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F7CD96-690D-4D45-A2A8-C6342BB4D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AG7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F85" i="1" l="1"/>
  <c r="AG84" i="1" s="1"/>
  <c r="AE84" i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C120" i="1"/>
  <c r="AD120" i="1" s="1"/>
  <c r="Z46" i="1" s="1"/>
  <c r="AB121" i="1"/>
  <c r="Y47" i="1" s="1"/>
  <c r="AF118" i="1"/>
  <c r="AG117" i="1" s="1"/>
  <c r="AC119" i="1"/>
  <c r="AD119" i="1" s="1"/>
  <c r="Z45" i="1" s="1"/>
  <c r="AE117" i="1"/>
  <c r="AB122" i="1" l="1"/>
  <c r="Y48" i="1" s="1"/>
  <c r="AG47" i="1" s="1"/>
  <c r="AC121" i="1"/>
  <c r="AD121" i="1" s="1"/>
  <c r="Z47" i="1" s="1"/>
  <c r="AF120" i="1"/>
  <c r="AF119" i="1"/>
  <c r="AG118" i="1" s="1"/>
  <c r="AE118" i="1"/>
  <c r="AF121" i="1" l="1"/>
  <c r="AG120" i="1" s="1"/>
  <c r="AE120" i="1"/>
  <c r="AB123" i="1"/>
  <c r="Y49" i="1" s="1"/>
  <c r="AG48" i="1" s="1"/>
  <c r="AC122" i="1"/>
  <c r="AD122" i="1" s="1"/>
  <c r="Z48" i="1" s="1"/>
  <c r="AG119" i="1"/>
  <c r="AE119" i="1"/>
  <c r="AF122" i="1" l="1"/>
  <c r="AG121" i="1" s="1"/>
  <c r="AE121" i="1"/>
  <c r="AB124" i="1"/>
  <c r="Y50" i="1" s="1"/>
  <c r="AG49" i="1" s="1"/>
  <c r="AC123" i="1"/>
  <c r="AD123" i="1" s="1"/>
  <c r="Z49" i="1" s="1"/>
  <c r="T10" i="1"/>
  <c r="AF123" i="1" l="1"/>
  <c r="AG122" i="1" s="1"/>
  <c r="AE122" i="1"/>
  <c r="AC124" i="1"/>
  <c r="AD124" i="1" s="1"/>
  <c r="Z50" i="1" s="1"/>
  <c r="AB125" i="1"/>
  <c r="Y51" i="1" s="1"/>
  <c r="AG50" i="1" s="1"/>
  <c r="P10" i="1"/>
  <c r="AF10" i="1"/>
  <c r="C11" i="1"/>
  <c r="AB9" i="1"/>
  <c r="X11" i="1"/>
  <c r="AF11" i="1" s="1"/>
  <c r="AB126" i="1" l="1"/>
  <c r="Y52" i="1" s="1"/>
  <c r="AG51" i="1" s="1"/>
  <c r="AC125" i="1"/>
  <c r="AD125" i="1" s="1"/>
  <c r="Z51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Y53" i="1" s="1"/>
  <c r="AG52" i="1" s="1"/>
  <c r="AC126" i="1"/>
  <c r="AD126" i="1" s="1"/>
  <c r="Z52" i="1" s="1"/>
  <c r="X13" i="1"/>
  <c r="X14" i="1" s="1"/>
  <c r="AG11" i="1"/>
  <c r="AE125" i="1" l="1"/>
  <c r="AF126" i="1"/>
  <c r="AG125" i="1" s="1"/>
  <c r="AC127" i="1"/>
  <c r="AD127" i="1" s="1"/>
  <c r="Z53" i="1" s="1"/>
  <c r="AB128" i="1"/>
  <c r="Y54" i="1" s="1"/>
  <c r="AG53" i="1" s="1"/>
  <c r="AF13" i="1"/>
  <c r="AG12" i="1"/>
  <c r="X15" i="1"/>
  <c r="AF14" i="1"/>
  <c r="AB129" i="1" l="1"/>
  <c r="Y55" i="1" s="1"/>
  <c r="AG54" i="1" s="1"/>
  <c r="AC128" i="1"/>
  <c r="AD128" i="1" s="1"/>
  <c r="Z54" i="1" s="1"/>
  <c r="AE126" i="1"/>
  <c r="AF127" i="1"/>
  <c r="AG126" i="1" s="1"/>
  <c r="X16" i="1"/>
  <c r="AF15" i="1"/>
  <c r="AC129" i="1" l="1"/>
  <c r="AD129" i="1" s="1"/>
  <c r="Z55" i="1" s="1"/>
  <c r="AB130" i="1"/>
  <c r="Y56" i="1" s="1"/>
  <c r="AG55" i="1" s="1"/>
  <c r="AE127" i="1"/>
  <c r="AF128" i="1"/>
  <c r="AG127" i="1" s="1"/>
  <c r="X17" i="1"/>
  <c r="AF16" i="1"/>
  <c r="AB131" i="1" l="1"/>
  <c r="Y57" i="1" s="1"/>
  <c r="AG56" i="1" s="1"/>
  <c r="AC130" i="1"/>
  <c r="AD130" i="1" s="1"/>
  <c r="Z56" i="1" s="1"/>
  <c r="AF129" i="1"/>
  <c r="AG128" i="1" s="1"/>
  <c r="AE128" i="1"/>
  <c r="X18" i="1"/>
  <c r="AF17" i="1"/>
  <c r="AC131" i="1" l="1"/>
  <c r="AD131" i="1" s="1"/>
  <c r="Z57" i="1" s="1"/>
  <c r="AB132" i="1"/>
  <c r="Y58" i="1" s="1"/>
  <c r="AG57" i="1" s="1"/>
  <c r="AE129" i="1"/>
  <c r="AF130" i="1"/>
  <c r="AG129" i="1" s="1"/>
  <c r="X19" i="1"/>
  <c r="AF18" i="1"/>
  <c r="AF131" i="1" l="1"/>
  <c r="AG130" i="1" s="1"/>
  <c r="AE130" i="1"/>
  <c r="AB133" i="1"/>
  <c r="Y59" i="1" s="1"/>
  <c r="AG58" i="1" s="1"/>
  <c r="AC132" i="1"/>
  <c r="AD132" i="1" s="1"/>
  <c r="Z58" i="1" s="1"/>
  <c r="X20" i="1"/>
  <c r="AF19" i="1"/>
  <c r="AC133" i="1" l="1"/>
  <c r="AD133" i="1" s="1"/>
  <c r="Z59" i="1" s="1"/>
  <c r="AB134" i="1"/>
  <c r="Y60" i="1" s="1"/>
  <c r="AG59" i="1" s="1"/>
  <c r="AF132" i="1"/>
  <c r="AG131" i="1" s="1"/>
  <c r="AE131" i="1"/>
  <c r="X21" i="1"/>
  <c r="AF20" i="1"/>
  <c r="AF133" i="1" l="1"/>
  <c r="AG132" i="1" s="1"/>
  <c r="AE132" i="1"/>
  <c r="AC134" i="1"/>
  <c r="AD134" i="1" s="1"/>
  <c r="Z60" i="1" s="1"/>
  <c r="AB135" i="1"/>
  <c r="Y61" i="1" s="1"/>
  <c r="AG60" i="1" s="1"/>
  <c r="X22" i="1"/>
  <c r="AF21" i="1"/>
  <c r="AE133" i="1" l="1"/>
  <c r="AF134" i="1"/>
  <c r="AG133" i="1" s="1"/>
  <c r="AB136" i="1"/>
  <c r="Y62" i="1" s="1"/>
  <c r="AG61" i="1" s="1"/>
  <c r="AC135" i="1"/>
  <c r="AD135" i="1" s="1"/>
  <c r="Z61" i="1" s="1"/>
  <c r="X23" i="1"/>
  <c r="AF22" i="1"/>
  <c r="AC136" i="1" l="1"/>
  <c r="AD136" i="1" s="1"/>
  <c r="Z62" i="1" s="1"/>
  <c r="AB137" i="1"/>
  <c r="Y63" i="1" s="1"/>
  <c r="AG62" i="1" s="1"/>
  <c r="AE134" i="1"/>
  <c r="AF135" i="1"/>
  <c r="AG134" i="1" s="1"/>
  <c r="X24" i="1"/>
  <c r="AF23" i="1"/>
  <c r="AC137" i="1" l="1"/>
  <c r="AD137" i="1" s="1"/>
  <c r="Z63" i="1" s="1"/>
  <c r="AB138" i="1"/>
  <c r="Y64" i="1" s="1"/>
  <c r="AG63" i="1" s="1"/>
  <c r="AF136" i="1"/>
  <c r="AG135" i="1" s="1"/>
  <c r="AE135" i="1"/>
  <c r="X25" i="1"/>
  <c r="AF24" i="1"/>
  <c r="AB139" i="1" l="1"/>
  <c r="Y65" i="1" s="1"/>
  <c r="AG64" i="1" s="1"/>
  <c r="AC138" i="1"/>
  <c r="AD138" i="1" s="1"/>
  <c r="Z64" i="1" s="1"/>
  <c r="AE136" i="1"/>
  <c r="AF137" i="1"/>
  <c r="AG136" i="1" s="1"/>
  <c r="X26" i="1"/>
  <c r="AF25" i="1"/>
  <c r="AE137" i="1" l="1"/>
  <c r="AF138" i="1"/>
  <c r="AG137" i="1" s="1"/>
  <c r="AC139" i="1"/>
  <c r="AD139" i="1" s="1"/>
  <c r="Z65" i="1" s="1"/>
  <c r="AB140" i="1"/>
  <c r="Y66" i="1" s="1"/>
  <c r="AG65" i="1" s="1"/>
  <c r="X27" i="1"/>
  <c r="AF26" i="1"/>
  <c r="AE138" i="1" l="1"/>
  <c r="AF139" i="1"/>
  <c r="AG138" i="1" s="1"/>
  <c r="AC140" i="1"/>
  <c r="AD140" i="1" s="1"/>
  <c r="Z66" i="1" s="1"/>
  <c r="AB141" i="1"/>
  <c r="Y67" i="1" s="1"/>
  <c r="AG66" i="1" s="1"/>
  <c r="X28" i="1"/>
  <c r="AF27" i="1"/>
  <c r="AC141" i="1" l="1"/>
  <c r="AD141" i="1" s="1"/>
  <c r="Z67" i="1" s="1"/>
  <c r="AB142" i="1"/>
  <c r="Y68" i="1" s="1"/>
  <c r="AG67" i="1" s="1"/>
  <c r="AE139" i="1"/>
  <c r="AF140" i="1"/>
  <c r="AG139" i="1" s="1"/>
  <c r="X29" i="1"/>
  <c r="AF28" i="1"/>
  <c r="AC142" i="1" l="1"/>
  <c r="AD142" i="1" s="1"/>
  <c r="Z68" i="1" s="1"/>
  <c r="AB143" i="1"/>
  <c r="Y69" i="1" s="1"/>
  <c r="AG68" i="1" s="1"/>
  <c r="AF141" i="1"/>
  <c r="AG140" i="1" s="1"/>
  <c r="AE140" i="1"/>
  <c r="X30" i="1"/>
  <c r="AF29" i="1"/>
  <c r="AC143" i="1" l="1"/>
  <c r="AD143" i="1" s="1"/>
  <c r="Z69" i="1" s="1"/>
  <c r="AB144" i="1"/>
  <c r="AE141" i="1"/>
  <c r="AF142" i="1"/>
  <c r="AG141" i="1" s="1"/>
  <c r="X31" i="1"/>
  <c r="AF30" i="1"/>
  <c r="AC144" i="1" l="1"/>
  <c r="AD144" i="1" s="1"/>
  <c r="Z70" i="1" s="1"/>
  <c r="Y70" i="1"/>
  <c r="AG69" i="1" s="1"/>
  <c r="AF143" i="1"/>
  <c r="AG142" i="1" s="1"/>
  <c r="AE142" i="1"/>
  <c r="X32" i="1"/>
  <c r="AF31" i="1"/>
  <c r="AF144" i="1" l="1"/>
  <c r="AG143" i="1" s="1"/>
  <c r="AE143" i="1"/>
  <c r="AG31" i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5" i="1"/>
  <c r="X48" i="1" l="1"/>
  <c r="AF47" i="1"/>
  <c r="AG45" i="1"/>
  <c r="AF46" i="1"/>
  <c r="X49" i="1" l="1"/>
  <c r="AF48" i="1"/>
  <c r="AG46" i="1"/>
  <c r="AF49" i="1" l="1"/>
  <c r="X50" i="1"/>
  <c r="AF50" i="1" l="1"/>
  <c r="X5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U1565" i="1" s="1"/>
  <c r="U1566" i="1" s="1"/>
  <c r="U1567" i="1" s="1"/>
  <c r="U1568" i="1" s="1"/>
  <c r="U1569" i="1" s="1"/>
  <c r="U1570" i="1" s="1"/>
  <c r="U1571" i="1" s="1"/>
  <c r="U1572" i="1" s="1"/>
  <c r="U1573" i="1" s="1"/>
  <c r="U1574" i="1" s="1"/>
  <c r="U1575" i="1" s="1"/>
  <c r="U1576" i="1" s="1"/>
  <c r="U1577" i="1" s="1"/>
  <c r="U1578" i="1" s="1"/>
  <c r="U1579" i="1" s="1"/>
  <c r="U1580" i="1" s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A11" i="1"/>
  <c r="G10" i="1"/>
  <c r="E12" i="1" l="1"/>
  <c r="N11" i="1"/>
  <c r="AC11" i="1"/>
  <c r="AA11" i="1" s="1"/>
  <c r="AF51" i="1"/>
  <c r="X52" i="1"/>
  <c r="H11" i="1"/>
  <c r="A12" i="1"/>
  <c r="N12" i="1" s="1"/>
  <c r="D11" i="1"/>
  <c r="Q11" i="1"/>
  <c r="Q12" i="1" s="1"/>
  <c r="AE11" i="1" l="1"/>
  <c r="E13" i="1"/>
  <c r="Q13" i="1"/>
  <c r="T12" i="1"/>
  <c r="O12" i="1"/>
  <c r="P12" i="1" s="1"/>
  <c r="AF52" i="1"/>
  <c r="X53" i="1"/>
  <c r="AB12" i="1"/>
  <c r="H12" i="1"/>
  <c r="C12" i="1"/>
  <c r="O11" i="1"/>
  <c r="P11" i="1" s="1"/>
  <c r="F11" i="1"/>
  <c r="T11" i="1"/>
  <c r="A13" i="1"/>
  <c r="N13" i="1" s="1"/>
  <c r="G11" i="1"/>
  <c r="E14" i="1" l="1"/>
  <c r="AC12" i="1"/>
  <c r="AA12" i="1" s="1"/>
  <c r="AB13" i="1" s="1"/>
  <c r="Q14" i="1"/>
  <c r="O13" i="1"/>
  <c r="P13" i="1" s="1"/>
  <c r="T13" i="1"/>
  <c r="X54" i="1"/>
  <c r="AF53" i="1"/>
  <c r="A14" i="1"/>
  <c r="N14" i="1" s="1"/>
  <c r="H13" i="1"/>
  <c r="C13" i="1"/>
  <c r="D12" i="1"/>
  <c r="F12" i="1" s="1"/>
  <c r="AE12" i="1" l="1"/>
  <c r="T14" i="1"/>
  <c r="O14" i="1"/>
  <c r="P14" i="1" s="1"/>
  <c r="E15" i="1"/>
  <c r="E16" i="1" s="1"/>
  <c r="X55" i="1"/>
  <c r="AF54" i="1"/>
  <c r="Q15" i="1"/>
  <c r="AC13" i="1"/>
  <c r="AA13" i="1" s="1"/>
  <c r="AB14" i="1" s="1"/>
  <c r="AC14" i="1" s="1"/>
  <c r="AA14" i="1" s="1"/>
  <c r="AB15" i="1" s="1"/>
  <c r="H14" i="1"/>
  <c r="A15" i="1"/>
  <c r="N15" i="1" s="1"/>
  <c r="C14" i="1"/>
  <c r="C15" i="1" s="1"/>
  <c r="G12" i="1"/>
  <c r="D13" i="1"/>
  <c r="AE14" i="1" l="1"/>
  <c r="AE13" i="1"/>
  <c r="E17" i="1"/>
  <c r="Q16" i="1"/>
  <c r="O15" i="1"/>
  <c r="P15" i="1" s="1"/>
  <c r="T15" i="1"/>
  <c r="X56" i="1"/>
  <c r="AF55" i="1"/>
  <c r="AC15" i="1"/>
  <c r="AA15" i="1" s="1"/>
  <c r="A16" i="1"/>
  <c r="N16" i="1" s="1"/>
  <c r="H15" i="1"/>
  <c r="F13" i="1"/>
  <c r="D14" i="1"/>
  <c r="G13" i="1"/>
  <c r="Q17" i="1" l="1"/>
  <c r="E18" i="1"/>
  <c r="O16" i="1"/>
  <c r="P16" i="1" s="1"/>
  <c r="T16" i="1"/>
  <c r="X57" i="1"/>
  <c r="AF56" i="1"/>
  <c r="AB16" i="1"/>
  <c r="AE15" i="1"/>
  <c r="A17" i="1"/>
  <c r="N17" i="1" s="1"/>
  <c r="H16" i="1"/>
  <c r="C16" i="1"/>
  <c r="F14" i="1"/>
  <c r="G14" i="1"/>
  <c r="D15" i="1"/>
  <c r="X58" i="1" l="1"/>
  <c r="AF57" i="1"/>
  <c r="O17" i="1"/>
  <c r="P17" i="1" s="1"/>
  <c r="T17" i="1"/>
  <c r="Q18" i="1"/>
  <c r="AC16" i="1"/>
  <c r="AA16" i="1" s="1"/>
  <c r="C17" i="1"/>
  <c r="C18" i="1" s="1"/>
  <c r="H17" i="1"/>
  <c r="A18" i="1"/>
  <c r="N18" i="1" s="1"/>
  <c r="F15" i="1"/>
  <c r="G15" i="1"/>
  <c r="D16" i="1"/>
  <c r="E19" i="1" l="1"/>
  <c r="Q19" i="1"/>
  <c r="O18" i="1"/>
  <c r="P18" i="1" s="1"/>
  <c r="T18" i="1"/>
  <c r="AF58" i="1"/>
  <c r="X59" i="1"/>
  <c r="AB17" i="1"/>
  <c r="AE16" i="1"/>
  <c r="H18" i="1"/>
  <c r="A19" i="1"/>
  <c r="N19" i="1" s="1"/>
  <c r="C19" i="1"/>
  <c r="G16" i="1"/>
  <c r="D17" i="1"/>
  <c r="F16" i="1"/>
  <c r="AF59" i="1" l="1"/>
  <c r="X60" i="1"/>
  <c r="O19" i="1"/>
  <c r="P19" i="1" s="1"/>
  <c r="T19" i="1"/>
  <c r="Q20" i="1"/>
  <c r="E20" i="1"/>
  <c r="E21" i="1" s="1"/>
  <c r="AC17" i="1"/>
  <c r="AA17" i="1" s="1"/>
  <c r="H19" i="1"/>
  <c r="A20" i="1"/>
  <c r="N20" i="1" s="1"/>
  <c r="F17" i="1"/>
  <c r="G17" i="1"/>
  <c r="D18" i="1"/>
  <c r="Q21" i="1" l="1"/>
  <c r="AF60" i="1"/>
  <c r="X61" i="1"/>
  <c r="T20" i="1"/>
  <c r="O20" i="1"/>
  <c r="P20" i="1" s="1"/>
  <c r="AB18" i="1"/>
  <c r="AE17" i="1"/>
  <c r="H20" i="1"/>
  <c r="A21" i="1"/>
  <c r="N21" i="1" s="1"/>
  <c r="C20" i="1"/>
  <c r="C21" i="1" s="1"/>
  <c r="G18" i="1"/>
  <c r="D19" i="1"/>
  <c r="F18" i="1"/>
  <c r="X62" i="1" l="1"/>
  <c r="AF61" i="1"/>
  <c r="O21" i="1"/>
  <c r="P21" i="1" s="1"/>
  <c r="T21" i="1"/>
  <c r="Q22" i="1"/>
  <c r="E22" i="1"/>
  <c r="E23" i="1" s="1"/>
  <c r="AC18" i="1"/>
  <c r="AA18" i="1" s="1"/>
  <c r="H21" i="1"/>
  <c r="A22" i="1"/>
  <c r="N22" i="1" s="1"/>
  <c r="F19" i="1"/>
  <c r="G19" i="1"/>
  <c r="D20" i="1"/>
  <c r="Q23" i="1" l="1"/>
  <c r="T22" i="1"/>
  <c r="O22" i="1"/>
  <c r="P22" i="1" s="1"/>
  <c r="X63" i="1"/>
  <c r="AF62" i="1"/>
  <c r="AB19" i="1"/>
  <c r="AE18" i="1"/>
  <c r="H22" i="1"/>
  <c r="A23" i="1"/>
  <c r="N23" i="1" s="1"/>
  <c r="C22" i="1"/>
  <c r="C23" i="1" s="1"/>
  <c r="G20" i="1"/>
  <c r="D21" i="1"/>
  <c r="F20" i="1"/>
  <c r="X64" i="1" l="1"/>
  <c r="AF63" i="1"/>
  <c r="O23" i="1"/>
  <c r="P23" i="1" s="1"/>
  <c r="T23" i="1"/>
  <c r="Q24" i="1"/>
  <c r="E24" i="1"/>
  <c r="AC19" i="1"/>
  <c r="AA19" i="1" s="1"/>
  <c r="A24" i="1"/>
  <c r="N24" i="1" s="1"/>
  <c r="H23" i="1"/>
  <c r="F21" i="1"/>
  <c r="G21" i="1"/>
  <c r="D22" i="1"/>
  <c r="E25" i="1" l="1"/>
  <c r="O24" i="1"/>
  <c r="P24" i="1" s="1"/>
  <c r="T24" i="1"/>
  <c r="Q25" i="1"/>
  <c r="E26" i="1"/>
  <c r="H24" i="1"/>
  <c r="AF64" i="1"/>
  <c r="X65" i="1"/>
  <c r="AB20" i="1"/>
  <c r="AE19" i="1"/>
  <c r="A25" i="1"/>
  <c r="N25" i="1" s="1"/>
  <c r="C24" i="1"/>
  <c r="C25" i="1" s="1"/>
  <c r="F22" i="1"/>
  <c r="G22" i="1"/>
  <c r="D23" i="1"/>
  <c r="Q26" i="1" l="1"/>
  <c r="AF65" i="1"/>
  <c r="X66" i="1"/>
  <c r="O25" i="1"/>
  <c r="P25" i="1" s="1"/>
  <c r="T25" i="1"/>
  <c r="AC20" i="1"/>
  <c r="AA20" i="1" s="1"/>
  <c r="A26" i="1"/>
  <c r="N26" i="1" s="1"/>
  <c r="H25" i="1"/>
  <c r="G23" i="1"/>
  <c r="D24" i="1"/>
  <c r="F23" i="1"/>
  <c r="E27" i="1" l="1"/>
  <c r="H26" i="1"/>
  <c r="AF66" i="1"/>
  <c r="X67" i="1"/>
  <c r="Q27" i="1"/>
  <c r="O26" i="1"/>
  <c r="P26" i="1" s="1"/>
  <c r="T26" i="1"/>
  <c r="AB21" i="1"/>
  <c r="AE20" i="1"/>
  <c r="A27" i="1"/>
  <c r="N27" i="1" s="1"/>
  <c r="C26" i="1"/>
  <c r="C27" i="1" s="1"/>
  <c r="F24" i="1"/>
  <c r="G24" i="1"/>
  <c r="D25" i="1"/>
  <c r="Q28" i="1" l="1"/>
  <c r="X68" i="1"/>
  <c r="AF67" i="1"/>
  <c r="O27" i="1"/>
  <c r="P27" i="1" s="1"/>
  <c r="T27" i="1"/>
  <c r="E28" i="1"/>
  <c r="E29" i="1" s="1"/>
  <c r="AC21" i="1"/>
  <c r="AA21" i="1" s="1"/>
  <c r="C28" i="1"/>
  <c r="A28" i="1"/>
  <c r="N28" i="1" s="1"/>
  <c r="H27" i="1"/>
  <c r="G25" i="1"/>
  <c r="D26" i="1"/>
  <c r="F25" i="1"/>
  <c r="T28" i="1" l="1"/>
  <c r="O28" i="1"/>
  <c r="P28" i="1" s="1"/>
  <c r="X69" i="1"/>
  <c r="AF68" i="1"/>
  <c r="Q29" i="1"/>
  <c r="H28" i="1"/>
  <c r="AB22" i="1"/>
  <c r="AE21" i="1"/>
  <c r="A29" i="1"/>
  <c r="N29" i="1" s="1"/>
  <c r="F26" i="1"/>
  <c r="G26" i="1"/>
  <c r="D27" i="1"/>
  <c r="Q30" i="1" l="1"/>
  <c r="X70" i="1"/>
  <c r="AF70" i="1" s="1"/>
  <c r="AF69" i="1"/>
  <c r="O29" i="1"/>
  <c r="P29" i="1" s="1"/>
  <c r="T29" i="1"/>
  <c r="E30" i="1"/>
  <c r="AC22" i="1"/>
  <c r="AA22" i="1" s="1"/>
  <c r="A30" i="1"/>
  <c r="N30" i="1" s="1"/>
  <c r="C29" i="1"/>
  <c r="H29" i="1"/>
  <c r="G27" i="1"/>
  <c r="D28" i="1"/>
  <c r="F27" i="1"/>
  <c r="E31" i="1" l="1"/>
  <c r="T30" i="1"/>
  <c r="O30" i="1"/>
  <c r="P30" i="1" s="1"/>
  <c r="H30" i="1"/>
  <c r="Q31" i="1"/>
  <c r="AB23" i="1"/>
  <c r="AE22" i="1"/>
  <c r="C30" i="1"/>
  <c r="A31" i="1"/>
  <c r="N31" i="1" s="1"/>
  <c r="F28" i="1"/>
  <c r="G28" i="1"/>
  <c r="D29" i="1"/>
  <c r="Q32" i="1" l="1"/>
  <c r="O31" i="1"/>
  <c r="P31" i="1" s="1"/>
  <c r="T31" i="1"/>
  <c r="E32" i="1"/>
  <c r="AC23" i="1"/>
  <c r="AA23" i="1" s="1"/>
  <c r="A32" i="1"/>
  <c r="N32" i="1" s="1"/>
  <c r="H31" i="1"/>
  <c r="H32" i="1" s="1"/>
  <c r="C31" i="1"/>
  <c r="G29" i="1"/>
  <c r="D30" i="1"/>
  <c r="F29" i="1"/>
  <c r="E33" i="1" l="1"/>
  <c r="O32" i="1"/>
  <c r="P32" i="1" s="1"/>
  <c r="T32" i="1"/>
  <c r="E34" i="1"/>
  <c r="Q33" i="1"/>
  <c r="AB24" i="1"/>
  <c r="AE23" i="1"/>
  <c r="C32" i="1"/>
  <c r="A33" i="1"/>
  <c r="N33" i="1" s="1"/>
  <c r="F30" i="1"/>
  <c r="G30" i="1"/>
  <c r="D31" i="1"/>
  <c r="Q34" i="1" l="1"/>
  <c r="O33" i="1"/>
  <c r="P33" i="1" s="1"/>
  <c r="T33" i="1"/>
  <c r="AC24" i="1"/>
  <c r="AA24" i="1" s="1"/>
  <c r="A34" i="1"/>
  <c r="N34" i="1" s="1"/>
  <c r="C33" i="1"/>
  <c r="C34" i="1" s="1"/>
  <c r="H33" i="1"/>
  <c r="G31" i="1"/>
  <c r="D32" i="1"/>
  <c r="F31" i="1"/>
  <c r="O34" i="1" l="1"/>
  <c r="P34" i="1" s="1"/>
  <c r="T34" i="1"/>
  <c r="E35" i="1"/>
  <c r="E36" i="1" s="1"/>
  <c r="H34" i="1"/>
  <c r="Q35" i="1"/>
  <c r="AB25" i="1"/>
  <c r="AE24" i="1"/>
  <c r="C35" i="1"/>
  <c r="A35" i="1"/>
  <c r="N35" i="1" s="1"/>
  <c r="F32" i="1"/>
  <c r="G32" i="1"/>
  <c r="D33" i="1"/>
  <c r="Q36" i="1" l="1"/>
  <c r="O35" i="1"/>
  <c r="P35" i="1" s="1"/>
  <c r="T35" i="1"/>
  <c r="AC25" i="1"/>
  <c r="AA25" i="1" s="1"/>
  <c r="A36" i="1"/>
  <c r="N36" i="1" s="1"/>
  <c r="H35" i="1"/>
  <c r="H36" i="1" s="1"/>
  <c r="C36" i="1"/>
  <c r="G33" i="1"/>
  <c r="D34" i="1"/>
  <c r="F33" i="1"/>
  <c r="T36" i="1" l="1"/>
  <c r="O36" i="1"/>
  <c r="P36" i="1" s="1"/>
  <c r="E37" i="1"/>
  <c r="Q37" i="1"/>
  <c r="AB26" i="1"/>
  <c r="AE25" i="1"/>
  <c r="A37" i="1"/>
  <c r="N37" i="1" s="1"/>
  <c r="F34" i="1"/>
  <c r="G34" i="1"/>
  <c r="D35" i="1"/>
  <c r="Q38" i="1" l="1"/>
  <c r="O37" i="1"/>
  <c r="P37" i="1" s="1"/>
  <c r="T37" i="1"/>
  <c r="E38" i="1"/>
  <c r="AC26" i="1"/>
  <c r="AA26" i="1" s="1"/>
  <c r="H37" i="1"/>
  <c r="A38" i="1"/>
  <c r="N38" i="1" s="1"/>
  <c r="F35" i="1"/>
  <c r="G35" i="1"/>
  <c r="D36" i="1"/>
  <c r="D37" i="1" s="1"/>
  <c r="T38" i="1" l="1"/>
  <c r="O38" i="1"/>
  <c r="P38" i="1" s="1"/>
  <c r="E39" i="1"/>
  <c r="Q39" i="1"/>
  <c r="AB27" i="1"/>
  <c r="AE26" i="1"/>
  <c r="H38" i="1"/>
  <c r="A39" i="1"/>
  <c r="N39" i="1" s="1"/>
  <c r="G37" i="1"/>
  <c r="D38" i="1"/>
  <c r="G36" i="1"/>
  <c r="F36" i="1"/>
  <c r="F37" i="1" s="1"/>
  <c r="E40" i="1" l="1"/>
  <c r="Q40" i="1"/>
  <c r="O39" i="1"/>
  <c r="P39" i="1" s="1"/>
  <c r="T39" i="1"/>
  <c r="AC27" i="1"/>
  <c r="AA27" i="1" s="1"/>
  <c r="AC28" i="1" s="1"/>
  <c r="A40" i="1"/>
  <c r="N40" i="1" s="1"/>
  <c r="H39" i="1"/>
  <c r="F38" i="1"/>
  <c r="D39" i="1"/>
  <c r="G38" i="1"/>
  <c r="O40" i="1" l="1"/>
  <c r="P40" i="1" s="1"/>
  <c r="T40" i="1"/>
  <c r="E41" i="1"/>
  <c r="Q41" i="1"/>
  <c r="AB28" i="1"/>
  <c r="AE27" i="1"/>
  <c r="H40" i="1"/>
  <c r="A41" i="1"/>
  <c r="D40" i="1"/>
  <c r="G39" i="1"/>
  <c r="F39" i="1"/>
  <c r="Q42" i="1" l="1"/>
  <c r="E42" i="1"/>
  <c r="N41" i="1"/>
  <c r="AA28" i="1"/>
  <c r="A42" i="1"/>
  <c r="N42" i="1" s="1"/>
  <c r="H41" i="1"/>
  <c r="G40" i="1"/>
  <c r="F40" i="1"/>
  <c r="D41" i="1"/>
  <c r="E43" i="1" l="1"/>
  <c r="O42" i="1"/>
  <c r="P42" i="1" s="1"/>
  <c r="T42" i="1"/>
  <c r="O41" i="1"/>
  <c r="P41" i="1" s="1"/>
  <c r="V42" i="1"/>
  <c r="V43" i="1" s="1"/>
  <c r="Q43" i="1"/>
  <c r="AC29" i="1"/>
  <c r="AA29" i="1" s="1"/>
  <c r="AB29" i="1"/>
  <c r="AE28" i="1"/>
  <c r="A43" i="1"/>
  <c r="H42" i="1"/>
  <c r="G41" i="1"/>
  <c r="F41" i="1"/>
  <c r="D42" i="1"/>
  <c r="Q44" i="1" l="1"/>
  <c r="H43" i="1"/>
  <c r="N43" i="1"/>
  <c r="E44" i="1"/>
  <c r="AE29" i="1"/>
  <c r="AC30" i="1"/>
  <c r="AA30" i="1" s="1"/>
  <c r="AB30" i="1"/>
  <c r="AE30" i="1" s="1"/>
  <c r="A44" i="1"/>
  <c r="N44" i="1" s="1"/>
  <c r="F42" i="1"/>
  <c r="G42" i="1"/>
  <c r="D43" i="1"/>
  <c r="E45" i="1" l="1"/>
  <c r="H44" i="1"/>
  <c r="O43" i="1"/>
  <c r="P43" i="1" s="1"/>
  <c r="T43" i="1"/>
  <c r="Q45" i="1"/>
  <c r="E46" i="1"/>
  <c r="T44" i="1"/>
  <c r="O44" i="1"/>
  <c r="P44" i="1" s="1"/>
  <c r="V44" i="1"/>
  <c r="V45" i="1" s="1"/>
  <c r="AB31" i="1"/>
  <c r="AC31" i="1"/>
  <c r="AA31" i="1" s="1"/>
  <c r="A45" i="1"/>
  <c r="N45" i="1" s="1"/>
  <c r="G43" i="1"/>
  <c r="F43" i="1"/>
  <c r="D44" i="1"/>
  <c r="H45" i="1" l="1"/>
  <c r="O45" i="1"/>
  <c r="P45" i="1" s="1"/>
  <c r="T45" i="1"/>
  <c r="Q46" i="1"/>
  <c r="H46" i="1"/>
  <c r="V46" i="1"/>
  <c r="V47" i="1" s="1"/>
  <c r="AB32" i="1"/>
  <c r="AC32" i="1"/>
  <c r="AA32" i="1" s="1"/>
  <c r="AE31" i="1"/>
  <c r="A46" i="1"/>
  <c r="N46" i="1" s="1"/>
  <c r="G44" i="1"/>
  <c r="F44" i="1"/>
  <c r="D45" i="1"/>
  <c r="Q47" i="1" l="1"/>
  <c r="H47" i="1"/>
  <c r="T46" i="1"/>
  <c r="O46" i="1"/>
  <c r="P46" i="1" s="1"/>
  <c r="E47" i="1"/>
  <c r="E48" i="1" s="1"/>
  <c r="AB33" i="1"/>
  <c r="AC33" i="1"/>
  <c r="AA33" i="1" s="1"/>
  <c r="AE32" i="1"/>
  <c r="A47" i="1"/>
  <c r="N47" i="1" s="1"/>
  <c r="F45" i="1"/>
  <c r="D46" i="1"/>
  <c r="G45" i="1"/>
  <c r="Q48" i="1" l="1"/>
  <c r="O47" i="1"/>
  <c r="P47" i="1" s="1"/>
  <c r="T47" i="1"/>
  <c r="V48" i="1"/>
  <c r="AC34" i="1"/>
  <c r="AA34" i="1" s="1"/>
  <c r="AB34" i="1"/>
  <c r="AE33" i="1"/>
  <c r="A48" i="1"/>
  <c r="N48" i="1" s="1"/>
  <c r="G46" i="1"/>
  <c r="D47" i="1"/>
  <c r="F46" i="1"/>
  <c r="V49" i="1" l="1"/>
  <c r="Q49" i="1"/>
  <c r="O48" i="1"/>
  <c r="P48" i="1" s="1"/>
  <c r="T48" i="1"/>
  <c r="H48" i="1"/>
  <c r="H49" i="1" s="1"/>
  <c r="E49" i="1"/>
  <c r="E50" i="1" s="1"/>
  <c r="AE34" i="1"/>
  <c r="AB35" i="1"/>
  <c r="AC35" i="1"/>
  <c r="AA35" i="1" s="1"/>
  <c r="A49" i="1"/>
  <c r="N49" i="1" s="1"/>
  <c r="G47" i="1"/>
  <c r="D48" i="1"/>
  <c r="F47" i="1"/>
  <c r="Q50" i="1" l="1"/>
  <c r="O49" i="1"/>
  <c r="P49" i="1" s="1"/>
  <c r="T49" i="1"/>
  <c r="V50" i="1"/>
  <c r="AB36" i="1"/>
  <c r="AC36" i="1"/>
  <c r="AA36" i="1" s="1"/>
  <c r="AE35" i="1"/>
  <c r="A50" i="1"/>
  <c r="N50" i="1" s="1"/>
  <c r="D49" i="1"/>
  <c r="F48" i="1"/>
  <c r="G48" i="1"/>
  <c r="V51" i="1" l="1"/>
  <c r="Q51" i="1"/>
  <c r="O50" i="1"/>
  <c r="P50" i="1" s="1"/>
  <c r="T50" i="1"/>
  <c r="H50" i="1"/>
  <c r="H51" i="1" s="1"/>
  <c r="E51" i="1"/>
  <c r="E52" i="1" s="1"/>
  <c r="AC37" i="1"/>
  <c r="AA37" i="1" s="1"/>
  <c r="AB37" i="1"/>
  <c r="AE36" i="1"/>
  <c r="A51" i="1"/>
  <c r="N51" i="1" s="1"/>
  <c r="D50" i="1"/>
  <c r="F49" i="1"/>
  <c r="G49" i="1"/>
  <c r="Q52" i="1" l="1"/>
  <c r="O51" i="1"/>
  <c r="P51" i="1" s="1"/>
  <c r="T51" i="1"/>
  <c r="V52" i="1"/>
  <c r="AE37" i="1"/>
  <c r="AB38" i="1"/>
  <c r="AC38" i="1"/>
  <c r="AA38" i="1" s="1"/>
  <c r="A52" i="1"/>
  <c r="N52" i="1" s="1"/>
  <c r="G50" i="1"/>
  <c r="D51" i="1"/>
  <c r="F50" i="1"/>
  <c r="V53" i="1" l="1"/>
  <c r="T52" i="1"/>
  <c r="O52" i="1"/>
  <c r="P52" i="1" s="1"/>
  <c r="V54" i="1"/>
  <c r="Q53" i="1"/>
  <c r="E53" i="1"/>
  <c r="E54" i="1" s="1"/>
  <c r="H52" i="1"/>
  <c r="H53" i="1" s="1"/>
  <c r="AC39" i="1"/>
  <c r="AA39" i="1" s="1"/>
  <c r="AB39" i="1"/>
  <c r="AE38" i="1"/>
  <c r="A53" i="1"/>
  <c r="N53" i="1" s="1"/>
  <c r="G51" i="1"/>
  <c r="F51" i="1"/>
  <c r="D52" i="1"/>
  <c r="Q54" i="1" l="1"/>
  <c r="H54" i="1"/>
  <c r="V55" i="1"/>
  <c r="O53" i="1"/>
  <c r="P53" i="1" s="1"/>
  <c r="T53" i="1"/>
  <c r="AE39" i="1"/>
  <c r="AB40" i="1"/>
  <c r="AC40" i="1"/>
  <c r="AA40" i="1" s="1"/>
  <c r="A54" i="1"/>
  <c r="N54" i="1" s="1"/>
  <c r="F52" i="1"/>
  <c r="G52" i="1"/>
  <c r="D53" i="1"/>
  <c r="T54" i="1" l="1"/>
  <c r="O54" i="1"/>
  <c r="P54" i="1" s="1"/>
  <c r="Q55" i="1"/>
  <c r="E55" i="1"/>
  <c r="AB41" i="1"/>
  <c r="AC41" i="1"/>
  <c r="AA41" i="1" s="1"/>
  <c r="AE40" i="1"/>
  <c r="A55" i="1"/>
  <c r="N55" i="1" s="1"/>
  <c r="G53" i="1"/>
  <c r="D54" i="1"/>
  <c r="F53" i="1"/>
  <c r="E56" i="1" l="1"/>
  <c r="Q56" i="1"/>
  <c r="O55" i="1"/>
  <c r="P55" i="1" s="1"/>
  <c r="T55" i="1"/>
  <c r="H55" i="1"/>
  <c r="H56" i="1" s="1"/>
  <c r="V56" i="1"/>
  <c r="V57" i="1" s="1"/>
  <c r="AB42" i="1"/>
  <c r="AC42" i="1"/>
  <c r="AA42" i="1" s="1"/>
  <c r="AE41" i="1"/>
  <c r="A56" i="1"/>
  <c r="N56" i="1" s="1"/>
  <c r="G54" i="1"/>
  <c r="F54" i="1"/>
  <c r="D55" i="1"/>
  <c r="O56" i="1" l="1"/>
  <c r="P56" i="1" s="1"/>
  <c r="T56" i="1"/>
  <c r="Q57" i="1"/>
  <c r="E57" i="1"/>
  <c r="AB43" i="1"/>
  <c r="AC43" i="1"/>
  <c r="AA43" i="1" s="1"/>
  <c r="AE42" i="1"/>
  <c r="A57" i="1"/>
  <c r="N57" i="1" s="1"/>
  <c r="D56" i="1"/>
  <c r="G55" i="1"/>
  <c r="F55" i="1"/>
  <c r="Q58" i="1" l="1"/>
  <c r="E58" i="1"/>
  <c r="O57" i="1"/>
  <c r="P57" i="1" s="1"/>
  <c r="T57" i="1"/>
  <c r="V58" i="1"/>
  <c r="V59" i="1" s="1"/>
  <c r="H57" i="1"/>
  <c r="H58" i="1" s="1"/>
  <c r="AC44" i="1"/>
  <c r="AA44" i="1" s="1"/>
  <c r="AB44" i="1"/>
  <c r="AE43" i="1"/>
  <c r="A58" i="1"/>
  <c r="N58" i="1" s="1"/>
  <c r="F56" i="1"/>
  <c r="G56" i="1"/>
  <c r="D57" i="1"/>
  <c r="E59" i="1" l="1"/>
  <c r="O58" i="1"/>
  <c r="P58" i="1" s="1"/>
  <c r="T58" i="1"/>
  <c r="Q59" i="1"/>
  <c r="AE44" i="1"/>
  <c r="AB45" i="1"/>
  <c r="AC45" i="1"/>
  <c r="AA45" i="1" s="1"/>
  <c r="A59" i="1"/>
  <c r="N59" i="1" s="1"/>
  <c r="F57" i="1"/>
  <c r="G57" i="1"/>
  <c r="D58" i="1"/>
  <c r="Q60" i="1" l="1"/>
  <c r="O59" i="1"/>
  <c r="P59" i="1" s="1"/>
  <c r="T59" i="1"/>
  <c r="E60" i="1"/>
  <c r="E61" i="1" s="1"/>
  <c r="V60" i="1"/>
  <c r="V61" i="1" s="1"/>
  <c r="H59" i="1"/>
  <c r="H60" i="1" s="1"/>
  <c r="AC46" i="1"/>
  <c r="AA46" i="1" s="1"/>
  <c r="AB46" i="1"/>
  <c r="AE45" i="1"/>
  <c r="A60" i="1"/>
  <c r="N60" i="1" s="1"/>
  <c r="D59" i="1"/>
  <c r="G58" i="1"/>
  <c r="F58" i="1"/>
  <c r="O60" i="1" l="1"/>
  <c r="P60" i="1" s="1"/>
  <c r="T60" i="1"/>
  <c r="Q61" i="1"/>
  <c r="AE46" i="1"/>
  <c r="AC47" i="1"/>
  <c r="AA47" i="1" s="1"/>
  <c r="AB47" i="1"/>
  <c r="A61" i="1"/>
  <c r="N61" i="1" s="1"/>
  <c r="D60" i="1"/>
  <c r="G59" i="1"/>
  <c r="F59" i="1"/>
  <c r="Q62" i="1" l="1"/>
  <c r="T61" i="1"/>
  <c r="O61" i="1"/>
  <c r="P61" i="1" s="1"/>
  <c r="V62" i="1"/>
  <c r="V63" i="1" s="1"/>
  <c r="H61" i="1"/>
  <c r="H62" i="1" s="1"/>
  <c r="E62" i="1"/>
  <c r="E63" i="1" s="1"/>
  <c r="AE47" i="1"/>
  <c r="AC48" i="1"/>
  <c r="AA48" i="1" s="1"/>
  <c r="AB48" i="1"/>
  <c r="A62" i="1"/>
  <c r="N62" i="1" s="1"/>
  <c r="F60" i="1"/>
  <c r="D61" i="1"/>
  <c r="G60" i="1"/>
  <c r="T62" i="1" l="1"/>
  <c r="O62" i="1"/>
  <c r="P62" i="1" s="1"/>
  <c r="Q63" i="1"/>
  <c r="AE48" i="1"/>
  <c r="AC49" i="1"/>
  <c r="AA49" i="1" s="1"/>
  <c r="AB49" i="1"/>
  <c r="A63" i="1"/>
  <c r="N63" i="1" s="1"/>
  <c r="G61" i="1"/>
  <c r="F61" i="1"/>
  <c r="D62" i="1"/>
  <c r="Q64" i="1" l="1"/>
  <c r="O63" i="1"/>
  <c r="P63" i="1" s="1"/>
  <c r="T63" i="1"/>
  <c r="V64" i="1"/>
  <c r="V65" i="1" s="1"/>
  <c r="E64" i="1"/>
  <c r="E65" i="1" s="1"/>
  <c r="H63" i="1"/>
  <c r="H64" i="1" s="1"/>
  <c r="AE49" i="1"/>
  <c r="AC50" i="1"/>
  <c r="AA50" i="1" s="1"/>
  <c r="AB50" i="1"/>
  <c r="A64" i="1"/>
  <c r="N64" i="1" s="1"/>
  <c r="D63" i="1"/>
  <c r="G62" i="1"/>
  <c r="F62" i="1"/>
  <c r="O64" i="1" l="1"/>
  <c r="P64" i="1" s="1"/>
  <c r="T64" i="1"/>
  <c r="Q65" i="1"/>
  <c r="AE50" i="1"/>
  <c r="AC51" i="1"/>
  <c r="AA51" i="1" s="1"/>
  <c r="AB51" i="1"/>
  <c r="AE51" i="1" s="1"/>
  <c r="A65" i="1"/>
  <c r="N65" i="1" s="1"/>
  <c r="G63" i="1"/>
  <c r="F63" i="1"/>
  <c r="D64" i="1"/>
  <c r="H65" i="1" l="1"/>
  <c r="Q66" i="1"/>
  <c r="T65" i="1"/>
  <c r="O65" i="1"/>
  <c r="P65" i="1" s="1"/>
  <c r="V66" i="1"/>
  <c r="V67" i="1" s="1"/>
  <c r="E66" i="1"/>
  <c r="E67" i="1" s="1"/>
  <c r="AC52" i="1"/>
  <c r="AA52" i="1" s="1"/>
  <c r="AB52" i="1"/>
  <c r="A66" i="1"/>
  <c r="N66" i="1" s="1"/>
  <c r="G64" i="1"/>
  <c r="D65" i="1"/>
  <c r="F64" i="1"/>
  <c r="Q67" i="1" l="1"/>
  <c r="T66" i="1"/>
  <c r="O66" i="1"/>
  <c r="P66" i="1" s="1"/>
  <c r="H66" i="1"/>
  <c r="AE52" i="1"/>
  <c r="AB53" i="1"/>
  <c r="AC53" i="1"/>
  <c r="AA53" i="1" s="1"/>
  <c r="A67" i="1"/>
  <c r="N67" i="1" s="1"/>
  <c r="D66" i="1"/>
  <c r="G65" i="1"/>
  <c r="F65" i="1"/>
  <c r="H67" i="1" l="1"/>
  <c r="Q68" i="1"/>
  <c r="T67" i="1"/>
  <c r="O67" i="1"/>
  <c r="P67" i="1" s="1"/>
  <c r="V68" i="1"/>
  <c r="V69" i="1" s="1"/>
  <c r="E68" i="1"/>
  <c r="E69" i="1" s="1"/>
  <c r="AC54" i="1"/>
  <c r="AA54" i="1" s="1"/>
  <c r="AB54" i="1"/>
  <c r="AE53" i="1"/>
  <c r="A68" i="1"/>
  <c r="N68" i="1" s="1"/>
  <c r="F66" i="1"/>
  <c r="D67" i="1"/>
  <c r="G66" i="1"/>
  <c r="T68" i="1" l="1"/>
  <c r="O68" i="1"/>
  <c r="P68" i="1" s="1"/>
  <c r="Q69" i="1"/>
  <c r="H68" i="1"/>
  <c r="AE54" i="1"/>
  <c r="AC55" i="1"/>
  <c r="AA55" i="1" s="1"/>
  <c r="AB55" i="1"/>
  <c r="AE55" i="1" s="1"/>
  <c r="A69" i="1"/>
  <c r="N69" i="1" s="1"/>
  <c r="G67" i="1"/>
  <c r="D68" i="1"/>
  <c r="F67" i="1"/>
  <c r="H69" i="1" l="1"/>
  <c r="Q70" i="1"/>
  <c r="O69" i="1"/>
  <c r="P69" i="1" s="1"/>
  <c r="T69" i="1"/>
  <c r="V70" i="1"/>
  <c r="V71" i="1" s="1"/>
  <c r="E70" i="1"/>
  <c r="AC56" i="1"/>
  <c r="AA56" i="1" s="1"/>
  <c r="AB56" i="1"/>
  <c r="A70" i="1"/>
  <c r="N70" i="1" s="1"/>
  <c r="G68" i="1"/>
  <c r="D69" i="1"/>
  <c r="F68" i="1"/>
  <c r="E71" i="1" l="1"/>
  <c r="T70" i="1"/>
  <c r="O70" i="1"/>
  <c r="P70" i="1" s="1"/>
  <c r="Q71" i="1"/>
  <c r="H70" i="1"/>
  <c r="H71" i="1" s="1"/>
  <c r="AE56" i="1"/>
  <c r="AB57" i="1"/>
  <c r="AC57" i="1"/>
  <c r="AA57" i="1" s="1"/>
  <c r="A71" i="1"/>
  <c r="N71" i="1" s="1"/>
  <c r="F69" i="1"/>
  <c r="G69" i="1"/>
  <c r="D70" i="1"/>
  <c r="Q72" i="1" l="1"/>
  <c r="T71" i="1"/>
  <c r="O71" i="1"/>
  <c r="P71" i="1" s="1"/>
  <c r="E72" i="1"/>
  <c r="V72" i="1"/>
  <c r="AC58" i="1"/>
  <c r="AA58" i="1" s="1"/>
  <c r="AB58" i="1"/>
  <c r="AE57" i="1"/>
  <c r="A72" i="1"/>
  <c r="G70" i="1"/>
  <c r="D71" i="1"/>
  <c r="F70" i="1"/>
  <c r="E73" i="1" l="1"/>
  <c r="N72" i="1"/>
  <c r="O72" i="1" s="1"/>
  <c r="P72" i="1" s="1"/>
  <c r="Q73" i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AE58" i="1"/>
  <c r="H72" i="1"/>
  <c r="AC59" i="1"/>
  <c r="AA59" i="1" s="1"/>
  <c r="AB59" i="1"/>
  <c r="A73" i="1"/>
  <c r="N73" i="1" s="1"/>
  <c r="D72" i="1"/>
  <c r="F71" i="1"/>
  <c r="G71" i="1"/>
  <c r="E74" i="1" l="1"/>
  <c r="T73" i="1"/>
  <c r="O73" i="1"/>
  <c r="P73" i="1" s="1"/>
  <c r="V73" i="1"/>
  <c r="V74" i="1" s="1"/>
  <c r="V75" i="1" s="1"/>
  <c r="AE59" i="1"/>
  <c r="AB60" i="1"/>
  <c r="AC60" i="1"/>
  <c r="AA60" i="1" s="1"/>
  <c r="Q157" i="1"/>
  <c r="H73" i="1"/>
  <c r="A74" i="1"/>
  <c r="N74" i="1" s="1"/>
  <c r="D73" i="1"/>
  <c r="G72" i="1"/>
  <c r="F72" i="1"/>
  <c r="T74" i="1" l="1"/>
  <c r="O74" i="1"/>
  <c r="P74" i="1" s="1"/>
  <c r="E75" i="1"/>
  <c r="AC61" i="1"/>
  <c r="AA61" i="1" s="1"/>
  <c r="AB61" i="1"/>
  <c r="AE60" i="1"/>
  <c r="Q158" i="1"/>
  <c r="A75" i="1"/>
  <c r="N75" i="1" s="1"/>
  <c r="H74" i="1"/>
  <c r="D74" i="1"/>
  <c r="F73" i="1"/>
  <c r="G73" i="1"/>
  <c r="E76" i="1" l="1"/>
  <c r="T75" i="1"/>
  <c r="O75" i="1"/>
  <c r="P75" i="1" s="1"/>
  <c r="V76" i="1"/>
  <c r="AE61" i="1"/>
  <c r="AC62" i="1"/>
  <c r="AA62" i="1"/>
  <c r="AB62" i="1"/>
  <c r="AE62" i="1" s="1"/>
  <c r="Q159" i="1"/>
  <c r="H75" i="1"/>
  <c r="A76" i="1"/>
  <c r="N76" i="1" s="1"/>
  <c r="D75" i="1"/>
  <c r="G74" i="1"/>
  <c r="F74" i="1"/>
  <c r="V77" i="1" l="1"/>
  <c r="T76" i="1"/>
  <c r="O76" i="1"/>
  <c r="P76" i="1" s="1"/>
  <c r="E77" i="1"/>
  <c r="AB63" i="1"/>
  <c r="AC63" i="1"/>
  <c r="AA63" i="1" s="1"/>
  <c r="Q160" i="1"/>
  <c r="A77" i="1"/>
  <c r="N77" i="1" s="1"/>
  <c r="H76" i="1"/>
  <c r="D76" i="1"/>
  <c r="F75" i="1"/>
  <c r="G75" i="1"/>
  <c r="O77" i="1" l="1"/>
  <c r="P77" i="1" s="1"/>
  <c r="T77" i="1"/>
  <c r="E78" i="1"/>
  <c r="E79" i="1" s="1"/>
  <c r="V78" i="1"/>
  <c r="V79" i="1" s="1"/>
  <c r="AC64" i="1"/>
  <c r="AA64" i="1" s="1"/>
  <c r="AB64" i="1"/>
  <c r="AE63" i="1"/>
  <c r="Q161" i="1"/>
  <c r="H77" i="1"/>
  <c r="A78" i="1"/>
  <c r="N78" i="1" s="1"/>
  <c r="G76" i="1"/>
  <c r="F76" i="1"/>
  <c r="D77" i="1"/>
  <c r="O78" i="1" l="1"/>
  <c r="P78" i="1" s="1"/>
  <c r="T78" i="1"/>
  <c r="AE64" i="1"/>
  <c r="AB65" i="1"/>
  <c r="AC65" i="1"/>
  <c r="AA65" i="1" s="1"/>
  <c r="Q162" i="1"/>
  <c r="A79" i="1"/>
  <c r="N79" i="1" s="1"/>
  <c r="H78" i="1"/>
  <c r="G77" i="1"/>
  <c r="F77" i="1"/>
  <c r="D78" i="1"/>
  <c r="O79" i="1" l="1"/>
  <c r="P79" i="1" s="1"/>
  <c r="T79" i="1"/>
  <c r="V80" i="1"/>
  <c r="E80" i="1"/>
  <c r="E81" i="1" s="1"/>
  <c r="AC66" i="1"/>
  <c r="AA66" i="1" s="1"/>
  <c r="AB66" i="1"/>
  <c r="AE65" i="1"/>
  <c r="Q163" i="1"/>
  <c r="A80" i="1"/>
  <c r="N80" i="1" s="1"/>
  <c r="H79" i="1"/>
  <c r="D79" i="1"/>
  <c r="F78" i="1"/>
  <c r="G78" i="1"/>
  <c r="O80" i="1" l="1"/>
  <c r="P80" i="1" s="1"/>
  <c r="T80" i="1"/>
  <c r="E82" i="1"/>
  <c r="V81" i="1"/>
  <c r="V82" i="1" s="1"/>
  <c r="AE66" i="1"/>
  <c r="AC67" i="1"/>
  <c r="AA67" i="1" s="1"/>
  <c r="AB67" i="1"/>
  <c r="AE67" i="1" s="1"/>
  <c r="Q164" i="1"/>
  <c r="H80" i="1"/>
  <c r="A81" i="1"/>
  <c r="N81" i="1" s="1"/>
  <c r="D80" i="1"/>
  <c r="F79" i="1"/>
  <c r="G79" i="1"/>
  <c r="T81" i="1" l="1"/>
  <c r="O81" i="1"/>
  <c r="P81" i="1" s="1"/>
  <c r="AB68" i="1"/>
  <c r="AC68" i="1"/>
  <c r="AA68" i="1" s="1"/>
  <c r="Q165" i="1"/>
  <c r="H81" i="1"/>
  <c r="A82" i="1"/>
  <c r="N82" i="1" s="1"/>
  <c r="G80" i="1"/>
  <c r="F80" i="1"/>
  <c r="D81" i="1"/>
  <c r="O82" i="1" l="1"/>
  <c r="P82" i="1" s="1"/>
  <c r="T82" i="1"/>
  <c r="E83" i="1"/>
  <c r="E84" i="1" s="1"/>
  <c r="V83" i="1"/>
  <c r="V84" i="1" s="1"/>
  <c r="AC69" i="1"/>
  <c r="AA69" i="1" s="1"/>
  <c r="AB69" i="1"/>
  <c r="AE68" i="1"/>
  <c r="Q166" i="1"/>
  <c r="H82" i="1"/>
  <c r="A83" i="1"/>
  <c r="N83" i="1" s="1"/>
  <c r="G81" i="1"/>
  <c r="F81" i="1"/>
  <c r="D82" i="1"/>
  <c r="T83" i="1" l="1"/>
  <c r="O83" i="1"/>
  <c r="P83" i="1" s="1"/>
  <c r="AE69" i="1"/>
  <c r="AC70" i="1"/>
  <c r="AA70" i="1" s="1"/>
  <c r="AB70" i="1"/>
  <c r="Q167" i="1"/>
  <c r="A84" i="1"/>
  <c r="N84" i="1" s="1"/>
  <c r="H83" i="1"/>
  <c r="F82" i="1"/>
  <c r="G82" i="1"/>
  <c r="D83" i="1"/>
  <c r="T84" i="1" l="1"/>
  <c r="O84" i="1"/>
  <c r="P84" i="1" s="1"/>
  <c r="V85" i="1"/>
  <c r="E85" i="1"/>
  <c r="AE70" i="1"/>
  <c r="Q168" i="1"/>
  <c r="H84" i="1"/>
  <c r="A85" i="1"/>
  <c r="N85" i="1" s="1"/>
  <c r="G83" i="1"/>
  <c r="D84" i="1"/>
  <c r="F83" i="1"/>
  <c r="O85" i="1" l="1"/>
  <c r="P85" i="1" s="1"/>
  <c r="T85" i="1"/>
  <c r="E86" i="1"/>
  <c r="V86" i="1"/>
  <c r="Q169" i="1"/>
  <c r="A86" i="1"/>
  <c r="N86" i="1" s="1"/>
  <c r="H85" i="1"/>
  <c r="F84" i="1"/>
  <c r="G84" i="1"/>
  <c r="D85" i="1"/>
  <c r="E87" i="1" l="1"/>
  <c r="T86" i="1"/>
  <c r="O86" i="1"/>
  <c r="P86" i="1" s="1"/>
  <c r="V87" i="1"/>
  <c r="Q170" i="1"/>
  <c r="H86" i="1"/>
  <c r="A87" i="1"/>
  <c r="N87" i="1" s="1"/>
  <c r="G85" i="1"/>
  <c r="F85" i="1"/>
  <c r="D86" i="1"/>
  <c r="O87" i="1" l="1"/>
  <c r="P87" i="1" s="1"/>
  <c r="T87" i="1"/>
  <c r="V88" i="1"/>
  <c r="E88" i="1"/>
  <c r="Q171" i="1"/>
  <c r="A88" i="1"/>
  <c r="N88" i="1" s="1"/>
  <c r="H87" i="1"/>
  <c r="D87" i="1"/>
  <c r="G86" i="1"/>
  <c r="F86" i="1"/>
  <c r="E89" i="1" l="1"/>
  <c r="O88" i="1"/>
  <c r="P88" i="1" s="1"/>
  <c r="T88" i="1"/>
  <c r="V89" i="1"/>
  <c r="Q172" i="1"/>
  <c r="H88" i="1"/>
  <c r="A89" i="1"/>
  <c r="N89" i="1" s="1"/>
  <c r="F87" i="1"/>
  <c r="G87" i="1"/>
  <c r="D88" i="1"/>
  <c r="T89" i="1" l="1"/>
  <c r="O89" i="1"/>
  <c r="P89" i="1" s="1"/>
  <c r="V90" i="1"/>
  <c r="E90" i="1"/>
  <c r="Q173" i="1"/>
  <c r="A90" i="1"/>
  <c r="N90" i="1" s="1"/>
  <c r="H89" i="1"/>
  <c r="G88" i="1"/>
  <c r="F88" i="1"/>
  <c r="D89" i="1"/>
  <c r="E91" i="1" l="1"/>
  <c r="O90" i="1"/>
  <c r="P90" i="1" s="1"/>
  <c r="T90" i="1"/>
  <c r="V91" i="1"/>
  <c r="Q174" i="1"/>
  <c r="H90" i="1"/>
  <c r="A91" i="1"/>
  <c r="N91" i="1" s="1"/>
  <c r="F89" i="1"/>
  <c r="G89" i="1"/>
  <c r="D90" i="1"/>
  <c r="T91" i="1" l="1"/>
  <c r="O91" i="1"/>
  <c r="P91" i="1" s="1"/>
  <c r="V92" i="1"/>
  <c r="E92" i="1"/>
  <c r="Q175" i="1"/>
  <c r="A92" i="1"/>
  <c r="N92" i="1" s="1"/>
  <c r="H91" i="1"/>
  <c r="D91" i="1"/>
  <c r="G90" i="1"/>
  <c r="F90" i="1"/>
  <c r="E93" i="1" l="1"/>
  <c r="T92" i="1"/>
  <c r="O92" i="1"/>
  <c r="P92" i="1" s="1"/>
  <c r="V93" i="1"/>
  <c r="Q176" i="1"/>
  <c r="H92" i="1"/>
  <c r="A93" i="1"/>
  <c r="N93" i="1" s="1"/>
  <c r="G91" i="1"/>
  <c r="D92" i="1"/>
  <c r="F91" i="1"/>
  <c r="O93" i="1" l="1"/>
  <c r="P93" i="1" s="1"/>
  <c r="T93" i="1"/>
  <c r="V94" i="1"/>
  <c r="E94" i="1"/>
  <c r="Q177" i="1"/>
  <c r="A94" i="1"/>
  <c r="N94" i="1" s="1"/>
  <c r="H93" i="1"/>
  <c r="G92" i="1"/>
  <c r="D93" i="1"/>
  <c r="F92" i="1"/>
  <c r="E95" i="1" l="1"/>
  <c r="T94" i="1"/>
  <c r="O94" i="1"/>
  <c r="P94" i="1" s="1"/>
  <c r="V95" i="1"/>
  <c r="Q178" i="1"/>
  <c r="H94" i="1"/>
  <c r="A95" i="1"/>
  <c r="N95" i="1" s="1"/>
  <c r="G93" i="1"/>
  <c r="F93" i="1"/>
  <c r="D94" i="1"/>
  <c r="O95" i="1" l="1"/>
  <c r="P95" i="1" s="1"/>
  <c r="T95" i="1"/>
  <c r="V96" i="1"/>
  <c r="E96" i="1"/>
  <c r="E97" i="1" s="1"/>
  <c r="Q179" i="1"/>
  <c r="A96" i="1"/>
  <c r="N96" i="1" s="1"/>
  <c r="H95" i="1"/>
  <c r="F94" i="1"/>
  <c r="G94" i="1"/>
  <c r="D95" i="1"/>
  <c r="O96" i="1" l="1"/>
  <c r="P96" i="1" s="1"/>
  <c r="T96" i="1"/>
  <c r="V97" i="1"/>
  <c r="Q180" i="1"/>
  <c r="H96" i="1"/>
  <c r="A97" i="1"/>
  <c r="N97" i="1" s="1"/>
  <c r="G95" i="1"/>
  <c r="F95" i="1"/>
  <c r="D96" i="1"/>
  <c r="T97" i="1" l="1"/>
  <c r="O97" i="1"/>
  <c r="P97" i="1" s="1"/>
  <c r="V98" i="1"/>
  <c r="E98" i="1"/>
  <c r="Q181" i="1"/>
  <c r="A98" i="1"/>
  <c r="N98" i="1" s="1"/>
  <c r="H97" i="1"/>
  <c r="D97" i="1"/>
  <c r="F96" i="1"/>
  <c r="G96" i="1"/>
  <c r="E99" i="1" l="1"/>
  <c r="T98" i="1"/>
  <c r="O98" i="1"/>
  <c r="P98" i="1" s="1"/>
  <c r="V99" i="1"/>
  <c r="Q182" i="1"/>
  <c r="H98" i="1"/>
  <c r="A99" i="1"/>
  <c r="N99" i="1" s="1"/>
  <c r="D98" i="1"/>
  <c r="G97" i="1"/>
  <c r="F97" i="1"/>
  <c r="T99" i="1" l="1"/>
  <c r="O99" i="1"/>
  <c r="P99" i="1" s="1"/>
  <c r="E100" i="1"/>
  <c r="V100" i="1"/>
  <c r="Q183" i="1"/>
  <c r="H99" i="1"/>
  <c r="A100" i="1"/>
  <c r="N100" i="1" s="1"/>
  <c r="G98" i="1"/>
  <c r="D99" i="1"/>
  <c r="F98" i="1"/>
  <c r="O100" i="1" l="1"/>
  <c r="P100" i="1" s="1"/>
  <c r="T100" i="1"/>
  <c r="V101" i="1"/>
  <c r="E101" i="1"/>
  <c r="Q184" i="1"/>
  <c r="A101" i="1"/>
  <c r="N101" i="1" s="1"/>
  <c r="H100" i="1"/>
  <c r="G99" i="1"/>
  <c r="F99" i="1"/>
  <c r="D100" i="1"/>
  <c r="E102" i="1" l="1"/>
  <c r="T101" i="1"/>
  <c r="O101" i="1"/>
  <c r="P101" i="1" s="1"/>
  <c r="V102" i="1"/>
  <c r="Q185" i="1"/>
  <c r="H101" i="1"/>
  <c r="A102" i="1"/>
  <c r="G100" i="1"/>
  <c r="F100" i="1"/>
  <c r="D101" i="1"/>
  <c r="E103" i="1" l="1"/>
  <c r="N102" i="1"/>
  <c r="O102" i="1" s="1"/>
  <c r="P102" i="1" s="1"/>
  <c r="Q186" i="1"/>
  <c r="A103" i="1"/>
  <c r="N103" i="1" s="1"/>
  <c r="H102" i="1"/>
  <c r="F101" i="1"/>
  <c r="G101" i="1"/>
  <c r="D102" i="1"/>
  <c r="O103" i="1" l="1"/>
  <c r="P103" i="1" s="1"/>
  <c r="T103" i="1"/>
  <c r="V103" i="1"/>
  <c r="V104" i="1" s="1"/>
  <c r="E104" i="1"/>
  <c r="Q187" i="1"/>
  <c r="H103" i="1"/>
  <c r="A104" i="1"/>
  <c r="N104" i="1" s="1"/>
  <c r="F102" i="1"/>
  <c r="D103" i="1"/>
  <c r="G102" i="1"/>
  <c r="O104" i="1" l="1"/>
  <c r="P104" i="1" s="1"/>
  <c r="T104" i="1"/>
  <c r="E105" i="1"/>
  <c r="V105" i="1"/>
  <c r="Q188" i="1"/>
  <c r="A105" i="1"/>
  <c r="N105" i="1" s="1"/>
  <c r="H104" i="1"/>
  <c r="F103" i="1"/>
  <c r="D104" i="1"/>
  <c r="G103" i="1"/>
  <c r="V106" i="1" l="1"/>
  <c r="O105" i="1"/>
  <c r="P105" i="1" s="1"/>
  <c r="T105" i="1"/>
  <c r="E106" i="1"/>
  <c r="Q189" i="1"/>
  <c r="H105" i="1"/>
  <c r="A106" i="1"/>
  <c r="N106" i="1" s="1"/>
  <c r="D105" i="1"/>
  <c r="G104" i="1"/>
  <c r="F104" i="1"/>
  <c r="T106" i="1" l="1"/>
  <c r="O106" i="1"/>
  <c r="P106" i="1" s="1"/>
  <c r="E107" i="1"/>
  <c r="V107" i="1"/>
  <c r="Q190" i="1"/>
  <c r="A107" i="1"/>
  <c r="N107" i="1" s="1"/>
  <c r="H106" i="1"/>
  <c r="G105" i="1"/>
  <c r="D106" i="1"/>
  <c r="F105" i="1"/>
  <c r="V108" i="1" l="1"/>
  <c r="T107" i="1"/>
  <c r="O107" i="1"/>
  <c r="P107" i="1" s="1"/>
  <c r="E108" i="1"/>
  <c r="Q191" i="1"/>
  <c r="H107" i="1"/>
  <c r="A108" i="1"/>
  <c r="N108" i="1" s="1"/>
  <c r="G106" i="1"/>
  <c r="D107" i="1"/>
  <c r="F106" i="1"/>
  <c r="T108" i="1" l="1"/>
  <c r="O108" i="1"/>
  <c r="P108" i="1" s="1"/>
  <c r="E109" i="1"/>
  <c r="V109" i="1"/>
  <c r="Q192" i="1"/>
  <c r="A109" i="1"/>
  <c r="N109" i="1" s="1"/>
  <c r="H108" i="1"/>
  <c r="F107" i="1"/>
  <c r="D108" i="1"/>
  <c r="G107" i="1"/>
  <c r="V110" i="1" l="1"/>
  <c r="T109" i="1"/>
  <c r="O109" i="1"/>
  <c r="P109" i="1" s="1"/>
  <c r="E110" i="1"/>
  <c r="Q193" i="1"/>
  <c r="H109" i="1"/>
  <c r="A110" i="1"/>
  <c r="N110" i="1" s="1"/>
  <c r="G108" i="1"/>
  <c r="D109" i="1"/>
  <c r="F108" i="1"/>
  <c r="O110" i="1" l="1"/>
  <c r="P110" i="1" s="1"/>
  <c r="T110" i="1"/>
  <c r="E111" i="1"/>
  <c r="V111" i="1"/>
  <c r="Q194" i="1"/>
  <c r="A111" i="1"/>
  <c r="N111" i="1" s="1"/>
  <c r="H110" i="1"/>
  <c r="F109" i="1"/>
  <c r="D110" i="1"/>
  <c r="G109" i="1"/>
  <c r="T111" i="1" l="1"/>
  <c r="O111" i="1"/>
  <c r="P111" i="1" s="1"/>
  <c r="V112" i="1"/>
  <c r="E112" i="1"/>
  <c r="Q195" i="1"/>
  <c r="H111" i="1"/>
  <c r="A112" i="1"/>
  <c r="N112" i="1" s="1"/>
  <c r="F110" i="1"/>
  <c r="G110" i="1"/>
  <c r="D111" i="1"/>
  <c r="T112" i="1" l="1"/>
  <c r="O112" i="1"/>
  <c r="P112" i="1" s="1"/>
  <c r="E113" i="1"/>
  <c r="V113" i="1"/>
  <c r="Q196" i="1"/>
  <c r="A113" i="1"/>
  <c r="N113" i="1" s="1"/>
  <c r="H112" i="1"/>
  <c r="G111" i="1"/>
  <c r="F111" i="1"/>
  <c r="D112" i="1"/>
  <c r="V114" i="1" l="1"/>
  <c r="O113" i="1"/>
  <c r="P113" i="1" s="1"/>
  <c r="T113" i="1"/>
  <c r="E114" i="1"/>
  <c r="Q197" i="1"/>
  <c r="H113" i="1"/>
  <c r="A114" i="1"/>
  <c r="N114" i="1" s="1"/>
  <c r="G112" i="1"/>
  <c r="F112" i="1"/>
  <c r="D113" i="1"/>
  <c r="T114" i="1" l="1"/>
  <c r="O114" i="1"/>
  <c r="P114" i="1" s="1"/>
  <c r="E115" i="1"/>
  <c r="V115" i="1"/>
  <c r="Q198" i="1"/>
  <c r="A115" i="1"/>
  <c r="N115" i="1" s="1"/>
  <c r="H114" i="1"/>
  <c r="D114" i="1"/>
  <c r="G113" i="1"/>
  <c r="F113" i="1"/>
  <c r="V116" i="1" l="1"/>
  <c r="O115" i="1"/>
  <c r="P115" i="1" s="1"/>
  <c r="T115" i="1"/>
  <c r="E116" i="1"/>
  <c r="Q199" i="1"/>
  <c r="H115" i="1"/>
  <c r="A116" i="1"/>
  <c r="N116" i="1" s="1"/>
  <c r="G114" i="1"/>
  <c r="D115" i="1"/>
  <c r="F114" i="1"/>
  <c r="O116" i="1" l="1"/>
  <c r="P116" i="1" s="1"/>
  <c r="T116" i="1"/>
  <c r="E117" i="1"/>
  <c r="V117" i="1"/>
  <c r="Q200" i="1"/>
  <c r="A117" i="1"/>
  <c r="N117" i="1" s="1"/>
  <c r="H116" i="1"/>
  <c r="G115" i="1"/>
  <c r="F115" i="1"/>
  <c r="D116" i="1"/>
  <c r="O117" i="1" l="1"/>
  <c r="P117" i="1" s="1"/>
  <c r="T117" i="1"/>
  <c r="V118" i="1"/>
  <c r="E118" i="1"/>
  <c r="Q201" i="1"/>
  <c r="H117" i="1"/>
  <c r="A118" i="1"/>
  <c r="N118" i="1" s="1"/>
  <c r="G116" i="1"/>
  <c r="F116" i="1"/>
  <c r="D117" i="1"/>
  <c r="T118" i="1" l="1"/>
  <c r="O118" i="1"/>
  <c r="P118" i="1" s="1"/>
  <c r="E119" i="1"/>
  <c r="V119" i="1"/>
  <c r="Q202" i="1"/>
  <c r="H118" i="1"/>
  <c r="A119" i="1"/>
  <c r="N119" i="1" s="1"/>
  <c r="D118" i="1"/>
  <c r="G117" i="1"/>
  <c r="F117" i="1"/>
  <c r="T119" i="1" l="1"/>
  <c r="O119" i="1"/>
  <c r="P119" i="1" s="1"/>
  <c r="V120" i="1"/>
  <c r="E120" i="1"/>
  <c r="Q203" i="1"/>
  <c r="A120" i="1"/>
  <c r="N120" i="1" s="1"/>
  <c r="H119" i="1"/>
  <c r="D119" i="1"/>
  <c r="G118" i="1"/>
  <c r="F118" i="1"/>
  <c r="E121" i="1" l="1"/>
  <c r="T120" i="1"/>
  <c r="O120" i="1"/>
  <c r="P120" i="1" s="1"/>
  <c r="V121" i="1"/>
  <c r="Q204" i="1"/>
  <c r="H120" i="1"/>
  <c r="A121" i="1"/>
  <c r="N121" i="1" s="1"/>
  <c r="G119" i="1"/>
  <c r="F119" i="1"/>
  <c r="D120" i="1"/>
  <c r="T121" i="1" l="1"/>
  <c r="O121" i="1"/>
  <c r="P121" i="1" s="1"/>
  <c r="V122" i="1"/>
  <c r="E122" i="1"/>
  <c r="Q205" i="1"/>
  <c r="A122" i="1"/>
  <c r="N122" i="1" s="1"/>
  <c r="H121" i="1"/>
  <c r="F120" i="1"/>
  <c r="D121" i="1"/>
  <c r="G120" i="1"/>
  <c r="E123" i="1" l="1"/>
  <c r="T122" i="1"/>
  <c r="O122" i="1"/>
  <c r="P122" i="1" s="1"/>
  <c r="V123" i="1"/>
  <c r="Q206" i="1"/>
  <c r="H122" i="1"/>
  <c r="A123" i="1"/>
  <c r="N123" i="1" s="1"/>
  <c r="G121" i="1"/>
  <c r="F121" i="1"/>
  <c r="D122" i="1"/>
  <c r="T123" i="1" l="1"/>
  <c r="O123" i="1"/>
  <c r="P123" i="1" s="1"/>
  <c r="V124" i="1"/>
  <c r="E124" i="1"/>
  <c r="Q207" i="1"/>
  <c r="H123" i="1"/>
  <c r="A124" i="1"/>
  <c r="N124" i="1" s="1"/>
  <c r="D123" i="1"/>
  <c r="G122" i="1"/>
  <c r="F122" i="1"/>
  <c r="T124" i="1" l="1"/>
  <c r="O124" i="1"/>
  <c r="P124" i="1" s="1"/>
  <c r="E125" i="1"/>
  <c r="V125" i="1"/>
  <c r="Q208" i="1"/>
  <c r="A125" i="1"/>
  <c r="N125" i="1" s="1"/>
  <c r="H124" i="1"/>
  <c r="G123" i="1"/>
  <c r="F123" i="1"/>
  <c r="D124" i="1"/>
  <c r="O125" i="1" l="1"/>
  <c r="P125" i="1" s="1"/>
  <c r="T125" i="1"/>
  <c r="V126" i="1"/>
  <c r="E126" i="1"/>
  <c r="Q209" i="1"/>
  <c r="H125" i="1"/>
  <c r="A126" i="1"/>
  <c r="N126" i="1" s="1"/>
  <c r="F124" i="1"/>
  <c r="G124" i="1"/>
  <c r="D125" i="1"/>
  <c r="T126" i="1" l="1"/>
  <c r="O126" i="1"/>
  <c r="P126" i="1" s="1"/>
  <c r="E127" i="1"/>
  <c r="V127" i="1"/>
  <c r="Q210" i="1"/>
  <c r="A127" i="1"/>
  <c r="N127" i="1" s="1"/>
  <c r="H126" i="1"/>
  <c r="G125" i="1"/>
  <c r="D126" i="1"/>
  <c r="F125" i="1"/>
  <c r="V128" i="1" l="1"/>
  <c r="O127" i="1"/>
  <c r="P127" i="1" s="1"/>
  <c r="T127" i="1"/>
  <c r="E128" i="1"/>
  <c r="Q211" i="1"/>
  <c r="H127" i="1"/>
  <c r="A128" i="1"/>
  <c r="N128" i="1" s="1"/>
  <c r="G126" i="1"/>
  <c r="F126" i="1"/>
  <c r="D127" i="1"/>
  <c r="T128" i="1" l="1"/>
  <c r="O128" i="1"/>
  <c r="P128" i="1" s="1"/>
  <c r="E129" i="1"/>
  <c r="V129" i="1"/>
  <c r="Q212" i="1"/>
  <c r="H128" i="1"/>
  <c r="A129" i="1"/>
  <c r="N129" i="1" s="1"/>
  <c r="D128" i="1"/>
  <c r="G127" i="1"/>
  <c r="F127" i="1"/>
  <c r="T129" i="1" l="1"/>
  <c r="O129" i="1"/>
  <c r="P129" i="1" s="1"/>
  <c r="V130" i="1"/>
  <c r="E130" i="1"/>
  <c r="Q213" i="1"/>
  <c r="A130" i="1"/>
  <c r="N130" i="1" s="1"/>
  <c r="H129" i="1"/>
  <c r="F128" i="1"/>
  <c r="G128" i="1"/>
  <c r="D129" i="1"/>
  <c r="E131" i="1" l="1"/>
  <c r="T130" i="1"/>
  <c r="O130" i="1"/>
  <c r="P130" i="1" s="1"/>
  <c r="V131" i="1"/>
  <c r="Q214" i="1"/>
  <c r="H130" i="1"/>
  <c r="A131" i="1"/>
  <c r="N131" i="1" s="1"/>
  <c r="D130" i="1"/>
  <c r="G129" i="1"/>
  <c r="F129" i="1"/>
  <c r="E132" i="1" l="1"/>
  <c r="T131" i="1"/>
  <c r="O131" i="1"/>
  <c r="P131" i="1" s="1"/>
  <c r="V132" i="1"/>
  <c r="Q215" i="1"/>
  <c r="A132" i="1"/>
  <c r="N132" i="1" s="1"/>
  <c r="H131" i="1"/>
  <c r="G130" i="1"/>
  <c r="F130" i="1"/>
  <c r="D131" i="1"/>
  <c r="T132" i="1" l="1"/>
  <c r="O132" i="1"/>
  <c r="P132" i="1" s="1"/>
  <c r="V133" i="1"/>
  <c r="E133" i="1"/>
  <c r="Q216" i="1"/>
  <c r="H132" i="1"/>
  <c r="A133" i="1"/>
  <c r="G131" i="1"/>
  <c r="D132" i="1"/>
  <c r="F131" i="1"/>
  <c r="E134" i="1" l="1"/>
  <c r="N133" i="1"/>
  <c r="O133" i="1" s="1"/>
  <c r="P133" i="1" s="1"/>
  <c r="Q217" i="1"/>
  <c r="A134" i="1"/>
  <c r="N134" i="1" s="1"/>
  <c r="H133" i="1"/>
  <c r="F132" i="1"/>
  <c r="G132" i="1"/>
  <c r="D133" i="1"/>
  <c r="V134" i="1" l="1"/>
  <c r="V135" i="1" s="1"/>
  <c r="O134" i="1"/>
  <c r="P134" i="1" s="1"/>
  <c r="T134" i="1"/>
  <c r="E135" i="1"/>
  <c r="E136" i="1" s="1"/>
  <c r="Q218" i="1"/>
  <c r="A135" i="1"/>
  <c r="N135" i="1" s="1"/>
  <c r="I134" i="1"/>
  <c r="H134" i="1"/>
  <c r="G133" i="1"/>
  <c r="D134" i="1"/>
  <c r="F133" i="1"/>
  <c r="R134" i="1" l="1"/>
  <c r="O135" i="1"/>
  <c r="P135" i="1" s="1"/>
  <c r="T135" i="1"/>
  <c r="V136" i="1"/>
  <c r="Q219" i="1"/>
  <c r="H135" i="1"/>
  <c r="A136" i="1"/>
  <c r="N136" i="1" s="1"/>
  <c r="I135" i="1"/>
  <c r="F134" i="1"/>
  <c r="J134" i="1"/>
  <c r="D135" i="1"/>
  <c r="G134" i="1"/>
  <c r="R135" i="1" l="1"/>
  <c r="T136" i="1"/>
  <c r="O136" i="1"/>
  <c r="P136" i="1" s="1"/>
  <c r="E137" i="1"/>
  <c r="V137" i="1"/>
  <c r="Q220" i="1"/>
  <c r="I136" i="1"/>
  <c r="A137" i="1"/>
  <c r="N137" i="1" s="1"/>
  <c r="H136" i="1"/>
  <c r="R136" i="1" s="1"/>
  <c r="J135" i="1"/>
  <c r="F135" i="1"/>
  <c r="G135" i="1"/>
  <c r="D136" i="1"/>
  <c r="T137" i="1" l="1"/>
  <c r="O137" i="1"/>
  <c r="P137" i="1" s="1"/>
  <c r="V138" i="1"/>
  <c r="E138" i="1"/>
  <c r="Q221" i="1"/>
  <c r="I137" i="1"/>
  <c r="A138" i="1"/>
  <c r="N138" i="1" s="1"/>
  <c r="H137" i="1"/>
  <c r="R137" i="1" s="1"/>
  <c r="J136" i="1"/>
  <c r="D137" i="1"/>
  <c r="G136" i="1"/>
  <c r="F136" i="1"/>
  <c r="T138" i="1" l="1"/>
  <c r="O138" i="1"/>
  <c r="P138" i="1" s="1"/>
  <c r="E139" i="1"/>
  <c r="V139" i="1"/>
  <c r="Q222" i="1"/>
  <c r="H138" i="1"/>
  <c r="I138" i="1"/>
  <c r="A139" i="1"/>
  <c r="N139" i="1" s="1"/>
  <c r="J137" i="1"/>
  <c r="G137" i="1"/>
  <c r="D138" i="1"/>
  <c r="F137" i="1"/>
  <c r="V140" i="1" l="1"/>
  <c r="T139" i="1"/>
  <c r="O139" i="1"/>
  <c r="P139" i="1" s="1"/>
  <c r="R138" i="1"/>
  <c r="E140" i="1"/>
  <c r="Q223" i="1"/>
  <c r="A140" i="1"/>
  <c r="N140" i="1" s="1"/>
  <c r="I139" i="1"/>
  <c r="H139" i="1"/>
  <c r="J138" i="1"/>
  <c r="G138" i="1"/>
  <c r="F138" i="1"/>
  <c r="D139" i="1"/>
  <c r="R139" i="1" l="1"/>
  <c r="T140" i="1"/>
  <c r="O140" i="1"/>
  <c r="P140" i="1" s="1"/>
  <c r="E141" i="1"/>
  <c r="V141" i="1"/>
  <c r="Q224" i="1"/>
  <c r="H140" i="1"/>
  <c r="A141" i="1"/>
  <c r="N141" i="1" s="1"/>
  <c r="I140" i="1"/>
  <c r="J139" i="1"/>
  <c r="G139" i="1"/>
  <c r="F139" i="1"/>
  <c r="D140" i="1"/>
  <c r="O141" i="1" l="1"/>
  <c r="P141" i="1" s="1"/>
  <c r="T141" i="1"/>
  <c r="V142" i="1"/>
  <c r="R140" i="1"/>
  <c r="E142" i="1"/>
  <c r="Q225" i="1"/>
  <c r="A142" i="1"/>
  <c r="N142" i="1" s="1"/>
  <c r="I141" i="1"/>
  <c r="H141" i="1"/>
  <c r="F140" i="1"/>
  <c r="G140" i="1"/>
  <c r="J140" i="1"/>
  <c r="D141" i="1"/>
  <c r="E143" i="1" l="1"/>
  <c r="R141" i="1"/>
  <c r="T142" i="1"/>
  <c r="O142" i="1"/>
  <c r="P142" i="1" s="1"/>
  <c r="V143" i="1"/>
  <c r="Q226" i="1"/>
  <c r="H142" i="1"/>
  <c r="A143" i="1"/>
  <c r="N143" i="1" s="1"/>
  <c r="I142" i="1"/>
  <c r="J141" i="1"/>
  <c r="G141" i="1"/>
  <c r="D142" i="1"/>
  <c r="F141" i="1"/>
  <c r="O143" i="1" l="1"/>
  <c r="P143" i="1" s="1"/>
  <c r="T143" i="1"/>
  <c r="V144" i="1"/>
  <c r="R142" i="1"/>
  <c r="E144" i="1"/>
  <c r="Q227" i="1"/>
  <c r="I143" i="1"/>
  <c r="A144" i="1"/>
  <c r="N144" i="1" s="1"/>
  <c r="H143" i="1"/>
  <c r="J142" i="1"/>
  <c r="F142" i="1"/>
  <c r="G142" i="1"/>
  <c r="D143" i="1"/>
  <c r="R143" i="1" l="1"/>
  <c r="T144" i="1"/>
  <c r="O144" i="1"/>
  <c r="P144" i="1" s="1"/>
  <c r="E145" i="1"/>
  <c r="V145" i="1"/>
  <c r="Q228" i="1"/>
  <c r="H144" i="1"/>
  <c r="I144" i="1"/>
  <c r="A145" i="1"/>
  <c r="N145" i="1" s="1"/>
  <c r="J143" i="1"/>
  <c r="D144" i="1"/>
  <c r="G143" i="1"/>
  <c r="F143" i="1"/>
  <c r="R144" i="1" l="1"/>
  <c r="T145" i="1"/>
  <c r="O145" i="1"/>
  <c r="P145" i="1" s="1"/>
  <c r="V146" i="1"/>
  <c r="E146" i="1"/>
  <c r="Q229" i="1"/>
  <c r="H145" i="1"/>
  <c r="I145" i="1"/>
  <c r="A146" i="1"/>
  <c r="N146" i="1" s="1"/>
  <c r="F144" i="1"/>
  <c r="D145" i="1"/>
  <c r="J144" i="1"/>
  <c r="G144" i="1"/>
  <c r="T146" i="1" l="1"/>
  <c r="O146" i="1"/>
  <c r="P146" i="1" s="1"/>
  <c r="E147" i="1"/>
  <c r="R145" i="1"/>
  <c r="V147" i="1"/>
  <c r="Q230" i="1"/>
  <c r="I146" i="1"/>
  <c r="A147" i="1"/>
  <c r="N147" i="1" s="1"/>
  <c r="H146" i="1"/>
  <c r="G145" i="1"/>
  <c r="D146" i="1"/>
  <c r="J145" i="1"/>
  <c r="F145" i="1"/>
  <c r="R146" i="1" l="1"/>
  <c r="T147" i="1"/>
  <c r="O147" i="1"/>
  <c r="P147" i="1" s="1"/>
  <c r="V148" i="1"/>
  <c r="E148" i="1"/>
  <c r="Q231" i="1"/>
  <c r="H147" i="1"/>
  <c r="A148" i="1"/>
  <c r="N148" i="1" s="1"/>
  <c r="I147" i="1"/>
  <c r="F146" i="1"/>
  <c r="D147" i="1"/>
  <c r="G146" i="1"/>
  <c r="J146" i="1"/>
  <c r="R147" i="1" l="1"/>
  <c r="T148" i="1"/>
  <c r="O148" i="1"/>
  <c r="P148" i="1" s="1"/>
  <c r="E149" i="1"/>
  <c r="V149" i="1"/>
  <c r="Q232" i="1"/>
  <c r="I148" i="1"/>
  <c r="A149" i="1"/>
  <c r="N149" i="1" s="1"/>
  <c r="H148" i="1"/>
  <c r="D148" i="1"/>
  <c r="F147" i="1"/>
  <c r="J147" i="1"/>
  <c r="G147" i="1"/>
  <c r="R148" i="1" l="1"/>
  <c r="O149" i="1"/>
  <c r="P149" i="1" s="1"/>
  <c r="T149" i="1"/>
  <c r="V150" i="1"/>
  <c r="E150" i="1"/>
  <c r="Q233" i="1"/>
  <c r="I149" i="1"/>
  <c r="A150" i="1"/>
  <c r="N150" i="1" s="1"/>
  <c r="H149" i="1"/>
  <c r="G148" i="1"/>
  <c r="D149" i="1"/>
  <c r="F148" i="1"/>
  <c r="J148" i="1"/>
  <c r="R149" i="1" l="1"/>
  <c r="E151" i="1"/>
  <c r="T150" i="1"/>
  <c r="O150" i="1"/>
  <c r="P150" i="1" s="1"/>
  <c r="V151" i="1"/>
  <c r="Q234" i="1"/>
  <c r="H150" i="1"/>
  <c r="I150" i="1"/>
  <c r="A151" i="1"/>
  <c r="N151" i="1" s="1"/>
  <c r="F149" i="1"/>
  <c r="J149" i="1"/>
  <c r="G149" i="1"/>
  <c r="D150" i="1"/>
  <c r="V152" i="1" l="1"/>
  <c r="T151" i="1"/>
  <c r="O151" i="1"/>
  <c r="P151" i="1" s="1"/>
  <c r="R150" i="1"/>
  <c r="E152" i="1"/>
  <c r="Q235" i="1"/>
  <c r="H151" i="1"/>
  <c r="I151" i="1"/>
  <c r="A152" i="1"/>
  <c r="N152" i="1" s="1"/>
  <c r="F150" i="1"/>
  <c r="D151" i="1"/>
  <c r="J150" i="1"/>
  <c r="G150" i="1"/>
  <c r="E153" i="1" l="1"/>
  <c r="T152" i="1"/>
  <c r="O152" i="1"/>
  <c r="P152" i="1" s="1"/>
  <c r="R151" i="1"/>
  <c r="V153" i="1"/>
  <c r="Q236" i="1"/>
  <c r="H152" i="1"/>
  <c r="A153" i="1"/>
  <c r="N153" i="1" s="1"/>
  <c r="I152" i="1"/>
  <c r="F151" i="1"/>
  <c r="G151" i="1"/>
  <c r="J151" i="1"/>
  <c r="D152" i="1"/>
  <c r="O153" i="1" l="1"/>
  <c r="P153" i="1" s="1"/>
  <c r="T153" i="1"/>
  <c r="R152" i="1"/>
  <c r="V154" i="1"/>
  <c r="E154" i="1"/>
  <c r="Q237" i="1"/>
  <c r="H153" i="1"/>
  <c r="I153" i="1"/>
  <c r="A154" i="1"/>
  <c r="N154" i="1" s="1"/>
  <c r="D153" i="1"/>
  <c r="G152" i="1"/>
  <c r="F152" i="1"/>
  <c r="J152" i="1"/>
  <c r="R153" i="1" l="1"/>
  <c r="T154" i="1"/>
  <c r="O154" i="1"/>
  <c r="P154" i="1" s="1"/>
  <c r="E155" i="1"/>
  <c r="V155" i="1"/>
  <c r="Q238" i="1"/>
  <c r="A155" i="1"/>
  <c r="N155" i="1" s="1"/>
  <c r="I154" i="1"/>
  <c r="H154" i="1"/>
  <c r="F153" i="1"/>
  <c r="D154" i="1"/>
  <c r="G153" i="1"/>
  <c r="J153" i="1"/>
  <c r="E156" i="1" l="1"/>
  <c r="R154" i="1"/>
  <c r="O155" i="1"/>
  <c r="P155" i="1" s="1"/>
  <c r="T155" i="1"/>
  <c r="V156" i="1"/>
  <c r="Q239" i="1"/>
  <c r="H155" i="1"/>
  <c r="R155" i="1" s="1"/>
  <c r="I155" i="1"/>
  <c r="A156" i="1"/>
  <c r="N156" i="1" s="1"/>
  <c r="D155" i="1"/>
  <c r="G154" i="1"/>
  <c r="J154" i="1"/>
  <c r="F154" i="1"/>
  <c r="O156" i="1" l="1"/>
  <c r="P156" i="1" s="1"/>
  <c r="T156" i="1"/>
  <c r="V157" i="1"/>
  <c r="E157" i="1"/>
  <c r="Q240" i="1"/>
  <c r="A157" i="1"/>
  <c r="N157" i="1" s="1"/>
  <c r="I156" i="1"/>
  <c r="H156" i="1"/>
  <c r="R156" i="1" s="1"/>
  <c r="D156" i="1"/>
  <c r="F155" i="1"/>
  <c r="G155" i="1"/>
  <c r="J155" i="1"/>
  <c r="E158" i="1" l="1"/>
  <c r="T157" i="1"/>
  <c r="O157" i="1"/>
  <c r="P157" i="1" s="1"/>
  <c r="V158" i="1"/>
  <c r="Q241" i="1"/>
  <c r="A158" i="1"/>
  <c r="N158" i="1" s="1"/>
  <c r="I157" i="1"/>
  <c r="H157" i="1"/>
  <c r="R157" i="1" s="1"/>
  <c r="J156" i="1"/>
  <c r="G156" i="1"/>
  <c r="F156" i="1"/>
  <c r="D157" i="1"/>
  <c r="O158" i="1" l="1"/>
  <c r="P158" i="1" s="1"/>
  <c r="T158" i="1"/>
  <c r="V159" i="1"/>
  <c r="E159" i="1"/>
  <c r="Q242" i="1"/>
  <c r="H158" i="1"/>
  <c r="I158" i="1"/>
  <c r="A159" i="1"/>
  <c r="N159" i="1" s="1"/>
  <c r="D158" i="1"/>
  <c r="F157" i="1"/>
  <c r="J157" i="1"/>
  <c r="G157" i="1"/>
  <c r="R158" i="1" l="1"/>
  <c r="O159" i="1"/>
  <c r="P159" i="1" s="1"/>
  <c r="T159" i="1"/>
  <c r="E160" i="1"/>
  <c r="V160" i="1"/>
  <c r="Q243" i="1"/>
  <c r="H159" i="1"/>
  <c r="I159" i="1"/>
  <c r="A160" i="1"/>
  <c r="N160" i="1" s="1"/>
  <c r="G158" i="1"/>
  <c r="F158" i="1"/>
  <c r="J158" i="1"/>
  <c r="D159" i="1"/>
  <c r="V161" i="1" l="1"/>
  <c r="T160" i="1"/>
  <c r="O160" i="1"/>
  <c r="P160" i="1" s="1"/>
  <c r="R159" i="1"/>
  <c r="E161" i="1"/>
  <c r="Q244" i="1"/>
  <c r="H160" i="1"/>
  <c r="A161" i="1"/>
  <c r="N161" i="1" s="1"/>
  <c r="I160" i="1"/>
  <c r="G159" i="1"/>
  <c r="D160" i="1"/>
  <c r="J159" i="1"/>
  <c r="F159" i="1"/>
  <c r="O161" i="1" l="1"/>
  <c r="P161" i="1" s="1"/>
  <c r="T161" i="1"/>
  <c r="E162" i="1"/>
  <c r="R160" i="1"/>
  <c r="V162" i="1"/>
  <c r="Q245" i="1"/>
  <c r="A162" i="1"/>
  <c r="N162" i="1" s="1"/>
  <c r="I161" i="1"/>
  <c r="H161" i="1"/>
  <c r="G160" i="1"/>
  <c r="D161" i="1"/>
  <c r="J160" i="1"/>
  <c r="F160" i="1"/>
  <c r="R161" i="1" l="1"/>
  <c r="T162" i="1"/>
  <c r="O162" i="1"/>
  <c r="P162" i="1" s="1"/>
  <c r="V163" i="1"/>
  <c r="E163" i="1"/>
  <c r="Q246" i="1"/>
  <c r="H162" i="1"/>
  <c r="A163" i="1"/>
  <c r="I162" i="1"/>
  <c r="D162" i="1"/>
  <c r="J161" i="1"/>
  <c r="G161" i="1"/>
  <c r="F161" i="1"/>
  <c r="R162" i="1" l="1"/>
  <c r="E164" i="1"/>
  <c r="N163" i="1"/>
  <c r="O163" i="1" s="1"/>
  <c r="P163" i="1" s="1"/>
  <c r="Q247" i="1"/>
  <c r="I163" i="1"/>
  <c r="A164" i="1"/>
  <c r="N164" i="1" s="1"/>
  <c r="H163" i="1"/>
  <c r="R163" i="1" s="1"/>
  <c r="J162" i="1"/>
  <c r="G162" i="1"/>
  <c r="D163" i="1"/>
  <c r="F162" i="1"/>
  <c r="V164" i="1" l="1"/>
  <c r="V165" i="1" s="1"/>
  <c r="E165" i="1"/>
  <c r="O164" i="1"/>
  <c r="P164" i="1" s="1"/>
  <c r="T164" i="1"/>
  <c r="Q248" i="1"/>
  <c r="H164" i="1"/>
  <c r="I164" i="1"/>
  <c r="A165" i="1"/>
  <c r="N165" i="1" s="1"/>
  <c r="D164" i="1"/>
  <c r="J163" i="1"/>
  <c r="G163" i="1"/>
  <c r="F163" i="1"/>
  <c r="T165" i="1" l="1"/>
  <c r="O165" i="1"/>
  <c r="P165" i="1" s="1"/>
  <c r="E166" i="1"/>
  <c r="R164" i="1"/>
  <c r="V166" i="1"/>
  <c r="Q249" i="1"/>
  <c r="A166" i="1"/>
  <c r="N166" i="1" s="1"/>
  <c r="I165" i="1"/>
  <c r="H165" i="1"/>
  <c r="J164" i="1"/>
  <c r="F164" i="1"/>
  <c r="G164" i="1"/>
  <c r="D165" i="1"/>
  <c r="R165" i="1" l="1"/>
  <c r="O166" i="1"/>
  <c r="P166" i="1" s="1"/>
  <c r="T166" i="1"/>
  <c r="V167" i="1"/>
  <c r="E167" i="1"/>
  <c r="Q250" i="1"/>
  <c r="H166" i="1"/>
  <c r="R166" i="1" s="1"/>
  <c r="I166" i="1"/>
  <c r="A167" i="1"/>
  <c r="N167" i="1" s="1"/>
  <c r="F165" i="1"/>
  <c r="J165" i="1"/>
  <c r="D166" i="1"/>
  <c r="G165" i="1"/>
  <c r="T167" i="1" l="1"/>
  <c r="O167" i="1"/>
  <c r="P167" i="1" s="1"/>
  <c r="E168" i="1"/>
  <c r="V168" i="1"/>
  <c r="Q251" i="1"/>
  <c r="H167" i="1"/>
  <c r="I167" i="1"/>
  <c r="A168" i="1"/>
  <c r="N168" i="1" s="1"/>
  <c r="J166" i="1"/>
  <c r="F166" i="1"/>
  <c r="G166" i="1"/>
  <c r="D167" i="1"/>
  <c r="V169" i="1" l="1"/>
  <c r="T168" i="1"/>
  <c r="O168" i="1"/>
  <c r="P168" i="1" s="1"/>
  <c r="R167" i="1"/>
  <c r="E169" i="1"/>
  <c r="Q252" i="1"/>
  <c r="I168" i="1"/>
  <c r="A169" i="1"/>
  <c r="N169" i="1" s="1"/>
  <c r="H168" i="1"/>
  <c r="D168" i="1"/>
  <c r="F167" i="1"/>
  <c r="J167" i="1"/>
  <c r="G167" i="1"/>
  <c r="R168" i="1" l="1"/>
  <c r="T169" i="1"/>
  <c r="O169" i="1"/>
  <c r="P169" i="1" s="1"/>
  <c r="E170" i="1"/>
  <c r="V170" i="1"/>
  <c r="Q253" i="1"/>
  <c r="I169" i="1"/>
  <c r="A170" i="1"/>
  <c r="N170" i="1" s="1"/>
  <c r="H169" i="1"/>
  <c r="F168" i="1"/>
  <c r="G168" i="1"/>
  <c r="J168" i="1"/>
  <c r="D169" i="1"/>
  <c r="R169" i="1" l="1"/>
  <c r="T170" i="1"/>
  <c r="O170" i="1"/>
  <c r="P170" i="1" s="1"/>
  <c r="V171" i="1"/>
  <c r="E171" i="1"/>
  <c r="Q254" i="1"/>
  <c r="H170" i="1"/>
  <c r="R170" i="1" s="1"/>
  <c r="I170" i="1"/>
  <c r="A171" i="1"/>
  <c r="N171" i="1" s="1"/>
  <c r="G169" i="1"/>
  <c r="D170" i="1"/>
  <c r="J169" i="1"/>
  <c r="F169" i="1"/>
  <c r="T171" i="1" l="1"/>
  <c r="O171" i="1"/>
  <c r="P171" i="1" s="1"/>
  <c r="E172" i="1"/>
  <c r="V172" i="1"/>
  <c r="Q255" i="1"/>
  <c r="A172" i="1"/>
  <c r="N172" i="1" s="1"/>
  <c r="I171" i="1"/>
  <c r="H171" i="1"/>
  <c r="G170" i="1"/>
  <c r="F170" i="1"/>
  <c r="J170" i="1"/>
  <c r="D171" i="1"/>
  <c r="V173" i="1" l="1"/>
  <c r="R171" i="1"/>
  <c r="O172" i="1"/>
  <c r="P172" i="1" s="1"/>
  <c r="T172" i="1"/>
  <c r="E173" i="1"/>
  <c r="Q256" i="1"/>
  <c r="H172" i="1"/>
  <c r="A173" i="1"/>
  <c r="N173" i="1" s="1"/>
  <c r="I172" i="1"/>
  <c r="J171" i="1"/>
  <c r="G171" i="1"/>
  <c r="F171" i="1"/>
  <c r="D172" i="1"/>
  <c r="T173" i="1" l="1"/>
  <c r="O173" i="1"/>
  <c r="P173" i="1" s="1"/>
  <c r="E174" i="1"/>
  <c r="R172" i="1"/>
  <c r="V174" i="1"/>
  <c r="Q257" i="1"/>
  <c r="A174" i="1"/>
  <c r="N174" i="1" s="1"/>
  <c r="I173" i="1"/>
  <c r="H173" i="1"/>
  <c r="F172" i="1"/>
  <c r="G172" i="1"/>
  <c r="J172" i="1"/>
  <c r="D173" i="1"/>
  <c r="R173" i="1" l="1"/>
  <c r="O174" i="1"/>
  <c r="P174" i="1" s="1"/>
  <c r="T174" i="1"/>
  <c r="V175" i="1"/>
  <c r="E175" i="1"/>
  <c r="Q258" i="1"/>
  <c r="H174" i="1"/>
  <c r="A175" i="1"/>
  <c r="N175" i="1" s="1"/>
  <c r="I174" i="1"/>
  <c r="F173" i="1"/>
  <c r="J173" i="1"/>
  <c r="D174" i="1"/>
  <c r="G173" i="1"/>
  <c r="O175" i="1" l="1"/>
  <c r="P175" i="1" s="1"/>
  <c r="T175" i="1"/>
  <c r="E176" i="1"/>
  <c r="R174" i="1"/>
  <c r="V176" i="1"/>
  <c r="Q259" i="1"/>
  <c r="H175" i="1"/>
  <c r="A176" i="1"/>
  <c r="N176" i="1" s="1"/>
  <c r="I175" i="1"/>
  <c r="D175" i="1"/>
  <c r="G174" i="1"/>
  <c r="J174" i="1"/>
  <c r="F174" i="1"/>
  <c r="R175" i="1" l="1"/>
  <c r="V177" i="1"/>
  <c r="T176" i="1"/>
  <c r="O176" i="1"/>
  <c r="P176" i="1" s="1"/>
  <c r="E177" i="1"/>
  <c r="Q260" i="1"/>
  <c r="H176" i="1"/>
  <c r="A177" i="1"/>
  <c r="N177" i="1" s="1"/>
  <c r="I176" i="1"/>
  <c r="D176" i="1"/>
  <c r="J175" i="1"/>
  <c r="G175" i="1"/>
  <c r="F175" i="1"/>
  <c r="O177" i="1" l="1"/>
  <c r="P177" i="1" s="1"/>
  <c r="T177" i="1"/>
  <c r="E178" i="1"/>
  <c r="R176" i="1"/>
  <c r="V178" i="1"/>
  <c r="Q261" i="1"/>
  <c r="H177" i="1"/>
  <c r="R177" i="1" s="1"/>
  <c r="I177" i="1"/>
  <c r="A178" i="1"/>
  <c r="N178" i="1" s="1"/>
  <c r="G176" i="1"/>
  <c r="F176" i="1"/>
  <c r="D177" i="1"/>
  <c r="J176" i="1"/>
  <c r="O178" i="1" l="1"/>
  <c r="P178" i="1" s="1"/>
  <c r="T178" i="1"/>
  <c r="V179" i="1"/>
  <c r="E179" i="1"/>
  <c r="Q262" i="1"/>
  <c r="I178" i="1"/>
  <c r="A179" i="1"/>
  <c r="N179" i="1" s="1"/>
  <c r="H178" i="1"/>
  <c r="R178" i="1" s="1"/>
  <c r="F177" i="1"/>
  <c r="J177" i="1"/>
  <c r="G177" i="1"/>
  <c r="D178" i="1"/>
  <c r="O179" i="1" l="1"/>
  <c r="P179" i="1" s="1"/>
  <c r="T179" i="1"/>
  <c r="E180" i="1"/>
  <c r="V180" i="1"/>
  <c r="Q263" i="1"/>
  <c r="I179" i="1"/>
  <c r="A180" i="1"/>
  <c r="N180" i="1" s="1"/>
  <c r="H179" i="1"/>
  <c r="R179" i="1" s="1"/>
  <c r="J178" i="1"/>
  <c r="D179" i="1"/>
  <c r="F178" i="1"/>
  <c r="G178" i="1"/>
  <c r="O180" i="1" l="1"/>
  <c r="P180" i="1" s="1"/>
  <c r="T180" i="1"/>
  <c r="V181" i="1"/>
  <c r="E181" i="1"/>
  <c r="Q264" i="1"/>
  <c r="I180" i="1"/>
  <c r="A181" i="1"/>
  <c r="N181" i="1" s="1"/>
  <c r="H180" i="1"/>
  <c r="F179" i="1"/>
  <c r="J179" i="1"/>
  <c r="G179" i="1"/>
  <c r="D180" i="1"/>
  <c r="T181" i="1" l="1"/>
  <c r="O181" i="1"/>
  <c r="P181" i="1" s="1"/>
  <c r="R180" i="1"/>
  <c r="E182" i="1"/>
  <c r="E183" i="1" s="1"/>
  <c r="V182" i="1"/>
  <c r="Q265" i="1"/>
  <c r="H181" i="1"/>
  <c r="I181" i="1"/>
  <c r="A182" i="1"/>
  <c r="N182" i="1" s="1"/>
  <c r="F180" i="1"/>
  <c r="G180" i="1"/>
  <c r="J180" i="1"/>
  <c r="D181" i="1"/>
  <c r="T182" i="1" l="1"/>
  <c r="O182" i="1"/>
  <c r="P182" i="1" s="1"/>
  <c r="R181" i="1"/>
  <c r="V183" i="1"/>
  <c r="Q266" i="1"/>
  <c r="A183" i="1"/>
  <c r="N183" i="1" s="1"/>
  <c r="I182" i="1"/>
  <c r="H182" i="1"/>
  <c r="R182" i="1" s="1"/>
  <c r="J181" i="1"/>
  <c r="G181" i="1"/>
  <c r="F181" i="1"/>
  <c r="D182" i="1"/>
  <c r="V184" i="1" l="1"/>
  <c r="T183" i="1"/>
  <c r="O183" i="1"/>
  <c r="P183" i="1" s="1"/>
  <c r="E184" i="1"/>
  <c r="Q267" i="1"/>
  <c r="H183" i="1"/>
  <c r="A184" i="1"/>
  <c r="N184" i="1" s="1"/>
  <c r="I183" i="1"/>
  <c r="D183" i="1"/>
  <c r="G182" i="1"/>
  <c r="J182" i="1"/>
  <c r="F182" i="1"/>
  <c r="R183" i="1" l="1"/>
  <c r="O184" i="1"/>
  <c r="P184" i="1" s="1"/>
  <c r="T184" i="1"/>
  <c r="E185" i="1"/>
  <c r="V185" i="1"/>
  <c r="Q268" i="1"/>
  <c r="I184" i="1"/>
  <c r="A185" i="1"/>
  <c r="N185" i="1" s="1"/>
  <c r="H184" i="1"/>
  <c r="D184" i="1"/>
  <c r="J183" i="1"/>
  <c r="F183" i="1"/>
  <c r="G183" i="1"/>
  <c r="R184" i="1" l="1"/>
  <c r="V186" i="1"/>
  <c r="T185" i="1"/>
  <c r="O185" i="1"/>
  <c r="P185" i="1" s="1"/>
  <c r="E186" i="1"/>
  <c r="Q269" i="1"/>
  <c r="I185" i="1"/>
  <c r="A186" i="1"/>
  <c r="N186" i="1" s="1"/>
  <c r="H185" i="1"/>
  <c r="J184" i="1"/>
  <c r="D185" i="1"/>
  <c r="G184" i="1"/>
  <c r="F184" i="1"/>
  <c r="R185" i="1" l="1"/>
  <c r="O186" i="1"/>
  <c r="P186" i="1" s="1"/>
  <c r="T186" i="1"/>
  <c r="E187" i="1"/>
  <c r="V187" i="1"/>
  <c r="Q270" i="1"/>
  <c r="I186" i="1"/>
  <c r="A187" i="1"/>
  <c r="N187" i="1" s="1"/>
  <c r="H186" i="1"/>
  <c r="F185" i="1"/>
  <c r="D186" i="1"/>
  <c r="G185" i="1"/>
  <c r="J185" i="1"/>
  <c r="R186" i="1" l="1"/>
  <c r="V188" i="1"/>
  <c r="O187" i="1"/>
  <c r="P187" i="1" s="1"/>
  <c r="T187" i="1"/>
  <c r="E188" i="1"/>
  <c r="E189" i="1" s="1"/>
  <c r="Q271" i="1"/>
  <c r="A188" i="1"/>
  <c r="N188" i="1" s="1"/>
  <c r="I187" i="1"/>
  <c r="H187" i="1"/>
  <c r="D187" i="1"/>
  <c r="J186" i="1"/>
  <c r="F186" i="1"/>
  <c r="G186" i="1"/>
  <c r="R187" i="1" l="1"/>
  <c r="O188" i="1"/>
  <c r="P188" i="1" s="1"/>
  <c r="T188" i="1"/>
  <c r="V189" i="1"/>
  <c r="Q272" i="1"/>
  <c r="H188" i="1"/>
  <c r="I188" i="1"/>
  <c r="A189" i="1"/>
  <c r="N189" i="1" s="1"/>
  <c r="J187" i="1"/>
  <c r="D188" i="1"/>
  <c r="F187" i="1"/>
  <c r="G187" i="1"/>
  <c r="T189" i="1" l="1"/>
  <c r="O189" i="1"/>
  <c r="P189" i="1" s="1"/>
  <c r="V190" i="1"/>
  <c r="R188" i="1"/>
  <c r="E190" i="1"/>
  <c r="Q273" i="1"/>
  <c r="A190" i="1"/>
  <c r="N190" i="1" s="1"/>
  <c r="I189" i="1"/>
  <c r="H189" i="1"/>
  <c r="G188" i="1"/>
  <c r="F188" i="1"/>
  <c r="D189" i="1"/>
  <c r="J188" i="1"/>
  <c r="E191" i="1" l="1"/>
  <c r="R189" i="1"/>
  <c r="T190" i="1"/>
  <c r="O190" i="1"/>
  <c r="P190" i="1" s="1"/>
  <c r="V191" i="1"/>
  <c r="Q274" i="1"/>
  <c r="H190" i="1"/>
  <c r="A191" i="1"/>
  <c r="N191" i="1" s="1"/>
  <c r="I190" i="1"/>
  <c r="D190" i="1"/>
  <c r="G189" i="1"/>
  <c r="J189" i="1"/>
  <c r="F189" i="1"/>
  <c r="T191" i="1" l="1"/>
  <c r="O191" i="1"/>
  <c r="P191" i="1" s="1"/>
  <c r="V192" i="1"/>
  <c r="R190" i="1"/>
  <c r="E192" i="1"/>
  <c r="E193" i="1" s="1"/>
  <c r="Q275" i="1"/>
  <c r="A192" i="1"/>
  <c r="N192" i="1" s="1"/>
  <c r="I191" i="1"/>
  <c r="H191" i="1"/>
  <c r="D191" i="1"/>
  <c r="F190" i="1"/>
  <c r="G190" i="1"/>
  <c r="J190" i="1"/>
  <c r="R191" i="1" l="1"/>
  <c r="T192" i="1"/>
  <c r="O192" i="1"/>
  <c r="P192" i="1" s="1"/>
  <c r="V193" i="1"/>
  <c r="Q276" i="1"/>
  <c r="H192" i="1"/>
  <c r="A193" i="1"/>
  <c r="N193" i="1" s="1"/>
  <c r="I192" i="1"/>
  <c r="G191" i="1"/>
  <c r="F191" i="1"/>
  <c r="D192" i="1"/>
  <c r="J191" i="1"/>
  <c r="R192" i="1" l="1"/>
  <c r="T193" i="1"/>
  <c r="O193" i="1"/>
  <c r="P193" i="1" s="1"/>
  <c r="V194" i="1"/>
  <c r="E194" i="1"/>
  <c r="Q277" i="1"/>
  <c r="I193" i="1"/>
  <c r="A194" i="1"/>
  <c r="H193" i="1"/>
  <c r="J192" i="1"/>
  <c r="F192" i="1"/>
  <c r="G192" i="1"/>
  <c r="D193" i="1"/>
  <c r="R193" i="1" l="1"/>
  <c r="E195" i="1"/>
  <c r="N194" i="1"/>
  <c r="Q278" i="1"/>
  <c r="A195" i="1"/>
  <c r="N195" i="1" s="1"/>
  <c r="I194" i="1"/>
  <c r="H194" i="1"/>
  <c r="R194" i="1" s="1"/>
  <c r="G193" i="1"/>
  <c r="D194" i="1"/>
  <c r="J193" i="1"/>
  <c r="F193" i="1"/>
  <c r="T195" i="1" l="1"/>
  <c r="O195" i="1"/>
  <c r="P195" i="1" s="1"/>
  <c r="O194" i="1"/>
  <c r="P194" i="1" s="1"/>
  <c r="V195" i="1"/>
  <c r="V196" i="1" s="1"/>
  <c r="E196" i="1"/>
  <c r="Q279" i="1"/>
  <c r="H195" i="1"/>
  <c r="A196" i="1"/>
  <c r="N196" i="1" s="1"/>
  <c r="I195" i="1"/>
  <c r="J194" i="1"/>
  <c r="F194" i="1"/>
  <c r="G194" i="1"/>
  <c r="D195" i="1"/>
  <c r="R195" i="1" l="1"/>
  <c r="V197" i="1"/>
  <c r="O196" i="1"/>
  <c r="P196" i="1" s="1"/>
  <c r="T196" i="1"/>
  <c r="E197" i="1"/>
  <c r="Q280" i="1"/>
  <c r="A197" i="1"/>
  <c r="N197" i="1" s="1"/>
  <c r="I196" i="1"/>
  <c r="H196" i="1"/>
  <c r="J195" i="1"/>
  <c r="D196" i="1"/>
  <c r="G195" i="1"/>
  <c r="F195" i="1"/>
  <c r="R196" i="1" l="1"/>
  <c r="O197" i="1"/>
  <c r="P197" i="1" s="1"/>
  <c r="T197" i="1"/>
  <c r="E198" i="1"/>
  <c r="V198" i="1"/>
  <c r="Q281" i="1"/>
  <c r="I197" i="1"/>
  <c r="A198" i="1"/>
  <c r="N198" i="1" s="1"/>
  <c r="H197" i="1"/>
  <c r="F196" i="1"/>
  <c r="D197" i="1"/>
  <c r="J196" i="1"/>
  <c r="G196" i="1"/>
  <c r="R197" i="1" l="1"/>
  <c r="O198" i="1"/>
  <c r="P198" i="1" s="1"/>
  <c r="T198" i="1"/>
  <c r="V199" i="1"/>
  <c r="E199" i="1"/>
  <c r="Q282" i="1"/>
  <c r="H198" i="1"/>
  <c r="R198" i="1" s="1"/>
  <c r="I198" i="1"/>
  <c r="A199" i="1"/>
  <c r="N199" i="1" s="1"/>
  <c r="G197" i="1"/>
  <c r="J197" i="1"/>
  <c r="D198" i="1"/>
  <c r="F197" i="1"/>
  <c r="T199" i="1" l="1"/>
  <c r="O199" i="1"/>
  <c r="P199" i="1" s="1"/>
  <c r="E200" i="1"/>
  <c r="V200" i="1"/>
  <c r="Q283" i="1"/>
  <c r="I199" i="1"/>
  <c r="A200" i="1"/>
  <c r="N200" i="1" s="1"/>
  <c r="H199" i="1"/>
  <c r="R199" i="1" s="1"/>
  <c r="J198" i="1"/>
  <c r="G198" i="1"/>
  <c r="D199" i="1"/>
  <c r="F198" i="1"/>
  <c r="T200" i="1" l="1"/>
  <c r="O200" i="1"/>
  <c r="P200" i="1" s="1"/>
  <c r="V201" i="1"/>
  <c r="E201" i="1"/>
  <c r="Q284" i="1"/>
  <c r="H200" i="1"/>
  <c r="A201" i="1"/>
  <c r="N201" i="1" s="1"/>
  <c r="I200" i="1"/>
  <c r="D200" i="1"/>
  <c r="J199" i="1"/>
  <c r="F199" i="1"/>
  <c r="G199" i="1"/>
  <c r="E202" i="1" l="1"/>
  <c r="O201" i="1"/>
  <c r="P201" i="1" s="1"/>
  <c r="T201" i="1"/>
  <c r="R200" i="1"/>
  <c r="V202" i="1"/>
  <c r="Q285" i="1"/>
  <c r="I201" i="1"/>
  <c r="A202" i="1"/>
  <c r="N202" i="1" s="1"/>
  <c r="H201" i="1"/>
  <c r="J200" i="1"/>
  <c r="F200" i="1"/>
  <c r="D201" i="1"/>
  <c r="G200" i="1"/>
  <c r="R201" i="1" l="1"/>
  <c r="O202" i="1"/>
  <c r="P202" i="1" s="1"/>
  <c r="T202" i="1"/>
  <c r="V203" i="1"/>
  <c r="E203" i="1"/>
  <c r="Q286" i="1"/>
  <c r="H202" i="1"/>
  <c r="I202" i="1"/>
  <c r="A203" i="1"/>
  <c r="N203" i="1" s="1"/>
  <c r="J201" i="1"/>
  <c r="F201" i="1"/>
  <c r="G201" i="1"/>
  <c r="D202" i="1"/>
  <c r="O203" i="1" l="1"/>
  <c r="P203" i="1" s="1"/>
  <c r="T203" i="1"/>
  <c r="R202" i="1"/>
  <c r="E204" i="1"/>
  <c r="V204" i="1"/>
  <c r="Q287" i="1"/>
  <c r="I203" i="1"/>
  <c r="A204" i="1"/>
  <c r="N204" i="1" s="1"/>
  <c r="H203" i="1"/>
  <c r="G202" i="1"/>
  <c r="J202" i="1"/>
  <c r="F202" i="1"/>
  <c r="D203" i="1"/>
  <c r="R203" i="1" l="1"/>
  <c r="V205" i="1"/>
  <c r="O204" i="1"/>
  <c r="P204" i="1" s="1"/>
  <c r="T204" i="1"/>
  <c r="E205" i="1"/>
  <c r="Q288" i="1"/>
  <c r="A205" i="1"/>
  <c r="N205" i="1" s="1"/>
  <c r="I204" i="1"/>
  <c r="H204" i="1"/>
  <c r="G203" i="1"/>
  <c r="J203" i="1"/>
  <c r="F203" i="1"/>
  <c r="D204" i="1"/>
  <c r="E206" i="1" l="1"/>
  <c r="R204" i="1"/>
  <c r="O205" i="1"/>
  <c r="P205" i="1" s="1"/>
  <c r="T205" i="1"/>
  <c r="V206" i="1"/>
  <c r="Q289" i="1"/>
  <c r="H205" i="1"/>
  <c r="R205" i="1" s="1"/>
  <c r="A206" i="1"/>
  <c r="N206" i="1" s="1"/>
  <c r="I205" i="1"/>
  <c r="J204" i="1"/>
  <c r="F204" i="1"/>
  <c r="D205" i="1"/>
  <c r="G204" i="1"/>
  <c r="T206" i="1" l="1"/>
  <c r="O206" i="1"/>
  <c r="P206" i="1" s="1"/>
  <c r="V207" i="1"/>
  <c r="E207" i="1"/>
  <c r="Q290" i="1"/>
  <c r="I206" i="1"/>
  <c r="A207" i="1"/>
  <c r="N207" i="1" s="1"/>
  <c r="H206" i="1"/>
  <c r="R206" i="1" s="1"/>
  <c r="J205" i="1"/>
  <c r="D206" i="1"/>
  <c r="G205" i="1"/>
  <c r="F205" i="1"/>
  <c r="T207" i="1" l="1"/>
  <c r="O207" i="1"/>
  <c r="P207" i="1" s="1"/>
  <c r="E208" i="1"/>
  <c r="V208" i="1"/>
  <c r="Q291" i="1"/>
  <c r="A208" i="1"/>
  <c r="N208" i="1" s="1"/>
  <c r="I207" i="1"/>
  <c r="H207" i="1"/>
  <c r="R207" i="1" s="1"/>
  <c r="F206" i="1"/>
  <c r="J206" i="1"/>
  <c r="G206" i="1"/>
  <c r="D207" i="1"/>
  <c r="V209" i="1" l="1"/>
  <c r="T208" i="1"/>
  <c r="O208" i="1"/>
  <c r="P208" i="1" s="1"/>
  <c r="E209" i="1"/>
  <c r="Q292" i="1"/>
  <c r="I208" i="1"/>
  <c r="A209" i="1"/>
  <c r="N209" i="1" s="1"/>
  <c r="H208" i="1"/>
  <c r="R208" i="1" s="1"/>
  <c r="G207" i="1"/>
  <c r="D208" i="1"/>
  <c r="F207" i="1"/>
  <c r="J207" i="1"/>
  <c r="T209" i="1" l="1"/>
  <c r="O209" i="1"/>
  <c r="P209" i="1" s="1"/>
  <c r="E210" i="1"/>
  <c r="V210" i="1"/>
  <c r="Q293" i="1"/>
  <c r="A210" i="1"/>
  <c r="N210" i="1" s="1"/>
  <c r="I209" i="1"/>
  <c r="H209" i="1"/>
  <c r="R209" i="1" s="1"/>
  <c r="J208" i="1"/>
  <c r="G208" i="1"/>
  <c r="D209" i="1"/>
  <c r="F208" i="1"/>
  <c r="V211" i="1" l="1"/>
  <c r="T210" i="1"/>
  <c r="O210" i="1"/>
  <c r="P210" i="1" s="1"/>
  <c r="E211" i="1"/>
  <c r="Q294" i="1"/>
  <c r="H210" i="1"/>
  <c r="A211" i="1"/>
  <c r="N211" i="1" s="1"/>
  <c r="I210" i="1"/>
  <c r="J209" i="1"/>
  <c r="D210" i="1"/>
  <c r="G209" i="1"/>
  <c r="F209" i="1"/>
  <c r="R210" i="1" l="1"/>
  <c r="T211" i="1"/>
  <c r="O211" i="1"/>
  <c r="P211" i="1" s="1"/>
  <c r="E212" i="1"/>
  <c r="V212" i="1"/>
  <c r="Q295" i="1"/>
  <c r="A212" i="1"/>
  <c r="N212" i="1" s="1"/>
  <c r="I211" i="1"/>
  <c r="H211" i="1"/>
  <c r="D211" i="1"/>
  <c r="F210" i="1"/>
  <c r="J210" i="1"/>
  <c r="G210" i="1"/>
  <c r="E213" i="1" l="1"/>
  <c r="R211" i="1"/>
  <c r="O212" i="1"/>
  <c r="P212" i="1" s="1"/>
  <c r="T212" i="1"/>
  <c r="V213" i="1"/>
  <c r="Q296" i="1"/>
  <c r="H212" i="1"/>
  <c r="A213" i="1"/>
  <c r="N213" i="1" s="1"/>
  <c r="I212" i="1"/>
  <c r="F211" i="1"/>
  <c r="J211" i="1"/>
  <c r="G211" i="1"/>
  <c r="D212" i="1"/>
  <c r="R212" i="1" l="1"/>
  <c r="O213" i="1"/>
  <c r="P213" i="1" s="1"/>
  <c r="T213" i="1"/>
  <c r="V214" i="1"/>
  <c r="E214" i="1"/>
  <c r="Q297" i="1"/>
  <c r="I213" i="1"/>
  <c r="A214" i="1"/>
  <c r="N214" i="1" s="1"/>
  <c r="H213" i="1"/>
  <c r="J212" i="1"/>
  <c r="F212" i="1"/>
  <c r="D213" i="1"/>
  <c r="G212" i="1"/>
  <c r="R213" i="1" l="1"/>
  <c r="O214" i="1"/>
  <c r="P214" i="1" s="1"/>
  <c r="T214" i="1"/>
  <c r="E215" i="1"/>
  <c r="V215" i="1"/>
  <c r="Q298" i="1"/>
  <c r="H214" i="1"/>
  <c r="I214" i="1"/>
  <c r="A215" i="1"/>
  <c r="N215" i="1" s="1"/>
  <c r="J213" i="1"/>
  <c r="G213" i="1"/>
  <c r="F213" i="1"/>
  <c r="D214" i="1"/>
  <c r="V216" i="1" l="1"/>
  <c r="T215" i="1"/>
  <c r="O215" i="1"/>
  <c r="P215" i="1" s="1"/>
  <c r="R214" i="1"/>
  <c r="E216" i="1"/>
  <c r="Q299" i="1"/>
  <c r="I215" i="1"/>
  <c r="A216" i="1"/>
  <c r="N216" i="1" s="1"/>
  <c r="H215" i="1"/>
  <c r="J214" i="1"/>
  <c r="F214" i="1"/>
  <c r="G214" i="1"/>
  <c r="D215" i="1"/>
  <c r="R215" i="1" l="1"/>
  <c r="T216" i="1"/>
  <c r="O216" i="1"/>
  <c r="P216" i="1" s="1"/>
  <c r="E217" i="1"/>
  <c r="V217" i="1"/>
  <c r="Q300" i="1"/>
  <c r="A217" i="1"/>
  <c r="N217" i="1" s="1"/>
  <c r="I216" i="1"/>
  <c r="H216" i="1"/>
  <c r="G215" i="1"/>
  <c r="F215" i="1"/>
  <c r="D216" i="1"/>
  <c r="J215" i="1"/>
  <c r="R216" i="1" l="1"/>
  <c r="O217" i="1"/>
  <c r="P217" i="1" s="1"/>
  <c r="T217" i="1"/>
  <c r="V218" i="1"/>
  <c r="E218" i="1"/>
  <c r="E219" i="1" s="1"/>
  <c r="Q301" i="1"/>
  <c r="A218" i="1"/>
  <c r="N218" i="1" s="1"/>
  <c r="I217" i="1"/>
  <c r="H217" i="1"/>
  <c r="F216" i="1"/>
  <c r="G216" i="1"/>
  <c r="D217" i="1"/>
  <c r="J216" i="1"/>
  <c r="R217" i="1" l="1"/>
  <c r="O218" i="1"/>
  <c r="P218" i="1" s="1"/>
  <c r="T218" i="1"/>
  <c r="V219" i="1"/>
  <c r="Q302" i="1"/>
  <c r="I218" i="1"/>
  <c r="A219" i="1"/>
  <c r="N219" i="1" s="1"/>
  <c r="H218" i="1"/>
  <c r="R218" i="1" s="1"/>
  <c r="D218" i="1"/>
  <c r="J217" i="1"/>
  <c r="F217" i="1"/>
  <c r="G217" i="1"/>
  <c r="T219" i="1" l="1"/>
  <c r="O219" i="1"/>
  <c r="P219" i="1" s="1"/>
  <c r="E220" i="1"/>
  <c r="V220" i="1"/>
  <c r="Q303" i="1"/>
  <c r="I219" i="1"/>
  <c r="A220" i="1"/>
  <c r="N220" i="1" s="1"/>
  <c r="H219" i="1"/>
  <c r="R219" i="1" s="1"/>
  <c r="G218" i="1"/>
  <c r="F218" i="1"/>
  <c r="J218" i="1"/>
  <c r="D219" i="1"/>
  <c r="E221" i="1" l="1"/>
  <c r="O220" i="1"/>
  <c r="P220" i="1" s="1"/>
  <c r="T220" i="1"/>
  <c r="V221" i="1"/>
  <c r="Q304" i="1"/>
  <c r="H220" i="1"/>
  <c r="I220" i="1"/>
  <c r="A221" i="1"/>
  <c r="N221" i="1" s="1"/>
  <c r="G219" i="1"/>
  <c r="J219" i="1"/>
  <c r="D220" i="1"/>
  <c r="F219" i="1"/>
  <c r="T221" i="1" l="1"/>
  <c r="O221" i="1"/>
  <c r="P221" i="1" s="1"/>
  <c r="R220" i="1"/>
  <c r="V222" i="1"/>
  <c r="E222" i="1"/>
  <c r="Q305" i="1"/>
  <c r="A222" i="1"/>
  <c r="N222" i="1" s="1"/>
  <c r="I221" i="1"/>
  <c r="H221" i="1"/>
  <c r="J220" i="1"/>
  <c r="G220" i="1"/>
  <c r="F220" i="1"/>
  <c r="D221" i="1"/>
  <c r="E223" i="1" l="1"/>
  <c r="R221" i="1"/>
  <c r="T222" i="1"/>
  <c r="O222" i="1"/>
  <c r="P222" i="1" s="1"/>
  <c r="V223" i="1"/>
  <c r="Q306" i="1"/>
  <c r="H222" i="1"/>
  <c r="A223" i="1"/>
  <c r="N223" i="1" s="1"/>
  <c r="I222" i="1"/>
  <c r="D222" i="1"/>
  <c r="J221" i="1"/>
  <c r="F221" i="1"/>
  <c r="G221" i="1"/>
  <c r="O223" i="1" l="1"/>
  <c r="P223" i="1" s="1"/>
  <c r="T223" i="1"/>
  <c r="R222" i="1"/>
  <c r="V224" i="1"/>
  <c r="E224" i="1"/>
  <c r="Q307" i="1"/>
  <c r="I223" i="1"/>
  <c r="A224" i="1"/>
  <c r="N224" i="1" s="1"/>
  <c r="H223" i="1"/>
  <c r="F222" i="1"/>
  <c r="J222" i="1"/>
  <c r="G222" i="1"/>
  <c r="D223" i="1"/>
  <c r="R223" i="1" l="1"/>
  <c r="O224" i="1"/>
  <c r="P224" i="1" s="1"/>
  <c r="T224" i="1"/>
  <c r="E225" i="1"/>
  <c r="V225" i="1"/>
  <c r="Q308" i="1"/>
  <c r="I224" i="1"/>
  <c r="A225" i="1"/>
  <c r="H224" i="1"/>
  <c r="D224" i="1"/>
  <c r="F223" i="1"/>
  <c r="J223" i="1"/>
  <c r="G223" i="1"/>
  <c r="R224" i="1" l="1"/>
  <c r="E226" i="1"/>
  <c r="N225" i="1"/>
  <c r="O225" i="1" s="1"/>
  <c r="P225" i="1" s="1"/>
  <c r="Q309" i="1"/>
  <c r="H225" i="1"/>
  <c r="A226" i="1"/>
  <c r="N226" i="1" s="1"/>
  <c r="I225" i="1"/>
  <c r="J224" i="1"/>
  <c r="G224" i="1"/>
  <c r="D225" i="1"/>
  <c r="F224" i="1"/>
  <c r="R225" i="1" l="1"/>
  <c r="O226" i="1"/>
  <c r="P226" i="1" s="1"/>
  <c r="T226" i="1"/>
  <c r="E227" i="1"/>
  <c r="V226" i="1"/>
  <c r="V227" i="1" s="1"/>
  <c r="V228" i="1" s="1"/>
  <c r="Q310" i="1"/>
  <c r="A227" i="1"/>
  <c r="N227" i="1" s="1"/>
  <c r="I226" i="1"/>
  <c r="H226" i="1"/>
  <c r="F225" i="1"/>
  <c r="J225" i="1"/>
  <c r="G225" i="1"/>
  <c r="D226" i="1"/>
  <c r="R226" i="1" l="1"/>
  <c r="T227" i="1"/>
  <c r="O227" i="1"/>
  <c r="P227" i="1" s="1"/>
  <c r="E228" i="1"/>
  <c r="Q311" i="1"/>
  <c r="H227" i="1"/>
  <c r="A228" i="1"/>
  <c r="N228" i="1" s="1"/>
  <c r="I227" i="1"/>
  <c r="F226" i="1"/>
  <c r="J226" i="1"/>
  <c r="G226" i="1"/>
  <c r="D227" i="1"/>
  <c r="E229" i="1" l="1"/>
  <c r="O228" i="1"/>
  <c r="P228" i="1" s="1"/>
  <c r="T228" i="1"/>
  <c r="R227" i="1"/>
  <c r="V229" i="1"/>
  <c r="Q312" i="1"/>
  <c r="A229" i="1"/>
  <c r="N229" i="1" s="1"/>
  <c r="I228" i="1"/>
  <c r="H228" i="1"/>
  <c r="F227" i="1"/>
  <c r="J227" i="1"/>
  <c r="G227" i="1"/>
  <c r="D228" i="1"/>
  <c r="V230" i="1" l="1"/>
  <c r="R228" i="1"/>
  <c r="O229" i="1"/>
  <c r="P229" i="1" s="1"/>
  <c r="T229" i="1"/>
  <c r="E230" i="1"/>
  <c r="Q313" i="1"/>
  <c r="H229" i="1"/>
  <c r="I229" i="1"/>
  <c r="A230" i="1"/>
  <c r="N230" i="1" s="1"/>
  <c r="J228" i="1"/>
  <c r="F228" i="1"/>
  <c r="D229" i="1"/>
  <c r="G228" i="1"/>
  <c r="R229" i="1" l="1"/>
  <c r="O230" i="1"/>
  <c r="P230" i="1" s="1"/>
  <c r="T230" i="1"/>
  <c r="E231" i="1"/>
  <c r="V231" i="1"/>
  <c r="Q314" i="1"/>
  <c r="I230" i="1"/>
  <c r="A231" i="1"/>
  <c r="N231" i="1" s="1"/>
  <c r="H230" i="1"/>
  <c r="J229" i="1"/>
  <c r="G229" i="1"/>
  <c r="D230" i="1"/>
  <c r="F229" i="1"/>
  <c r="R230" i="1" l="1"/>
  <c r="T231" i="1"/>
  <c r="O231" i="1"/>
  <c r="P231" i="1" s="1"/>
  <c r="V232" i="1"/>
  <c r="E232" i="1"/>
  <c r="Q315" i="1"/>
  <c r="H231" i="1"/>
  <c r="A232" i="1"/>
  <c r="N232" i="1" s="1"/>
  <c r="I231" i="1"/>
  <c r="G230" i="1"/>
  <c r="D231" i="1"/>
  <c r="J230" i="1"/>
  <c r="F230" i="1"/>
  <c r="R231" i="1" l="1"/>
  <c r="T232" i="1"/>
  <c r="O232" i="1"/>
  <c r="P232" i="1" s="1"/>
  <c r="E233" i="1"/>
  <c r="V233" i="1"/>
  <c r="Q316" i="1"/>
  <c r="H232" i="1"/>
  <c r="R232" i="1" s="1"/>
  <c r="I232" i="1"/>
  <c r="A233" i="1"/>
  <c r="N233" i="1" s="1"/>
  <c r="J231" i="1"/>
  <c r="F231" i="1"/>
  <c r="D232" i="1"/>
  <c r="G231" i="1"/>
  <c r="T233" i="1" l="1"/>
  <c r="O233" i="1"/>
  <c r="P233" i="1" s="1"/>
  <c r="V234" i="1"/>
  <c r="E234" i="1"/>
  <c r="Q317" i="1"/>
  <c r="I233" i="1"/>
  <c r="A234" i="1"/>
  <c r="N234" i="1" s="1"/>
  <c r="H233" i="1"/>
  <c r="R233" i="1" s="1"/>
  <c r="J232" i="1"/>
  <c r="F232" i="1"/>
  <c r="D233" i="1"/>
  <c r="G232" i="1"/>
  <c r="O234" i="1" l="1"/>
  <c r="P234" i="1" s="1"/>
  <c r="T234" i="1"/>
  <c r="E235" i="1"/>
  <c r="V235" i="1"/>
  <c r="Q318" i="1"/>
  <c r="H234" i="1"/>
  <c r="A235" i="1"/>
  <c r="N235" i="1" s="1"/>
  <c r="I234" i="1"/>
  <c r="J233" i="1"/>
  <c r="D234" i="1"/>
  <c r="G233" i="1"/>
  <c r="F233" i="1"/>
  <c r="R234" i="1" l="1"/>
  <c r="V236" i="1"/>
  <c r="T235" i="1"/>
  <c r="O235" i="1"/>
  <c r="P235" i="1" s="1"/>
  <c r="E236" i="1"/>
  <c r="Q319" i="1"/>
  <c r="A236" i="1"/>
  <c r="N236" i="1" s="1"/>
  <c r="I235" i="1"/>
  <c r="H235" i="1"/>
  <c r="J234" i="1"/>
  <c r="D235" i="1"/>
  <c r="F234" i="1"/>
  <c r="G234" i="1"/>
  <c r="E237" i="1" l="1"/>
  <c r="R235" i="1"/>
  <c r="V237" i="1"/>
  <c r="T236" i="1"/>
  <c r="O236" i="1"/>
  <c r="P236" i="1" s="1"/>
  <c r="Q320" i="1"/>
  <c r="H236" i="1"/>
  <c r="I236" i="1"/>
  <c r="A237" i="1"/>
  <c r="N237" i="1" s="1"/>
  <c r="D236" i="1"/>
  <c r="J235" i="1"/>
  <c r="F235" i="1"/>
  <c r="G235" i="1"/>
  <c r="E238" i="1" l="1"/>
  <c r="O237" i="1"/>
  <c r="P237" i="1" s="1"/>
  <c r="T237" i="1"/>
  <c r="R236" i="1"/>
  <c r="V238" i="1"/>
  <c r="Q321" i="1"/>
  <c r="I237" i="1"/>
  <c r="A238" i="1"/>
  <c r="N238" i="1" s="1"/>
  <c r="H237" i="1"/>
  <c r="G236" i="1"/>
  <c r="J236" i="1"/>
  <c r="D237" i="1"/>
  <c r="F236" i="1"/>
  <c r="R237" i="1" l="1"/>
  <c r="T238" i="1"/>
  <c r="O238" i="1"/>
  <c r="P238" i="1" s="1"/>
  <c r="V239" i="1"/>
  <c r="E239" i="1"/>
  <c r="Q322" i="1"/>
  <c r="H238" i="1"/>
  <c r="A239" i="1"/>
  <c r="N239" i="1" s="1"/>
  <c r="I238" i="1"/>
  <c r="G237" i="1"/>
  <c r="D238" i="1"/>
  <c r="J237" i="1"/>
  <c r="F237" i="1"/>
  <c r="O239" i="1" l="1"/>
  <c r="P239" i="1" s="1"/>
  <c r="T239" i="1"/>
  <c r="E240" i="1"/>
  <c r="R238" i="1"/>
  <c r="V240" i="1"/>
  <c r="Q323" i="1"/>
  <c r="I239" i="1"/>
  <c r="A240" i="1"/>
  <c r="N240" i="1" s="1"/>
  <c r="H239" i="1"/>
  <c r="J238" i="1"/>
  <c r="G238" i="1"/>
  <c r="D239" i="1"/>
  <c r="F238" i="1"/>
  <c r="R239" i="1" l="1"/>
  <c r="O240" i="1"/>
  <c r="P240" i="1" s="1"/>
  <c r="T240" i="1"/>
  <c r="V241" i="1"/>
  <c r="E241" i="1"/>
  <c r="Q324" i="1"/>
  <c r="H240" i="1"/>
  <c r="A241" i="1"/>
  <c r="N241" i="1" s="1"/>
  <c r="I240" i="1"/>
  <c r="D240" i="1"/>
  <c r="J239" i="1"/>
  <c r="G239" i="1"/>
  <c r="F239" i="1"/>
  <c r="R240" i="1" l="1"/>
  <c r="O241" i="1"/>
  <c r="P241" i="1" s="1"/>
  <c r="T241" i="1"/>
  <c r="E242" i="1"/>
  <c r="V242" i="1"/>
  <c r="Q325" i="1"/>
  <c r="A242" i="1"/>
  <c r="N242" i="1" s="1"/>
  <c r="I241" i="1"/>
  <c r="H241" i="1"/>
  <c r="G240" i="1"/>
  <c r="J240" i="1"/>
  <c r="F240" i="1"/>
  <c r="D241" i="1"/>
  <c r="O242" i="1" l="1"/>
  <c r="P242" i="1" s="1"/>
  <c r="T242" i="1"/>
  <c r="V243" i="1"/>
  <c r="R241" i="1"/>
  <c r="E243" i="1"/>
  <c r="Q326" i="1"/>
  <c r="A243" i="1"/>
  <c r="N243" i="1" s="1"/>
  <c r="I242" i="1"/>
  <c r="H242" i="1"/>
  <c r="J241" i="1"/>
  <c r="G241" i="1"/>
  <c r="F241" i="1"/>
  <c r="D242" i="1"/>
  <c r="E244" i="1" l="1"/>
  <c r="R242" i="1"/>
  <c r="T243" i="1"/>
  <c r="O243" i="1"/>
  <c r="P243" i="1" s="1"/>
  <c r="V244" i="1"/>
  <c r="Q327" i="1"/>
  <c r="I243" i="1"/>
  <c r="A244" i="1"/>
  <c r="N244" i="1" s="1"/>
  <c r="H243" i="1"/>
  <c r="J242" i="1"/>
  <c r="D243" i="1"/>
  <c r="F242" i="1"/>
  <c r="G242" i="1"/>
  <c r="R243" i="1" l="1"/>
  <c r="T244" i="1"/>
  <c r="O244" i="1"/>
  <c r="P244" i="1" s="1"/>
  <c r="V245" i="1"/>
  <c r="E245" i="1"/>
  <c r="Q328" i="1"/>
  <c r="H244" i="1"/>
  <c r="A245" i="1"/>
  <c r="N245" i="1" s="1"/>
  <c r="I244" i="1"/>
  <c r="D244" i="1"/>
  <c r="F243" i="1"/>
  <c r="J243" i="1"/>
  <c r="G243" i="1"/>
  <c r="R244" i="1" l="1"/>
  <c r="V246" i="1"/>
  <c r="T245" i="1"/>
  <c r="O245" i="1"/>
  <c r="P245" i="1" s="1"/>
  <c r="E246" i="1"/>
  <c r="Q329" i="1"/>
  <c r="A246" i="1"/>
  <c r="N246" i="1" s="1"/>
  <c r="I245" i="1"/>
  <c r="H245" i="1"/>
  <c r="G244" i="1"/>
  <c r="J244" i="1"/>
  <c r="F244" i="1"/>
  <c r="D245" i="1"/>
  <c r="E247" i="1" l="1"/>
  <c r="R245" i="1"/>
  <c r="O246" i="1"/>
  <c r="P246" i="1" s="1"/>
  <c r="T246" i="1"/>
  <c r="V247" i="1"/>
  <c r="Q330" i="1"/>
  <c r="H246" i="1"/>
  <c r="A247" i="1"/>
  <c r="N247" i="1" s="1"/>
  <c r="I246" i="1"/>
  <c r="G245" i="1"/>
  <c r="F245" i="1"/>
  <c r="J245" i="1"/>
  <c r="D246" i="1"/>
  <c r="R246" i="1" l="1"/>
  <c r="T247" i="1"/>
  <c r="O247" i="1"/>
  <c r="P247" i="1" s="1"/>
  <c r="E248" i="1"/>
  <c r="V248" i="1"/>
  <c r="Q331" i="1"/>
  <c r="I247" i="1"/>
  <c r="A248" i="1"/>
  <c r="N248" i="1" s="1"/>
  <c r="H247" i="1"/>
  <c r="J246" i="1"/>
  <c r="D247" i="1"/>
  <c r="G246" i="1"/>
  <c r="F246" i="1"/>
  <c r="R247" i="1" l="1"/>
  <c r="V249" i="1"/>
  <c r="O248" i="1"/>
  <c r="P248" i="1" s="1"/>
  <c r="T248" i="1"/>
  <c r="E249" i="1"/>
  <c r="E250" i="1" s="1"/>
  <c r="Q332" i="1"/>
  <c r="A249" i="1"/>
  <c r="N249" i="1" s="1"/>
  <c r="I248" i="1"/>
  <c r="H248" i="1"/>
  <c r="D248" i="1"/>
  <c r="J247" i="1"/>
  <c r="F247" i="1"/>
  <c r="G247" i="1"/>
  <c r="R248" i="1" l="1"/>
  <c r="T249" i="1"/>
  <c r="O249" i="1"/>
  <c r="P249" i="1" s="1"/>
  <c r="V250" i="1"/>
  <c r="Q333" i="1"/>
  <c r="H249" i="1"/>
  <c r="R249" i="1" s="1"/>
  <c r="I249" i="1"/>
  <c r="A250" i="1"/>
  <c r="N250" i="1" s="1"/>
  <c r="F248" i="1"/>
  <c r="G248" i="1"/>
  <c r="D249" i="1"/>
  <c r="J248" i="1"/>
  <c r="O250" i="1" l="1"/>
  <c r="P250" i="1" s="1"/>
  <c r="T250" i="1"/>
  <c r="V251" i="1"/>
  <c r="E251" i="1"/>
  <c r="Q334" i="1"/>
  <c r="I250" i="1"/>
  <c r="A251" i="1"/>
  <c r="N251" i="1" s="1"/>
  <c r="H250" i="1"/>
  <c r="R250" i="1" s="1"/>
  <c r="J249" i="1"/>
  <c r="D250" i="1"/>
  <c r="G249" i="1"/>
  <c r="F249" i="1"/>
  <c r="T251" i="1" l="1"/>
  <c r="O251" i="1"/>
  <c r="P251" i="1" s="1"/>
  <c r="E252" i="1"/>
  <c r="V252" i="1"/>
  <c r="Q335" i="1"/>
  <c r="H251" i="1"/>
  <c r="I251" i="1"/>
  <c r="A252" i="1"/>
  <c r="N252" i="1" s="1"/>
  <c r="F250" i="1"/>
  <c r="G250" i="1"/>
  <c r="D251" i="1"/>
  <c r="J250" i="1"/>
  <c r="E253" i="1" l="1"/>
  <c r="T252" i="1"/>
  <c r="O252" i="1"/>
  <c r="P252" i="1" s="1"/>
  <c r="R251" i="1"/>
  <c r="V253" i="1"/>
  <c r="Q336" i="1"/>
  <c r="A253" i="1"/>
  <c r="I252" i="1"/>
  <c r="H252" i="1"/>
  <c r="F251" i="1"/>
  <c r="G251" i="1"/>
  <c r="D252" i="1"/>
  <c r="J251" i="1"/>
  <c r="R252" i="1" l="1"/>
  <c r="E254" i="1"/>
  <c r="N253" i="1"/>
  <c r="O253" i="1" s="1"/>
  <c r="P253" i="1" s="1"/>
  <c r="Q337" i="1"/>
  <c r="H253" i="1"/>
  <c r="A254" i="1"/>
  <c r="N254" i="1" s="1"/>
  <c r="I253" i="1"/>
  <c r="G252" i="1"/>
  <c r="D253" i="1"/>
  <c r="J252" i="1"/>
  <c r="F252" i="1"/>
  <c r="V254" i="1" l="1"/>
  <c r="V255" i="1" s="1"/>
  <c r="T254" i="1"/>
  <c r="O254" i="1"/>
  <c r="P254" i="1" s="1"/>
  <c r="R253" i="1"/>
  <c r="E255" i="1"/>
  <c r="E256" i="1" s="1"/>
  <c r="Q338" i="1"/>
  <c r="A255" i="1"/>
  <c r="N255" i="1" s="1"/>
  <c r="I254" i="1"/>
  <c r="H254" i="1"/>
  <c r="F253" i="1"/>
  <c r="D254" i="1"/>
  <c r="J253" i="1"/>
  <c r="G253" i="1"/>
  <c r="O255" i="1" l="1"/>
  <c r="P255" i="1" s="1"/>
  <c r="T255" i="1"/>
  <c r="R254" i="1"/>
  <c r="V256" i="1"/>
  <c r="Q339" i="1"/>
  <c r="H255" i="1"/>
  <c r="I255" i="1"/>
  <c r="A256" i="1"/>
  <c r="N256" i="1" s="1"/>
  <c r="F254" i="1"/>
  <c r="J254" i="1"/>
  <c r="D255" i="1"/>
  <c r="G254" i="1"/>
  <c r="O256" i="1" l="1"/>
  <c r="P256" i="1" s="1"/>
  <c r="T256" i="1"/>
  <c r="R255" i="1"/>
  <c r="E257" i="1"/>
  <c r="V257" i="1"/>
  <c r="Q340" i="1"/>
  <c r="H256" i="1"/>
  <c r="I256" i="1"/>
  <c r="A257" i="1"/>
  <c r="N257" i="1" s="1"/>
  <c r="F255" i="1"/>
  <c r="D256" i="1"/>
  <c r="J255" i="1"/>
  <c r="G255" i="1"/>
  <c r="R256" i="1" l="1"/>
  <c r="V258" i="1"/>
  <c r="T257" i="1"/>
  <c r="O257" i="1"/>
  <c r="P257" i="1" s="1"/>
  <c r="E258" i="1"/>
  <c r="E259" i="1" s="1"/>
  <c r="Q341" i="1"/>
  <c r="A258" i="1"/>
  <c r="N258" i="1" s="1"/>
  <c r="I257" i="1"/>
  <c r="H257" i="1"/>
  <c r="J256" i="1"/>
  <c r="G256" i="1"/>
  <c r="D257" i="1"/>
  <c r="F256" i="1"/>
  <c r="R257" i="1" l="1"/>
  <c r="O258" i="1"/>
  <c r="P258" i="1" s="1"/>
  <c r="T258" i="1"/>
  <c r="V259" i="1"/>
  <c r="Q342" i="1"/>
  <c r="H258" i="1"/>
  <c r="A259" i="1"/>
  <c r="N259" i="1" s="1"/>
  <c r="I258" i="1"/>
  <c r="D258" i="1"/>
  <c r="F257" i="1"/>
  <c r="J257" i="1"/>
  <c r="G257" i="1"/>
  <c r="O259" i="1" l="1"/>
  <c r="P259" i="1" s="1"/>
  <c r="T259" i="1"/>
  <c r="V260" i="1"/>
  <c r="E260" i="1"/>
  <c r="R258" i="1"/>
  <c r="Q343" i="1"/>
  <c r="H259" i="1"/>
  <c r="I259" i="1"/>
  <c r="A260" i="1"/>
  <c r="N260" i="1" s="1"/>
  <c r="F258" i="1"/>
  <c r="D259" i="1"/>
  <c r="J258" i="1"/>
  <c r="G258" i="1"/>
  <c r="T260" i="1" l="1"/>
  <c r="O260" i="1"/>
  <c r="P260" i="1" s="1"/>
  <c r="R259" i="1"/>
  <c r="E261" i="1"/>
  <c r="V261" i="1"/>
  <c r="Q344" i="1"/>
  <c r="H260" i="1"/>
  <c r="A261" i="1"/>
  <c r="N261" i="1" s="1"/>
  <c r="I260" i="1"/>
  <c r="J259" i="1"/>
  <c r="D260" i="1"/>
  <c r="G259" i="1"/>
  <c r="F259" i="1"/>
  <c r="O261" i="1" l="1"/>
  <c r="P261" i="1" s="1"/>
  <c r="T261" i="1"/>
  <c r="E262" i="1"/>
  <c r="R260" i="1"/>
  <c r="V262" i="1"/>
  <c r="Q345" i="1"/>
  <c r="H261" i="1"/>
  <c r="A262" i="1"/>
  <c r="N262" i="1" s="1"/>
  <c r="I261" i="1"/>
  <c r="G260" i="1"/>
  <c r="D261" i="1"/>
  <c r="J260" i="1"/>
  <c r="F260" i="1"/>
  <c r="O262" i="1" l="1"/>
  <c r="P262" i="1" s="1"/>
  <c r="T262" i="1"/>
  <c r="R261" i="1"/>
  <c r="V263" i="1"/>
  <c r="E263" i="1"/>
  <c r="E264" i="1" s="1"/>
  <c r="Q346" i="1"/>
  <c r="A263" i="1"/>
  <c r="N263" i="1" s="1"/>
  <c r="I262" i="1"/>
  <c r="H262" i="1"/>
  <c r="G261" i="1"/>
  <c r="J261" i="1"/>
  <c r="F261" i="1"/>
  <c r="D262" i="1"/>
  <c r="T263" i="1" l="1"/>
  <c r="O263" i="1"/>
  <c r="P263" i="1" s="1"/>
  <c r="V264" i="1"/>
  <c r="R262" i="1"/>
  <c r="Q347" i="1"/>
  <c r="H263" i="1"/>
  <c r="I263" i="1"/>
  <c r="A264" i="1"/>
  <c r="N264" i="1" s="1"/>
  <c r="D263" i="1"/>
  <c r="F262" i="1"/>
  <c r="J262" i="1"/>
  <c r="G262" i="1"/>
  <c r="O264" i="1" l="1"/>
  <c r="P264" i="1" s="1"/>
  <c r="T264" i="1"/>
  <c r="R263" i="1"/>
  <c r="V265" i="1"/>
  <c r="E265" i="1"/>
  <c r="Q348" i="1"/>
  <c r="A265" i="1"/>
  <c r="N265" i="1" s="1"/>
  <c r="I264" i="1"/>
  <c r="H264" i="1"/>
  <c r="F263" i="1"/>
  <c r="G263" i="1"/>
  <c r="J263" i="1"/>
  <c r="D264" i="1"/>
  <c r="E266" i="1" l="1"/>
  <c r="R264" i="1"/>
  <c r="T265" i="1"/>
  <c r="O265" i="1"/>
  <c r="P265" i="1" s="1"/>
  <c r="V266" i="1"/>
  <c r="Q349" i="1"/>
  <c r="H265" i="1"/>
  <c r="A266" i="1"/>
  <c r="N266" i="1" s="1"/>
  <c r="I265" i="1"/>
  <c r="J264" i="1"/>
  <c r="F264" i="1"/>
  <c r="D265" i="1"/>
  <c r="G264" i="1"/>
  <c r="R265" i="1" l="1"/>
  <c r="T266" i="1"/>
  <c r="O266" i="1"/>
  <c r="P266" i="1" s="1"/>
  <c r="V267" i="1"/>
  <c r="E267" i="1"/>
  <c r="Q350" i="1"/>
  <c r="I266" i="1"/>
  <c r="A267" i="1"/>
  <c r="N267" i="1" s="1"/>
  <c r="H266" i="1"/>
  <c r="F265" i="1"/>
  <c r="J265" i="1"/>
  <c r="G265" i="1"/>
  <c r="D266" i="1"/>
  <c r="R266" i="1" l="1"/>
  <c r="V268" i="1"/>
  <c r="T267" i="1"/>
  <c r="O267" i="1"/>
  <c r="P267" i="1" s="1"/>
  <c r="E268" i="1"/>
  <c r="Q351" i="1"/>
  <c r="H267" i="1"/>
  <c r="I267" i="1"/>
  <c r="A268" i="1"/>
  <c r="N268" i="1" s="1"/>
  <c r="F266" i="1"/>
  <c r="G266" i="1"/>
  <c r="D267" i="1"/>
  <c r="J266" i="1"/>
  <c r="T268" i="1" l="1"/>
  <c r="O268" i="1"/>
  <c r="P268" i="1" s="1"/>
  <c r="R267" i="1"/>
  <c r="E269" i="1"/>
  <c r="V269" i="1"/>
  <c r="Q352" i="1"/>
  <c r="A269" i="1"/>
  <c r="N269" i="1" s="1"/>
  <c r="I268" i="1"/>
  <c r="H268" i="1"/>
  <c r="F267" i="1"/>
  <c r="G267" i="1"/>
  <c r="D268" i="1"/>
  <c r="J267" i="1"/>
  <c r="R268" i="1" l="1"/>
  <c r="V270" i="1"/>
  <c r="O269" i="1"/>
  <c r="P269" i="1" s="1"/>
  <c r="T269" i="1"/>
  <c r="E270" i="1"/>
  <c r="Q353" i="1"/>
  <c r="H269" i="1"/>
  <c r="A270" i="1"/>
  <c r="N270" i="1" s="1"/>
  <c r="I269" i="1"/>
  <c r="F268" i="1"/>
  <c r="G268" i="1"/>
  <c r="D269" i="1"/>
  <c r="J268" i="1"/>
  <c r="E271" i="1" l="1"/>
  <c r="O270" i="1"/>
  <c r="P270" i="1" s="1"/>
  <c r="T270" i="1"/>
  <c r="R269" i="1"/>
  <c r="V271" i="1"/>
  <c r="Q354" i="1"/>
  <c r="I270" i="1"/>
  <c r="A271" i="1"/>
  <c r="N271" i="1" s="1"/>
  <c r="H270" i="1"/>
  <c r="G269" i="1"/>
  <c r="F269" i="1"/>
  <c r="D270" i="1"/>
  <c r="J269" i="1"/>
  <c r="R270" i="1" l="1"/>
  <c r="T271" i="1"/>
  <c r="O271" i="1"/>
  <c r="P271" i="1" s="1"/>
  <c r="V272" i="1"/>
  <c r="E272" i="1"/>
  <c r="Q355" i="1"/>
  <c r="H271" i="1"/>
  <c r="A272" i="1"/>
  <c r="N272" i="1" s="1"/>
  <c r="I271" i="1"/>
  <c r="F270" i="1"/>
  <c r="G270" i="1"/>
  <c r="J270" i="1"/>
  <c r="D271" i="1"/>
  <c r="R271" i="1" l="1"/>
  <c r="E273" i="1"/>
  <c r="O272" i="1"/>
  <c r="P272" i="1" s="1"/>
  <c r="T272" i="1"/>
  <c r="V273" i="1"/>
  <c r="Q356" i="1"/>
  <c r="A273" i="1"/>
  <c r="N273" i="1" s="1"/>
  <c r="I272" i="1"/>
  <c r="H272" i="1"/>
  <c r="F271" i="1"/>
  <c r="J271" i="1"/>
  <c r="G271" i="1"/>
  <c r="D272" i="1"/>
  <c r="R272" i="1" l="1"/>
  <c r="O273" i="1"/>
  <c r="P273" i="1" s="1"/>
  <c r="T273" i="1"/>
  <c r="E274" i="1"/>
  <c r="V274" i="1"/>
  <c r="Q357" i="1"/>
  <c r="H273" i="1"/>
  <c r="A274" i="1"/>
  <c r="N274" i="1" s="1"/>
  <c r="I273" i="1"/>
  <c r="F272" i="1"/>
  <c r="D273" i="1"/>
  <c r="G272" i="1"/>
  <c r="J272" i="1"/>
  <c r="T274" i="1" l="1"/>
  <c r="O274" i="1"/>
  <c r="P274" i="1" s="1"/>
  <c r="V275" i="1"/>
  <c r="R273" i="1"/>
  <c r="E275" i="1"/>
  <c r="Q358" i="1"/>
  <c r="I274" i="1"/>
  <c r="A275" i="1"/>
  <c r="N275" i="1" s="1"/>
  <c r="H274" i="1"/>
  <c r="F273" i="1"/>
  <c r="G273" i="1"/>
  <c r="J273" i="1"/>
  <c r="D274" i="1"/>
  <c r="R274" i="1" l="1"/>
  <c r="O275" i="1"/>
  <c r="P275" i="1" s="1"/>
  <c r="T275" i="1"/>
  <c r="E276" i="1"/>
  <c r="V276" i="1"/>
  <c r="Q359" i="1"/>
  <c r="I275" i="1"/>
  <c r="A276" i="1"/>
  <c r="N276" i="1" s="1"/>
  <c r="H275" i="1"/>
  <c r="J274" i="1"/>
  <c r="G274" i="1"/>
  <c r="D275" i="1"/>
  <c r="F274" i="1"/>
  <c r="R275" i="1" l="1"/>
  <c r="T276" i="1"/>
  <c r="O276" i="1"/>
  <c r="P276" i="1" s="1"/>
  <c r="V277" i="1"/>
  <c r="E277" i="1"/>
  <c r="Q360" i="1"/>
  <c r="H276" i="1"/>
  <c r="I276" i="1"/>
  <c r="A277" i="1"/>
  <c r="N277" i="1" s="1"/>
  <c r="G275" i="1"/>
  <c r="F275" i="1"/>
  <c r="J275" i="1"/>
  <c r="D276" i="1"/>
  <c r="T277" i="1" l="1"/>
  <c r="O277" i="1"/>
  <c r="P277" i="1" s="1"/>
  <c r="R276" i="1"/>
  <c r="E278" i="1"/>
  <c r="V278" i="1"/>
  <c r="Q361" i="1"/>
  <c r="I277" i="1"/>
  <c r="A278" i="1"/>
  <c r="N278" i="1" s="1"/>
  <c r="H277" i="1"/>
  <c r="J276" i="1"/>
  <c r="F276" i="1"/>
  <c r="G276" i="1"/>
  <c r="D277" i="1"/>
  <c r="R277" i="1" l="1"/>
  <c r="O278" i="1"/>
  <c r="P278" i="1" s="1"/>
  <c r="T278" i="1"/>
  <c r="E279" i="1"/>
  <c r="V279" i="1"/>
  <c r="Q362" i="1"/>
  <c r="A279" i="1"/>
  <c r="N279" i="1" s="1"/>
  <c r="I278" i="1"/>
  <c r="H278" i="1"/>
  <c r="F277" i="1"/>
  <c r="J277" i="1"/>
  <c r="G277" i="1"/>
  <c r="D278" i="1"/>
  <c r="R278" i="1" l="1"/>
  <c r="O279" i="1"/>
  <c r="P279" i="1" s="1"/>
  <c r="T279" i="1"/>
  <c r="V280" i="1"/>
  <c r="E280" i="1"/>
  <c r="Q363" i="1"/>
  <c r="I279" i="1"/>
  <c r="A280" i="1"/>
  <c r="N280" i="1" s="1"/>
  <c r="H279" i="1"/>
  <c r="J278" i="1"/>
  <c r="G278" i="1"/>
  <c r="F278" i="1"/>
  <c r="D279" i="1"/>
  <c r="R279" i="1" l="1"/>
  <c r="O280" i="1"/>
  <c r="P280" i="1" s="1"/>
  <c r="T280" i="1"/>
  <c r="E281" i="1"/>
  <c r="V281" i="1"/>
  <c r="Q364" i="1"/>
  <c r="H280" i="1"/>
  <c r="R280" i="1" s="1"/>
  <c r="I280" i="1"/>
  <c r="A281" i="1"/>
  <c r="N281" i="1" s="1"/>
  <c r="G279" i="1"/>
  <c r="F279" i="1"/>
  <c r="J279" i="1"/>
  <c r="D280" i="1"/>
  <c r="V282" i="1" l="1"/>
  <c r="T281" i="1"/>
  <c r="O281" i="1"/>
  <c r="P281" i="1" s="1"/>
  <c r="E282" i="1"/>
  <c r="Q365" i="1"/>
  <c r="H281" i="1"/>
  <c r="I281" i="1"/>
  <c r="A282" i="1"/>
  <c r="N282" i="1" s="1"/>
  <c r="F280" i="1"/>
  <c r="D281" i="1"/>
  <c r="G280" i="1"/>
  <c r="J280" i="1"/>
  <c r="E283" i="1" l="1"/>
  <c r="O282" i="1"/>
  <c r="P282" i="1" s="1"/>
  <c r="T282" i="1"/>
  <c r="R281" i="1"/>
  <c r="V283" i="1"/>
  <c r="Q366" i="1"/>
  <c r="I282" i="1"/>
  <c r="A283" i="1"/>
  <c r="N283" i="1" s="1"/>
  <c r="H282" i="1"/>
  <c r="J281" i="1"/>
  <c r="F281" i="1"/>
  <c r="D282" i="1"/>
  <c r="G281" i="1"/>
  <c r="R282" i="1" l="1"/>
  <c r="O283" i="1"/>
  <c r="P283" i="1" s="1"/>
  <c r="T283" i="1"/>
  <c r="V284" i="1"/>
  <c r="E284" i="1"/>
  <c r="Q367" i="1"/>
  <c r="H283" i="1"/>
  <c r="I283" i="1"/>
  <c r="A284" i="1"/>
  <c r="J282" i="1"/>
  <c r="G282" i="1"/>
  <c r="F282" i="1"/>
  <c r="D283" i="1"/>
  <c r="R283" i="1" l="1"/>
  <c r="E285" i="1"/>
  <c r="N284" i="1"/>
  <c r="O284" i="1" s="1"/>
  <c r="P284" i="1" s="1"/>
  <c r="Q368" i="1"/>
  <c r="I284" i="1"/>
  <c r="A285" i="1"/>
  <c r="N285" i="1" s="1"/>
  <c r="H284" i="1"/>
  <c r="R284" i="1" s="1"/>
  <c r="J283" i="1"/>
  <c r="D284" i="1"/>
  <c r="F283" i="1"/>
  <c r="G283" i="1"/>
  <c r="V285" i="1" l="1"/>
  <c r="V286" i="1" s="1"/>
  <c r="T285" i="1"/>
  <c r="O285" i="1"/>
  <c r="P285" i="1" s="1"/>
  <c r="E286" i="1"/>
  <c r="Q369" i="1"/>
  <c r="H285" i="1"/>
  <c r="A286" i="1"/>
  <c r="N286" i="1" s="1"/>
  <c r="I285" i="1"/>
  <c r="J284" i="1"/>
  <c r="G284" i="1"/>
  <c r="F284" i="1"/>
  <c r="D285" i="1"/>
  <c r="R285" i="1" l="1"/>
  <c r="T286" i="1"/>
  <c r="O286" i="1"/>
  <c r="P286" i="1" s="1"/>
  <c r="E287" i="1"/>
  <c r="V287" i="1"/>
  <c r="Q370" i="1"/>
  <c r="A287" i="1"/>
  <c r="N287" i="1" s="1"/>
  <c r="I286" i="1"/>
  <c r="H286" i="1"/>
  <c r="J285" i="1"/>
  <c r="G285" i="1"/>
  <c r="F285" i="1"/>
  <c r="D286" i="1"/>
  <c r="R286" i="1" l="1"/>
  <c r="O287" i="1"/>
  <c r="P287" i="1" s="1"/>
  <c r="T287" i="1"/>
  <c r="V288" i="1"/>
  <c r="E288" i="1"/>
  <c r="Q371" i="1"/>
  <c r="H287" i="1"/>
  <c r="A288" i="1"/>
  <c r="N288" i="1" s="1"/>
  <c r="I287" i="1"/>
  <c r="D287" i="1"/>
  <c r="J286" i="1"/>
  <c r="G286" i="1"/>
  <c r="F286" i="1"/>
  <c r="O288" i="1" l="1"/>
  <c r="P288" i="1" s="1"/>
  <c r="T288" i="1"/>
  <c r="R287" i="1"/>
  <c r="E289" i="1"/>
  <c r="V289" i="1"/>
  <c r="Q372" i="1"/>
  <c r="A289" i="1"/>
  <c r="N289" i="1" s="1"/>
  <c r="I288" i="1"/>
  <c r="H288" i="1"/>
  <c r="J287" i="1"/>
  <c r="F287" i="1"/>
  <c r="G287" i="1"/>
  <c r="D288" i="1"/>
  <c r="R288" i="1" l="1"/>
  <c r="V290" i="1"/>
  <c r="T289" i="1"/>
  <c r="O289" i="1"/>
  <c r="P289" i="1" s="1"/>
  <c r="E290" i="1"/>
  <c r="Q373" i="1"/>
  <c r="I289" i="1"/>
  <c r="A290" i="1"/>
  <c r="N290" i="1" s="1"/>
  <c r="H289" i="1"/>
  <c r="J288" i="1"/>
  <c r="G288" i="1"/>
  <c r="D289" i="1"/>
  <c r="F288" i="1"/>
  <c r="R289" i="1" l="1"/>
  <c r="T290" i="1"/>
  <c r="O290" i="1"/>
  <c r="P290" i="1" s="1"/>
  <c r="E291" i="1"/>
  <c r="V291" i="1"/>
  <c r="Q374" i="1"/>
  <c r="H290" i="1"/>
  <c r="I290" i="1"/>
  <c r="A291" i="1"/>
  <c r="N291" i="1" s="1"/>
  <c r="F289" i="1"/>
  <c r="J289" i="1"/>
  <c r="D290" i="1"/>
  <c r="G289" i="1"/>
  <c r="T291" i="1" l="1"/>
  <c r="O291" i="1"/>
  <c r="P291" i="1" s="1"/>
  <c r="R290" i="1"/>
  <c r="V292" i="1"/>
  <c r="E292" i="1"/>
  <c r="Q375" i="1"/>
  <c r="I291" i="1"/>
  <c r="A292" i="1"/>
  <c r="N292" i="1" s="1"/>
  <c r="H291" i="1"/>
  <c r="J290" i="1"/>
  <c r="D291" i="1"/>
  <c r="G290" i="1"/>
  <c r="F290" i="1"/>
  <c r="E293" i="1" l="1"/>
  <c r="R291" i="1"/>
  <c r="O292" i="1"/>
  <c r="P292" i="1" s="1"/>
  <c r="T292" i="1"/>
  <c r="V293" i="1"/>
  <c r="Q376" i="1"/>
  <c r="A293" i="1"/>
  <c r="N293" i="1" s="1"/>
  <c r="I292" i="1"/>
  <c r="H292" i="1"/>
  <c r="F291" i="1"/>
  <c r="J291" i="1"/>
  <c r="D292" i="1"/>
  <c r="G291" i="1"/>
  <c r="R292" i="1" l="1"/>
  <c r="O293" i="1"/>
  <c r="P293" i="1" s="1"/>
  <c r="T293" i="1"/>
  <c r="E294" i="1"/>
  <c r="V294" i="1"/>
  <c r="Q377" i="1"/>
  <c r="H293" i="1"/>
  <c r="I293" i="1"/>
  <c r="A294" i="1"/>
  <c r="N294" i="1" s="1"/>
  <c r="J292" i="1"/>
  <c r="D293" i="1"/>
  <c r="F292" i="1"/>
  <c r="G292" i="1"/>
  <c r="R293" i="1" l="1"/>
  <c r="T294" i="1"/>
  <c r="O294" i="1"/>
  <c r="P294" i="1" s="1"/>
  <c r="V295" i="1"/>
  <c r="E295" i="1"/>
  <c r="Q378" i="1"/>
  <c r="I294" i="1"/>
  <c r="A295" i="1"/>
  <c r="N295" i="1" s="1"/>
  <c r="H294" i="1"/>
  <c r="G293" i="1"/>
  <c r="J293" i="1"/>
  <c r="F293" i="1"/>
  <c r="D294" i="1"/>
  <c r="E296" i="1" l="1"/>
  <c r="R294" i="1"/>
  <c r="T295" i="1"/>
  <c r="O295" i="1"/>
  <c r="P295" i="1" s="1"/>
  <c r="V296" i="1"/>
  <c r="Q379" i="1"/>
  <c r="I295" i="1"/>
  <c r="A296" i="1"/>
  <c r="N296" i="1" s="1"/>
  <c r="H295" i="1"/>
  <c r="F294" i="1"/>
  <c r="D295" i="1"/>
  <c r="G294" i="1"/>
  <c r="J294" i="1"/>
  <c r="R295" i="1" l="1"/>
  <c r="O296" i="1"/>
  <c r="P296" i="1" s="1"/>
  <c r="T296" i="1"/>
  <c r="V297" i="1"/>
  <c r="E297" i="1"/>
  <c r="Q380" i="1"/>
  <c r="H296" i="1"/>
  <c r="A297" i="1"/>
  <c r="N297" i="1" s="1"/>
  <c r="I296" i="1"/>
  <c r="J295" i="1"/>
  <c r="D296" i="1"/>
  <c r="F295" i="1"/>
  <c r="G295" i="1"/>
  <c r="O297" i="1" l="1"/>
  <c r="P297" i="1" s="1"/>
  <c r="T297" i="1"/>
  <c r="R296" i="1"/>
  <c r="E298" i="1"/>
  <c r="V298" i="1"/>
  <c r="Q381" i="1"/>
  <c r="A298" i="1"/>
  <c r="N298" i="1" s="1"/>
  <c r="I297" i="1"/>
  <c r="H297" i="1"/>
  <c r="G296" i="1"/>
  <c r="J296" i="1"/>
  <c r="D297" i="1"/>
  <c r="F296" i="1"/>
  <c r="R297" i="1" l="1"/>
  <c r="E299" i="1"/>
  <c r="O298" i="1"/>
  <c r="P298" i="1" s="1"/>
  <c r="T298" i="1"/>
  <c r="V299" i="1"/>
  <c r="Q382" i="1"/>
  <c r="I298" i="1"/>
  <c r="A299" i="1"/>
  <c r="N299" i="1" s="1"/>
  <c r="H298" i="1"/>
  <c r="J297" i="1"/>
  <c r="F297" i="1"/>
  <c r="G297" i="1"/>
  <c r="D298" i="1"/>
  <c r="R298" i="1" l="1"/>
  <c r="T299" i="1"/>
  <c r="O299" i="1"/>
  <c r="P299" i="1" s="1"/>
  <c r="V300" i="1"/>
  <c r="E300" i="1"/>
  <c r="Q383" i="1"/>
  <c r="I299" i="1"/>
  <c r="A300" i="1"/>
  <c r="N300" i="1" s="1"/>
  <c r="H299" i="1"/>
  <c r="J298" i="1"/>
  <c r="G298" i="1"/>
  <c r="F298" i="1"/>
  <c r="D299" i="1"/>
  <c r="R299" i="1" l="1"/>
  <c r="T300" i="1"/>
  <c r="O300" i="1"/>
  <c r="P300" i="1" s="1"/>
  <c r="E301" i="1"/>
  <c r="V301" i="1"/>
  <c r="Q384" i="1"/>
  <c r="A301" i="1"/>
  <c r="N301" i="1" s="1"/>
  <c r="I300" i="1"/>
  <c r="H300" i="1"/>
  <c r="J299" i="1"/>
  <c r="G299" i="1"/>
  <c r="F299" i="1"/>
  <c r="D300" i="1"/>
  <c r="V302" i="1" l="1"/>
  <c r="R300" i="1"/>
  <c r="O301" i="1"/>
  <c r="P301" i="1" s="1"/>
  <c r="T301" i="1"/>
  <c r="E302" i="1"/>
  <c r="Q385" i="1"/>
  <c r="H301" i="1"/>
  <c r="A302" i="1"/>
  <c r="N302" i="1" s="1"/>
  <c r="V303" i="1" s="1"/>
  <c r="I301" i="1"/>
  <c r="D301" i="1"/>
  <c r="J300" i="1"/>
  <c r="G300" i="1"/>
  <c r="F300" i="1"/>
  <c r="R301" i="1" l="1"/>
  <c r="O302" i="1"/>
  <c r="P302" i="1" s="1"/>
  <c r="T302" i="1"/>
  <c r="E303" i="1"/>
  <c r="Q386" i="1"/>
  <c r="A303" i="1"/>
  <c r="N303" i="1" s="1"/>
  <c r="I302" i="1"/>
  <c r="H302" i="1"/>
  <c r="R302" i="1" s="1"/>
  <c r="J301" i="1"/>
  <c r="F301" i="1"/>
  <c r="G301" i="1"/>
  <c r="D302" i="1"/>
  <c r="E304" i="1" l="1"/>
  <c r="T303" i="1"/>
  <c r="O303" i="1"/>
  <c r="P303" i="1" s="1"/>
  <c r="V304" i="1"/>
  <c r="Q387" i="1"/>
  <c r="H303" i="1"/>
  <c r="A304" i="1"/>
  <c r="N304" i="1" s="1"/>
  <c r="I303" i="1"/>
  <c r="F302" i="1"/>
  <c r="J302" i="1"/>
  <c r="D303" i="1"/>
  <c r="G302" i="1"/>
  <c r="R303" i="1" l="1"/>
  <c r="O304" i="1"/>
  <c r="P304" i="1" s="1"/>
  <c r="T304" i="1"/>
  <c r="V305" i="1"/>
  <c r="E305" i="1"/>
  <c r="Q388" i="1"/>
  <c r="I304" i="1"/>
  <c r="A305" i="1"/>
  <c r="N305" i="1" s="1"/>
  <c r="H304" i="1"/>
  <c r="G303" i="1"/>
  <c r="F303" i="1"/>
  <c r="D304" i="1"/>
  <c r="J303" i="1"/>
  <c r="R304" i="1" l="1"/>
  <c r="T305" i="1"/>
  <c r="O305" i="1"/>
  <c r="P305" i="1" s="1"/>
  <c r="E306" i="1"/>
  <c r="V306" i="1"/>
  <c r="Q389" i="1"/>
  <c r="H305" i="1"/>
  <c r="I305" i="1"/>
  <c r="A306" i="1"/>
  <c r="N306" i="1" s="1"/>
  <c r="J304" i="1"/>
  <c r="F304" i="1"/>
  <c r="D305" i="1"/>
  <c r="G304" i="1"/>
  <c r="V307" i="1" l="1"/>
  <c r="T306" i="1"/>
  <c r="O306" i="1"/>
  <c r="P306" i="1" s="1"/>
  <c r="R305" i="1"/>
  <c r="E307" i="1"/>
  <c r="E308" i="1" s="1"/>
  <c r="Q390" i="1"/>
  <c r="A307" i="1"/>
  <c r="N307" i="1" s="1"/>
  <c r="I306" i="1"/>
  <c r="H306" i="1"/>
  <c r="J305" i="1"/>
  <c r="G305" i="1"/>
  <c r="F305" i="1"/>
  <c r="D306" i="1"/>
  <c r="R306" i="1" l="1"/>
  <c r="O307" i="1"/>
  <c r="P307" i="1" s="1"/>
  <c r="T307" i="1"/>
  <c r="V308" i="1"/>
  <c r="Q391" i="1"/>
  <c r="H307" i="1"/>
  <c r="I307" i="1"/>
  <c r="A308" i="1"/>
  <c r="N308" i="1" s="1"/>
  <c r="D307" i="1"/>
  <c r="J306" i="1"/>
  <c r="G306" i="1"/>
  <c r="F306" i="1"/>
  <c r="T308" i="1" l="1"/>
  <c r="O308" i="1"/>
  <c r="P308" i="1" s="1"/>
  <c r="R307" i="1"/>
  <c r="V309" i="1"/>
  <c r="E309" i="1"/>
  <c r="E310" i="1" s="1"/>
  <c r="Q392" i="1"/>
  <c r="A309" i="1"/>
  <c r="N309" i="1" s="1"/>
  <c r="I308" i="1"/>
  <c r="H308" i="1"/>
  <c r="J307" i="1"/>
  <c r="F307" i="1"/>
  <c r="G307" i="1"/>
  <c r="D308" i="1"/>
  <c r="R308" i="1" l="1"/>
  <c r="T309" i="1"/>
  <c r="O309" i="1"/>
  <c r="P309" i="1" s="1"/>
  <c r="V310" i="1"/>
  <c r="Q393" i="1"/>
  <c r="H309" i="1"/>
  <c r="I309" i="1"/>
  <c r="A310" i="1"/>
  <c r="N310" i="1" s="1"/>
  <c r="F308" i="1"/>
  <c r="J308" i="1"/>
  <c r="D309" i="1"/>
  <c r="G308" i="1"/>
  <c r="O310" i="1" l="1"/>
  <c r="P310" i="1" s="1"/>
  <c r="T310" i="1"/>
  <c r="R309" i="1"/>
  <c r="E311" i="1"/>
  <c r="V311" i="1"/>
  <c r="Q394" i="1"/>
  <c r="H310" i="1"/>
  <c r="R310" i="1" s="1"/>
  <c r="I310" i="1"/>
  <c r="A311" i="1"/>
  <c r="N311" i="1" s="1"/>
  <c r="J309" i="1"/>
  <c r="D310" i="1"/>
  <c r="F309" i="1"/>
  <c r="G309" i="1"/>
  <c r="T311" i="1" l="1"/>
  <c r="O311" i="1"/>
  <c r="P311" i="1" s="1"/>
  <c r="E312" i="1"/>
  <c r="V312" i="1"/>
  <c r="Q395" i="1"/>
  <c r="I311" i="1"/>
  <c r="A312" i="1"/>
  <c r="N312" i="1" s="1"/>
  <c r="H311" i="1"/>
  <c r="R311" i="1" s="1"/>
  <c r="D311" i="1"/>
  <c r="J310" i="1"/>
  <c r="G310" i="1"/>
  <c r="F310" i="1"/>
  <c r="O312" i="1" l="1"/>
  <c r="P312" i="1" s="1"/>
  <c r="T312" i="1"/>
  <c r="V313" i="1"/>
  <c r="E313" i="1"/>
  <c r="Q396" i="1"/>
  <c r="H312" i="1"/>
  <c r="I312" i="1"/>
  <c r="A313" i="1"/>
  <c r="N313" i="1" s="1"/>
  <c r="J311" i="1"/>
  <c r="D312" i="1"/>
  <c r="G311" i="1"/>
  <c r="F311" i="1"/>
  <c r="T313" i="1" l="1"/>
  <c r="O313" i="1"/>
  <c r="P313" i="1" s="1"/>
  <c r="E314" i="1"/>
  <c r="R312" i="1"/>
  <c r="V314" i="1"/>
  <c r="Q397" i="1"/>
  <c r="A314" i="1"/>
  <c r="I313" i="1"/>
  <c r="H313" i="1"/>
  <c r="D313" i="1"/>
  <c r="J312" i="1"/>
  <c r="F312" i="1"/>
  <c r="G312" i="1"/>
  <c r="R313" i="1" l="1"/>
  <c r="E315" i="1"/>
  <c r="N314" i="1"/>
  <c r="O314" i="1" s="1"/>
  <c r="P314" i="1" s="1"/>
  <c r="Q398" i="1"/>
  <c r="I314" i="1"/>
  <c r="A315" i="1"/>
  <c r="N315" i="1" s="1"/>
  <c r="H314" i="1"/>
  <c r="J313" i="1"/>
  <c r="G313" i="1"/>
  <c r="D314" i="1"/>
  <c r="F313" i="1"/>
  <c r="R314" i="1" l="1"/>
  <c r="T315" i="1"/>
  <c r="O315" i="1"/>
  <c r="P315" i="1" s="1"/>
  <c r="V315" i="1"/>
  <c r="V316" i="1" s="1"/>
  <c r="E316" i="1"/>
  <c r="Q399" i="1"/>
  <c r="H315" i="1"/>
  <c r="A316" i="1"/>
  <c r="N316" i="1" s="1"/>
  <c r="I315" i="1"/>
  <c r="J314" i="1"/>
  <c r="F314" i="1"/>
  <c r="D315" i="1"/>
  <c r="G314" i="1"/>
  <c r="T316" i="1" l="1"/>
  <c r="O316" i="1"/>
  <c r="P316" i="1" s="1"/>
  <c r="R315" i="1"/>
  <c r="E317" i="1"/>
  <c r="V317" i="1"/>
  <c r="Q400" i="1"/>
  <c r="A317" i="1"/>
  <c r="N317" i="1" s="1"/>
  <c r="I316" i="1"/>
  <c r="H316" i="1"/>
  <c r="J315" i="1"/>
  <c r="G315" i="1"/>
  <c r="D316" i="1"/>
  <c r="F315" i="1"/>
  <c r="R316" i="1" l="1"/>
  <c r="O317" i="1"/>
  <c r="P317" i="1" s="1"/>
  <c r="T317" i="1"/>
  <c r="V318" i="1"/>
  <c r="E318" i="1"/>
  <c r="Q401" i="1"/>
  <c r="H317" i="1"/>
  <c r="A318" i="1"/>
  <c r="N318" i="1" s="1"/>
  <c r="I317" i="1"/>
  <c r="D317" i="1"/>
  <c r="F316" i="1"/>
  <c r="G316" i="1"/>
  <c r="J316" i="1"/>
  <c r="R317" i="1" l="1"/>
  <c r="V319" i="1"/>
  <c r="O318" i="1"/>
  <c r="P318" i="1" s="1"/>
  <c r="T318" i="1"/>
  <c r="E319" i="1"/>
  <c r="Q402" i="1"/>
  <c r="I318" i="1"/>
  <c r="A319" i="1"/>
  <c r="N319" i="1" s="1"/>
  <c r="H318" i="1"/>
  <c r="G317" i="1"/>
  <c r="J317" i="1"/>
  <c r="D318" i="1"/>
  <c r="F317" i="1"/>
  <c r="R318" i="1" l="1"/>
  <c r="T319" i="1"/>
  <c r="O319" i="1"/>
  <c r="P319" i="1" s="1"/>
  <c r="V320" i="1"/>
  <c r="E320" i="1"/>
  <c r="Q403" i="1"/>
  <c r="H319" i="1"/>
  <c r="A320" i="1"/>
  <c r="N320" i="1" s="1"/>
  <c r="I319" i="1"/>
  <c r="F318" i="1"/>
  <c r="G318" i="1"/>
  <c r="J318" i="1"/>
  <c r="D319" i="1"/>
  <c r="R319" i="1" l="1"/>
  <c r="V321" i="1"/>
  <c r="O320" i="1"/>
  <c r="P320" i="1" s="1"/>
  <c r="T320" i="1"/>
  <c r="E321" i="1"/>
  <c r="Q404" i="1"/>
  <c r="I320" i="1"/>
  <c r="A321" i="1"/>
  <c r="N321" i="1" s="1"/>
  <c r="H320" i="1"/>
  <c r="F319" i="1"/>
  <c r="J319" i="1"/>
  <c r="G319" i="1"/>
  <c r="D320" i="1"/>
  <c r="R320" i="1" l="1"/>
  <c r="V322" i="1"/>
  <c r="T321" i="1"/>
  <c r="O321" i="1"/>
  <c r="P321" i="1" s="1"/>
  <c r="E322" i="1"/>
  <c r="Q405" i="1"/>
  <c r="H321" i="1"/>
  <c r="A322" i="1"/>
  <c r="N322" i="1" s="1"/>
  <c r="I321" i="1"/>
  <c r="D321" i="1"/>
  <c r="G320" i="1"/>
  <c r="J320" i="1"/>
  <c r="F320" i="1"/>
  <c r="R321" i="1" l="1"/>
  <c r="T322" i="1"/>
  <c r="O322" i="1"/>
  <c r="P322" i="1" s="1"/>
  <c r="E323" i="1"/>
  <c r="V323" i="1"/>
  <c r="Q406" i="1"/>
  <c r="H322" i="1"/>
  <c r="A323" i="1"/>
  <c r="N323" i="1" s="1"/>
  <c r="I322" i="1"/>
  <c r="F321" i="1"/>
  <c r="G321" i="1"/>
  <c r="J321" i="1"/>
  <c r="D322" i="1"/>
  <c r="T323" i="1" l="1"/>
  <c r="O323" i="1"/>
  <c r="P323" i="1" s="1"/>
  <c r="E324" i="1"/>
  <c r="R322" i="1"/>
  <c r="V324" i="1"/>
  <c r="Q407" i="1"/>
  <c r="I323" i="1"/>
  <c r="A324" i="1"/>
  <c r="N324" i="1" s="1"/>
  <c r="H323" i="1"/>
  <c r="F322" i="1"/>
  <c r="J322" i="1"/>
  <c r="D323" i="1"/>
  <c r="G322" i="1"/>
  <c r="R323" i="1" l="1"/>
  <c r="T324" i="1"/>
  <c r="O324" i="1"/>
  <c r="P324" i="1" s="1"/>
  <c r="V325" i="1"/>
  <c r="E325" i="1"/>
  <c r="Q408" i="1"/>
  <c r="A325" i="1"/>
  <c r="N325" i="1" s="1"/>
  <c r="I324" i="1"/>
  <c r="H324" i="1"/>
  <c r="F323" i="1"/>
  <c r="G323" i="1"/>
  <c r="J323" i="1"/>
  <c r="D324" i="1"/>
  <c r="E326" i="1" l="1"/>
  <c r="R324" i="1"/>
  <c r="V326" i="1"/>
  <c r="O325" i="1"/>
  <c r="P325" i="1" s="1"/>
  <c r="T325" i="1"/>
  <c r="Q409" i="1"/>
  <c r="I325" i="1"/>
  <c r="A326" i="1"/>
  <c r="N326" i="1" s="1"/>
  <c r="H325" i="1"/>
  <c r="D325" i="1"/>
  <c r="J324" i="1"/>
  <c r="G324" i="1"/>
  <c r="F324" i="1"/>
  <c r="R325" i="1" l="1"/>
  <c r="T326" i="1"/>
  <c r="O326" i="1"/>
  <c r="P326" i="1" s="1"/>
  <c r="V327" i="1"/>
  <c r="E327" i="1"/>
  <c r="Q410" i="1"/>
  <c r="H326" i="1"/>
  <c r="A327" i="1"/>
  <c r="N327" i="1" s="1"/>
  <c r="I326" i="1"/>
  <c r="G325" i="1"/>
  <c r="J325" i="1"/>
  <c r="F325" i="1"/>
  <c r="D326" i="1"/>
  <c r="T327" i="1" l="1"/>
  <c r="O327" i="1"/>
  <c r="P327" i="1" s="1"/>
  <c r="E328" i="1"/>
  <c r="R326" i="1"/>
  <c r="V328" i="1"/>
  <c r="Q411" i="1"/>
  <c r="I327" i="1"/>
  <c r="A328" i="1"/>
  <c r="N328" i="1" s="1"/>
  <c r="H327" i="1"/>
  <c r="J326" i="1"/>
  <c r="F326" i="1"/>
  <c r="D327" i="1"/>
  <c r="G326" i="1"/>
  <c r="R327" i="1" l="1"/>
  <c r="T328" i="1"/>
  <c r="O328" i="1"/>
  <c r="P328" i="1" s="1"/>
  <c r="V329" i="1"/>
  <c r="E329" i="1"/>
  <c r="Q412" i="1"/>
  <c r="I328" i="1"/>
  <c r="A329" i="1"/>
  <c r="N329" i="1" s="1"/>
  <c r="H328" i="1"/>
  <c r="D328" i="1"/>
  <c r="G327" i="1"/>
  <c r="J327" i="1"/>
  <c r="F327" i="1"/>
  <c r="R328" i="1" l="1"/>
  <c r="T329" i="1"/>
  <c r="O329" i="1"/>
  <c r="P329" i="1" s="1"/>
  <c r="E330" i="1"/>
  <c r="V330" i="1"/>
  <c r="Q413" i="1"/>
  <c r="H329" i="1"/>
  <c r="A330" i="1"/>
  <c r="N330" i="1" s="1"/>
  <c r="I329" i="1"/>
  <c r="F328" i="1"/>
  <c r="G328" i="1"/>
  <c r="J328" i="1"/>
  <c r="D329" i="1"/>
  <c r="T330" i="1" l="1"/>
  <c r="O330" i="1"/>
  <c r="P330" i="1" s="1"/>
  <c r="V331" i="1"/>
  <c r="R329" i="1"/>
  <c r="E331" i="1"/>
  <c r="E332" i="1" s="1"/>
  <c r="Q414" i="1"/>
  <c r="A331" i="1"/>
  <c r="N331" i="1" s="1"/>
  <c r="I330" i="1"/>
  <c r="H330" i="1"/>
  <c r="J329" i="1"/>
  <c r="G329" i="1"/>
  <c r="F329" i="1"/>
  <c r="D330" i="1"/>
  <c r="R330" i="1" l="1"/>
  <c r="T331" i="1"/>
  <c r="O331" i="1"/>
  <c r="P331" i="1" s="1"/>
  <c r="V332" i="1"/>
  <c r="Q415" i="1"/>
  <c r="A332" i="1"/>
  <c r="N332" i="1" s="1"/>
  <c r="I331" i="1"/>
  <c r="H331" i="1"/>
  <c r="R331" i="1" s="1"/>
  <c r="D331" i="1"/>
  <c r="J330" i="1"/>
  <c r="F330" i="1"/>
  <c r="G330" i="1"/>
  <c r="V333" i="1" l="1"/>
  <c r="T332" i="1"/>
  <c r="O332" i="1"/>
  <c r="P332" i="1" s="1"/>
  <c r="E333" i="1"/>
  <c r="Q416" i="1"/>
  <c r="H332" i="1"/>
  <c r="A333" i="1"/>
  <c r="N333" i="1" s="1"/>
  <c r="I332" i="1"/>
  <c r="G331" i="1"/>
  <c r="F331" i="1"/>
  <c r="D332" i="1"/>
  <c r="J331" i="1"/>
  <c r="R332" i="1" l="1"/>
  <c r="O333" i="1"/>
  <c r="P333" i="1" s="1"/>
  <c r="T333" i="1"/>
  <c r="E334" i="1"/>
  <c r="V334" i="1"/>
  <c r="Q417" i="1"/>
  <c r="I333" i="1"/>
  <c r="A334" i="1"/>
  <c r="N334" i="1" s="1"/>
  <c r="H333" i="1"/>
  <c r="J332" i="1"/>
  <c r="F332" i="1"/>
  <c r="D333" i="1"/>
  <c r="G332" i="1"/>
  <c r="R333" i="1" l="1"/>
  <c r="T334" i="1"/>
  <c r="O334" i="1"/>
  <c r="P334" i="1" s="1"/>
  <c r="V335" i="1"/>
  <c r="E335" i="1"/>
  <c r="Q418" i="1"/>
  <c r="I334" i="1"/>
  <c r="A335" i="1"/>
  <c r="N335" i="1" s="1"/>
  <c r="H334" i="1"/>
  <c r="J333" i="1"/>
  <c r="D334" i="1"/>
  <c r="G333" i="1"/>
  <c r="F333" i="1"/>
  <c r="R334" i="1" l="1"/>
  <c r="T335" i="1"/>
  <c r="O335" i="1"/>
  <c r="P335" i="1" s="1"/>
  <c r="E336" i="1"/>
  <c r="V336" i="1"/>
  <c r="Q419" i="1"/>
  <c r="A336" i="1"/>
  <c r="N336" i="1" s="1"/>
  <c r="I335" i="1"/>
  <c r="H335" i="1"/>
  <c r="J334" i="1"/>
  <c r="D335" i="1"/>
  <c r="F334" i="1"/>
  <c r="G334" i="1"/>
  <c r="R335" i="1" l="1"/>
  <c r="O336" i="1"/>
  <c r="P336" i="1" s="1"/>
  <c r="T336" i="1"/>
  <c r="V337" i="1"/>
  <c r="E337" i="1"/>
  <c r="E338" i="1" s="1"/>
  <c r="Q420" i="1"/>
  <c r="A337" i="1"/>
  <c r="N337" i="1" s="1"/>
  <c r="I336" i="1"/>
  <c r="H336" i="1"/>
  <c r="J335" i="1"/>
  <c r="G335" i="1"/>
  <c r="F335" i="1"/>
  <c r="D336" i="1"/>
  <c r="R336" i="1" l="1"/>
  <c r="T337" i="1"/>
  <c r="O337" i="1"/>
  <c r="P337" i="1" s="1"/>
  <c r="V338" i="1"/>
  <c r="Q421" i="1"/>
  <c r="H337" i="1"/>
  <c r="I337" i="1"/>
  <c r="A338" i="1"/>
  <c r="N338" i="1" s="1"/>
  <c r="J336" i="1"/>
  <c r="D337" i="1"/>
  <c r="F336" i="1"/>
  <c r="G336" i="1"/>
  <c r="T338" i="1" l="1"/>
  <c r="O338" i="1"/>
  <c r="P338" i="1" s="1"/>
  <c r="R337" i="1"/>
  <c r="V339" i="1"/>
  <c r="E339" i="1"/>
  <c r="Q422" i="1"/>
  <c r="H338" i="1"/>
  <c r="A339" i="1"/>
  <c r="N339" i="1" s="1"/>
  <c r="I338" i="1"/>
  <c r="J337" i="1"/>
  <c r="F337" i="1"/>
  <c r="G337" i="1"/>
  <c r="D338" i="1"/>
  <c r="R338" i="1" l="1"/>
  <c r="V340" i="1"/>
  <c r="T339" i="1"/>
  <c r="O339" i="1"/>
  <c r="P339" i="1" s="1"/>
  <c r="E340" i="1"/>
  <c r="Q423" i="1"/>
  <c r="H339" i="1"/>
  <c r="I339" i="1"/>
  <c r="A340" i="1"/>
  <c r="N340" i="1" s="1"/>
  <c r="F338" i="1"/>
  <c r="D339" i="1"/>
  <c r="J338" i="1"/>
  <c r="G338" i="1"/>
  <c r="R339" i="1" l="1"/>
  <c r="T340" i="1"/>
  <c r="O340" i="1"/>
  <c r="P340" i="1" s="1"/>
  <c r="E341" i="1"/>
  <c r="V341" i="1"/>
  <c r="Q424" i="1"/>
  <c r="A341" i="1"/>
  <c r="N341" i="1" s="1"/>
  <c r="I340" i="1"/>
  <c r="H340" i="1"/>
  <c r="F339" i="1"/>
  <c r="J339" i="1"/>
  <c r="G339" i="1"/>
  <c r="D340" i="1"/>
  <c r="R340" i="1" l="1"/>
  <c r="V342" i="1"/>
  <c r="O341" i="1"/>
  <c r="P341" i="1" s="1"/>
  <c r="T341" i="1"/>
  <c r="E342" i="1"/>
  <c r="Q425" i="1"/>
  <c r="H341" i="1"/>
  <c r="I341" i="1"/>
  <c r="A342" i="1"/>
  <c r="N342" i="1" s="1"/>
  <c r="G340" i="1"/>
  <c r="D341" i="1"/>
  <c r="J340" i="1"/>
  <c r="F340" i="1"/>
  <c r="E343" i="1" l="1"/>
  <c r="O342" i="1"/>
  <c r="P342" i="1" s="1"/>
  <c r="T342" i="1"/>
  <c r="R341" i="1"/>
  <c r="V343" i="1"/>
  <c r="Q426" i="1"/>
  <c r="A343" i="1"/>
  <c r="N343" i="1" s="1"/>
  <c r="I342" i="1"/>
  <c r="H342" i="1"/>
  <c r="F341" i="1"/>
  <c r="G341" i="1"/>
  <c r="J341" i="1"/>
  <c r="D342" i="1"/>
  <c r="R342" i="1" l="1"/>
  <c r="V344" i="1"/>
  <c r="T343" i="1"/>
  <c r="O343" i="1"/>
  <c r="P343" i="1" s="1"/>
  <c r="E344" i="1"/>
  <c r="Q427" i="1"/>
  <c r="H343" i="1"/>
  <c r="I343" i="1"/>
  <c r="A344" i="1"/>
  <c r="N344" i="1" s="1"/>
  <c r="J342" i="1"/>
  <c r="G342" i="1"/>
  <c r="D343" i="1"/>
  <c r="F342" i="1"/>
  <c r="T344" i="1" l="1"/>
  <c r="O344" i="1"/>
  <c r="P344" i="1" s="1"/>
  <c r="E345" i="1"/>
  <c r="R343" i="1"/>
  <c r="V345" i="1"/>
  <c r="Q428" i="1"/>
  <c r="I344" i="1"/>
  <c r="A345" i="1"/>
  <c r="H344" i="1"/>
  <c r="D344" i="1"/>
  <c r="J343" i="1"/>
  <c r="F343" i="1"/>
  <c r="G343" i="1"/>
  <c r="R344" i="1" l="1"/>
  <c r="E346" i="1"/>
  <c r="N345" i="1"/>
  <c r="O345" i="1" s="1"/>
  <c r="P345" i="1" s="1"/>
  <c r="V346" i="1"/>
  <c r="V347" i="1" s="1"/>
  <c r="Q429" i="1"/>
  <c r="A346" i="1"/>
  <c r="N346" i="1" s="1"/>
  <c r="I345" i="1"/>
  <c r="H345" i="1"/>
  <c r="R345" i="1" s="1"/>
  <c r="J344" i="1"/>
  <c r="D345" i="1"/>
  <c r="F344" i="1"/>
  <c r="G344" i="1"/>
  <c r="T346" i="1" l="1"/>
  <c r="O346" i="1"/>
  <c r="P346" i="1" s="1"/>
  <c r="E347" i="1"/>
  <c r="Q430" i="1"/>
  <c r="H346" i="1"/>
  <c r="I346" i="1"/>
  <c r="A347" i="1"/>
  <c r="N347" i="1" s="1"/>
  <c r="J345" i="1"/>
  <c r="G345" i="1"/>
  <c r="D346" i="1"/>
  <c r="F345" i="1"/>
  <c r="R346" i="1" l="1"/>
  <c r="E348" i="1"/>
  <c r="T347" i="1"/>
  <c r="O347" i="1"/>
  <c r="P347" i="1" s="1"/>
  <c r="V348" i="1"/>
  <c r="Q431" i="1"/>
  <c r="H347" i="1"/>
  <c r="I347" i="1"/>
  <c r="A348" i="1"/>
  <c r="N348" i="1" s="1"/>
  <c r="J346" i="1"/>
  <c r="F346" i="1"/>
  <c r="D347" i="1"/>
  <c r="G346" i="1"/>
  <c r="T348" i="1" l="1"/>
  <c r="O348" i="1"/>
  <c r="P348" i="1" s="1"/>
  <c r="R347" i="1"/>
  <c r="E349" i="1"/>
  <c r="V349" i="1"/>
  <c r="Q432" i="1"/>
  <c r="A349" i="1"/>
  <c r="N349" i="1" s="1"/>
  <c r="I348" i="1"/>
  <c r="H348" i="1"/>
  <c r="D348" i="1"/>
  <c r="J347" i="1"/>
  <c r="F347" i="1"/>
  <c r="G347" i="1"/>
  <c r="R348" i="1" l="1"/>
  <c r="O349" i="1"/>
  <c r="P349" i="1" s="1"/>
  <c r="T349" i="1"/>
  <c r="V350" i="1"/>
  <c r="E350" i="1"/>
  <c r="Q433" i="1"/>
  <c r="I349" i="1"/>
  <c r="A350" i="1"/>
  <c r="N350" i="1" s="1"/>
  <c r="H349" i="1"/>
  <c r="J348" i="1"/>
  <c r="D349" i="1"/>
  <c r="F348" i="1"/>
  <c r="G348" i="1"/>
  <c r="R349" i="1" l="1"/>
  <c r="E351" i="1"/>
  <c r="O350" i="1"/>
  <c r="P350" i="1" s="1"/>
  <c r="T350" i="1"/>
  <c r="V351" i="1"/>
  <c r="Q434" i="1"/>
  <c r="H350" i="1"/>
  <c r="A351" i="1"/>
  <c r="N351" i="1" s="1"/>
  <c r="I350" i="1"/>
  <c r="D350" i="1"/>
  <c r="J349" i="1"/>
  <c r="G349" i="1"/>
  <c r="F349" i="1"/>
  <c r="R350" i="1" l="1"/>
  <c r="T351" i="1"/>
  <c r="O351" i="1"/>
  <c r="P351" i="1" s="1"/>
  <c r="V352" i="1"/>
  <c r="E352" i="1"/>
  <c r="Q435" i="1"/>
  <c r="A352" i="1"/>
  <c r="N352" i="1" s="1"/>
  <c r="I351" i="1"/>
  <c r="H351" i="1"/>
  <c r="D351" i="1"/>
  <c r="G350" i="1"/>
  <c r="J350" i="1"/>
  <c r="F350" i="1"/>
  <c r="E353" i="1" l="1"/>
  <c r="R351" i="1"/>
  <c r="T352" i="1"/>
  <c r="O352" i="1"/>
  <c r="P352" i="1" s="1"/>
  <c r="V353" i="1"/>
  <c r="Q436" i="1"/>
  <c r="H352" i="1"/>
  <c r="A353" i="1"/>
  <c r="N353" i="1" s="1"/>
  <c r="I352" i="1"/>
  <c r="D352" i="1"/>
  <c r="J351" i="1"/>
  <c r="G351" i="1"/>
  <c r="F351" i="1"/>
  <c r="T353" i="1" l="1"/>
  <c r="O353" i="1"/>
  <c r="P353" i="1" s="1"/>
  <c r="R352" i="1"/>
  <c r="V354" i="1"/>
  <c r="E354" i="1"/>
  <c r="Q437" i="1"/>
  <c r="H353" i="1"/>
  <c r="I353" i="1"/>
  <c r="A354" i="1"/>
  <c r="N354" i="1" s="1"/>
  <c r="J352" i="1"/>
  <c r="D353" i="1"/>
  <c r="F352" i="1"/>
  <c r="G352" i="1"/>
  <c r="T354" i="1" l="1"/>
  <c r="O354" i="1"/>
  <c r="P354" i="1" s="1"/>
  <c r="R353" i="1"/>
  <c r="E355" i="1"/>
  <c r="V355" i="1"/>
  <c r="Q438" i="1"/>
  <c r="I354" i="1"/>
  <c r="A355" i="1"/>
  <c r="N355" i="1" s="1"/>
  <c r="H354" i="1"/>
  <c r="J353" i="1"/>
  <c r="D354" i="1"/>
  <c r="F353" i="1"/>
  <c r="G353" i="1"/>
  <c r="R354" i="1" l="1"/>
  <c r="O355" i="1"/>
  <c r="P355" i="1" s="1"/>
  <c r="T355" i="1"/>
  <c r="E356" i="1"/>
  <c r="V356" i="1"/>
  <c r="Q439" i="1"/>
  <c r="H355" i="1"/>
  <c r="A356" i="1"/>
  <c r="N356" i="1" s="1"/>
  <c r="I355" i="1"/>
  <c r="D355" i="1"/>
  <c r="F354" i="1"/>
  <c r="J354" i="1"/>
  <c r="G354" i="1"/>
  <c r="O356" i="1" l="1"/>
  <c r="P356" i="1" s="1"/>
  <c r="T356" i="1"/>
  <c r="V357" i="1"/>
  <c r="R355" i="1"/>
  <c r="E357" i="1"/>
  <c r="Q440" i="1"/>
  <c r="A357" i="1"/>
  <c r="N357" i="1" s="1"/>
  <c r="I356" i="1"/>
  <c r="H356" i="1"/>
  <c r="J355" i="1"/>
  <c r="G355" i="1"/>
  <c r="F355" i="1"/>
  <c r="D356" i="1"/>
  <c r="R356" i="1" l="1"/>
  <c r="E358" i="1"/>
  <c r="O357" i="1"/>
  <c r="P357" i="1" s="1"/>
  <c r="T357" i="1"/>
  <c r="V358" i="1"/>
  <c r="Q441" i="1"/>
  <c r="H357" i="1"/>
  <c r="A358" i="1"/>
  <c r="N358" i="1" s="1"/>
  <c r="I357" i="1"/>
  <c r="J356" i="1"/>
  <c r="F356" i="1"/>
  <c r="G356" i="1"/>
  <c r="D357" i="1"/>
  <c r="R357" i="1" l="1"/>
  <c r="T358" i="1"/>
  <c r="O358" i="1"/>
  <c r="P358" i="1" s="1"/>
  <c r="V359" i="1"/>
  <c r="E359" i="1"/>
  <c r="Q442" i="1"/>
  <c r="I358" i="1"/>
  <c r="A359" i="1"/>
  <c r="N359" i="1" s="1"/>
  <c r="H358" i="1"/>
  <c r="D358" i="1"/>
  <c r="J357" i="1"/>
  <c r="G357" i="1"/>
  <c r="F357" i="1"/>
  <c r="R358" i="1" l="1"/>
  <c r="O359" i="1"/>
  <c r="P359" i="1" s="1"/>
  <c r="T359" i="1"/>
  <c r="V360" i="1"/>
  <c r="E360" i="1"/>
  <c r="Q443" i="1"/>
  <c r="H359" i="1"/>
  <c r="I359" i="1"/>
  <c r="A360" i="1"/>
  <c r="N360" i="1" s="1"/>
  <c r="G358" i="1"/>
  <c r="J358" i="1"/>
  <c r="F358" i="1"/>
  <c r="D359" i="1"/>
  <c r="O360" i="1" l="1"/>
  <c r="P360" i="1" s="1"/>
  <c r="T360" i="1"/>
  <c r="R359" i="1"/>
  <c r="E361" i="1"/>
  <c r="V361" i="1"/>
  <c r="Q444" i="1"/>
  <c r="I360" i="1"/>
  <c r="A361" i="1"/>
  <c r="N361" i="1" s="1"/>
  <c r="H360" i="1"/>
  <c r="J359" i="1"/>
  <c r="F359" i="1"/>
  <c r="D360" i="1"/>
  <c r="G359" i="1"/>
  <c r="R360" i="1" l="1"/>
  <c r="V362" i="1"/>
  <c r="T361" i="1"/>
  <c r="O361" i="1"/>
  <c r="P361" i="1" s="1"/>
  <c r="E362" i="1"/>
  <c r="Q445" i="1"/>
  <c r="H361" i="1"/>
  <c r="I361" i="1"/>
  <c r="A362" i="1"/>
  <c r="N362" i="1" s="1"/>
  <c r="J360" i="1"/>
  <c r="F360" i="1"/>
  <c r="G360" i="1"/>
  <c r="D361" i="1"/>
  <c r="O362" i="1" l="1"/>
  <c r="P362" i="1" s="1"/>
  <c r="T362" i="1"/>
  <c r="E363" i="1"/>
  <c r="R361" i="1"/>
  <c r="V363" i="1"/>
  <c r="Q446" i="1"/>
  <c r="I362" i="1"/>
  <c r="A363" i="1"/>
  <c r="N363" i="1" s="1"/>
  <c r="H362" i="1"/>
  <c r="G361" i="1"/>
  <c r="F361" i="1"/>
  <c r="J361" i="1"/>
  <c r="D362" i="1"/>
  <c r="R362" i="1" l="1"/>
  <c r="O363" i="1"/>
  <c r="P363" i="1" s="1"/>
  <c r="T363" i="1"/>
  <c r="V364" i="1"/>
  <c r="E364" i="1"/>
  <c r="Q447" i="1"/>
  <c r="H363" i="1"/>
  <c r="I363" i="1"/>
  <c r="A364" i="1"/>
  <c r="N364" i="1" s="1"/>
  <c r="G362" i="1"/>
  <c r="F362" i="1"/>
  <c r="J362" i="1"/>
  <c r="D363" i="1"/>
  <c r="O364" i="1" l="1"/>
  <c r="P364" i="1" s="1"/>
  <c r="T364" i="1"/>
  <c r="R363" i="1"/>
  <c r="E365" i="1"/>
  <c r="V365" i="1"/>
  <c r="Q448" i="1"/>
  <c r="A365" i="1"/>
  <c r="N365" i="1" s="1"/>
  <c r="I364" i="1"/>
  <c r="H364" i="1"/>
  <c r="J363" i="1"/>
  <c r="G363" i="1"/>
  <c r="F363" i="1"/>
  <c r="D364" i="1"/>
  <c r="E366" i="1" l="1"/>
  <c r="R364" i="1"/>
  <c r="O365" i="1"/>
  <c r="P365" i="1" s="1"/>
  <c r="T365" i="1"/>
  <c r="V366" i="1"/>
  <c r="Q449" i="1"/>
  <c r="H365" i="1"/>
  <c r="A366" i="1"/>
  <c r="N366" i="1" s="1"/>
  <c r="I365" i="1"/>
  <c r="J364" i="1"/>
  <c r="G364" i="1"/>
  <c r="F364" i="1"/>
  <c r="D365" i="1"/>
  <c r="O366" i="1" l="1"/>
  <c r="P366" i="1" s="1"/>
  <c r="T366" i="1"/>
  <c r="V367" i="1"/>
  <c r="R365" i="1"/>
  <c r="E367" i="1"/>
  <c r="Q450" i="1"/>
  <c r="I366" i="1"/>
  <c r="A367" i="1"/>
  <c r="N367" i="1" s="1"/>
  <c r="H366" i="1"/>
  <c r="G365" i="1"/>
  <c r="J365" i="1"/>
  <c r="D366" i="1"/>
  <c r="F365" i="1"/>
  <c r="R366" i="1" l="1"/>
  <c r="E368" i="1"/>
  <c r="O367" i="1"/>
  <c r="P367" i="1" s="1"/>
  <c r="T367" i="1"/>
  <c r="V368" i="1"/>
  <c r="Q451" i="1"/>
  <c r="A368" i="1"/>
  <c r="N368" i="1" s="1"/>
  <c r="I367" i="1"/>
  <c r="H367" i="1"/>
  <c r="F366" i="1"/>
  <c r="D367" i="1"/>
  <c r="J366" i="1"/>
  <c r="G366" i="1"/>
  <c r="R367" i="1" l="1"/>
  <c r="T368" i="1"/>
  <c r="O368" i="1"/>
  <c r="P368" i="1" s="1"/>
  <c r="V369" i="1"/>
  <c r="E369" i="1"/>
  <c r="Q452" i="1"/>
  <c r="I368" i="1"/>
  <c r="A369" i="1"/>
  <c r="N369" i="1" s="1"/>
  <c r="H368" i="1"/>
  <c r="J367" i="1"/>
  <c r="D368" i="1"/>
  <c r="G367" i="1"/>
  <c r="F367" i="1"/>
  <c r="R368" i="1" l="1"/>
  <c r="T369" i="1"/>
  <c r="O369" i="1"/>
  <c r="P369" i="1" s="1"/>
  <c r="E370" i="1"/>
  <c r="V370" i="1"/>
  <c r="Q453" i="1"/>
  <c r="A370" i="1"/>
  <c r="N370" i="1" s="1"/>
  <c r="I369" i="1"/>
  <c r="H369" i="1"/>
  <c r="J368" i="1"/>
  <c r="F368" i="1"/>
  <c r="G368" i="1"/>
  <c r="D369" i="1"/>
  <c r="E371" i="1" l="1"/>
  <c r="R369" i="1"/>
  <c r="O370" i="1"/>
  <c r="P370" i="1" s="1"/>
  <c r="T370" i="1"/>
  <c r="V371" i="1"/>
  <c r="Q454" i="1"/>
  <c r="H370" i="1"/>
  <c r="A371" i="1"/>
  <c r="N371" i="1" s="1"/>
  <c r="I370" i="1"/>
  <c r="G369" i="1"/>
  <c r="J369" i="1"/>
  <c r="F369" i="1"/>
  <c r="D370" i="1"/>
  <c r="R370" i="1" l="1"/>
  <c r="O371" i="1"/>
  <c r="P371" i="1" s="1"/>
  <c r="T371" i="1"/>
  <c r="V372" i="1"/>
  <c r="E372" i="1"/>
  <c r="Q455" i="1"/>
  <c r="H371" i="1"/>
  <c r="I371" i="1"/>
  <c r="A372" i="1"/>
  <c r="N372" i="1" s="1"/>
  <c r="D371" i="1"/>
  <c r="J370" i="1"/>
  <c r="F370" i="1"/>
  <c r="G370" i="1"/>
  <c r="T372" i="1" l="1"/>
  <c r="O372" i="1"/>
  <c r="P372" i="1" s="1"/>
  <c r="R371" i="1"/>
  <c r="E373" i="1"/>
  <c r="V373" i="1"/>
  <c r="Q456" i="1"/>
  <c r="A373" i="1"/>
  <c r="N373" i="1" s="1"/>
  <c r="I372" i="1"/>
  <c r="H372" i="1"/>
  <c r="J371" i="1"/>
  <c r="G371" i="1"/>
  <c r="F371" i="1"/>
  <c r="D372" i="1"/>
  <c r="E374" i="1" l="1"/>
  <c r="R372" i="1"/>
  <c r="O373" i="1"/>
  <c r="P373" i="1" s="1"/>
  <c r="T373" i="1"/>
  <c r="V374" i="1"/>
  <c r="Q457" i="1"/>
  <c r="H373" i="1"/>
  <c r="I373" i="1"/>
  <c r="A374" i="1"/>
  <c r="N374" i="1" s="1"/>
  <c r="J372" i="1"/>
  <c r="D373" i="1"/>
  <c r="G372" i="1"/>
  <c r="F372" i="1"/>
  <c r="O374" i="1" l="1"/>
  <c r="P374" i="1" s="1"/>
  <c r="T374" i="1"/>
  <c r="R373" i="1"/>
  <c r="V375" i="1"/>
  <c r="E375" i="1"/>
  <c r="Q458" i="1"/>
  <c r="I374" i="1"/>
  <c r="A375" i="1"/>
  <c r="H374" i="1"/>
  <c r="J373" i="1"/>
  <c r="G373" i="1"/>
  <c r="F373" i="1"/>
  <c r="D374" i="1"/>
  <c r="R374" i="1" l="1"/>
  <c r="E376" i="1"/>
  <c r="N375" i="1"/>
  <c r="O375" i="1" s="1"/>
  <c r="P375" i="1" s="1"/>
  <c r="Q459" i="1"/>
  <c r="H375" i="1"/>
  <c r="A376" i="1"/>
  <c r="N376" i="1" s="1"/>
  <c r="I375" i="1"/>
  <c r="D375" i="1"/>
  <c r="F374" i="1"/>
  <c r="J374" i="1"/>
  <c r="G374" i="1"/>
  <c r="T376" i="1" l="1"/>
  <c r="O376" i="1"/>
  <c r="P376" i="1" s="1"/>
  <c r="R375" i="1"/>
  <c r="V376" i="1"/>
  <c r="V377" i="1" s="1"/>
  <c r="E377" i="1"/>
  <c r="Q460" i="1"/>
  <c r="I376" i="1"/>
  <c r="A377" i="1"/>
  <c r="N377" i="1" s="1"/>
  <c r="H376" i="1"/>
  <c r="J375" i="1"/>
  <c r="F375" i="1"/>
  <c r="G375" i="1"/>
  <c r="D376" i="1"/>
  <c r="R376" i="1" l="1"/>
  <c r="E378" i="1"/>
  <c r="T377" i="1"/>
  <c r="O377" i="1"/>
  <c r="P377" i="1" s="1"/>
  <c r="V378" i="1"/>
  <c r="Q461" i="1"/>
  <c r="H377" i="1"/>
  <c r="I377" i="1"/>
  <c r="A378" i="1"/>
  <c r="N378" i="1" s="1"/>
  <c r="J376" i="1"/>
  <c r="G376" i="1"/>
  <c r="F376" i="1"/>
  <c r="D377" i="1"/>
  <c r="R377" i="1" l="1"/>
  <c r="T378" i="1"/>
  <c r="O378" i="1"/>
  <c r="P378" i="1" s="1"/>
  <c r="V379" i="1"/>
  <c r="E379" i="1"/>
  <c r="E380" i="1" s="1"/>
  <c r="Q462" i="1"/>
  <c r="A379" i="1"/>
  <c r="N379" i="1" s="1"/>
  <c r="I378" i="1"/>
  <c r="H378" i="1"/>
  <c r="J377" i="1"/>
  <c r="G377" i="1"/>
  <c r="D378" i="1"/>
  <c r="F377" i="1"/>
  <c r="R378" i="1" l="1"/>
  <c r="O379" i="1"/>
  <c r="P379" i="1" s="1"/>
  <c r="T379" i="1"/>
  <c r="V380" i="1"/>
  <c r="Q463" i="1"/>
  <c r="H379" i="1"/>
  <c r="I379" i="1"/>
  <c r="A380" i="1"/>
  <c r="N380" i="1" s="1"/>
  <c r="J378" i="1"/>
  <c r="F378" i="1"/>
  <c r="D379" i="1"/>
  <c r="G378" i="1"/>
  <c r="O380" i="1" l="1"/>
  <c r="P380" i="1" s="1"/>
  <c r="T380" i="1"/>
  <c r="V381" i="1"/>
  <c r="R379" i="1"/>
  <c r="E381" i="1"/>
  <c r="Q464" i="1"/>
  <c r="A381" i="1"/>
  <c r="N381" i="1" s="1"/>
  <c r="I380" i="1"/>
  <c r="H380" i="1"/>
  <c r="J379" i="1"/>
  <c r="D380" i="1"/>
  <c r="G379" i="1"/>
  <c r="F379" i="1"/>
  <c r="E382" i="1" l="1"/>
  <c r="R380" i="1"/>
  <c r="O381" i="1"/>
  <c r="P381" i="1" s="1"/>
  <c r="T381" i="1"/>
  <c r="V382" i="1"/>
  <c r="Q465" i="1"/>
  <c r="A382" i="1"/>
  <c r="N382" i="1" s="1"/>
  <c r="I381" i="1"/>
  <c r="H381" i="1"/>
  <c r="D381" i="1"/>
  <c r="J380" i="1"/>
  <c r="G380" i="1"/>
  <c r="F380" i="1"/>
  <c r="R381" i="1" l="1"/>
  <c r="T382" i="1"/>
  <c r="O382" i="1"/>
  <c r="P382" i="1" s="1"/>
  <c r="V383" i="1"/>
  <c r="E383" i="1"/>
  <c r="Q466" i="1"/>
  <c r="H382" i="1"/>
  <c r="I382" i="1"/>
  <c r="A383" i="1"/>
  <c r="N383" i="1" s="1"/>
  <c r="J381" i="1"/>
  <c r="G381" i="1"/>
  <c r="F381" i="1"/>
  <c r="D382" i="1"/>
  <c r="R382" i="1" l="1"/>
  <c r="T383" i="1"/>
  <c r="O383" i="1"/>
  <c r="P383" i="1" s="1"/>
  <c r="E384" i="1"/>
  <c r="V384" i="1"/>
  <c r="Q467" i="1"/>
  <c r="H383" i="1"/>
  <c r="R383" i="1" s="1"/>
  <c r="A384" i="1"/>
  <c r="N384" i="1" s="1"/>
  <c r="I383" i="1"/>
  <c r="J382" i="1"/>
  <c r="G382" i="1"/>
  <c r="D383" i="1"/>
  <c r="F382" i="1"/>
  <c r="V385" i="1" l="1"/>
  <c r="T384" i="1"/>
  <c r="O384" i="1"/>
  <c r="P384" i="1" s="1"/>
  <c r="E385" i="1"/>
  <c r="Q468" i="1"/>
  <c r="H384" i="1"/>
  <c r="A385" i="1"/>
  <c r="N385" i="1" s="1"/>
  <c r="I384" i="1"/>
  <c r="F383" i="1"/>
  <c r="J383" i="1"/>
  <c r="D384" i="1"/>
  <c r="G383" i="1"/>
  <c r="R384" i="1" l="1"/>
  <c r="T385" i="1"/>
  <c r="O385" i="1"/>
  <c r="P385" i="1" s="1"/>
  <c r="E386" i="1"/>
  <c r="V386" i="1"/>
  <c r="Q469" i="1"/>
  <c r="I385" i="1"/>
  <c r="A386" i="1"/>
  <c r="N386" i="1" s="1"/>
  <c r="H385" i="1"/>
  <c r="F384" i="1"/>
  <c r="G384" i="1"/>
  <c r="D385" i="1"/>
  <c r="J384" i="1"/>
  <c r="R385" i="1" l="1"/>
  <c r="T386" i="1"/>
  <c r="O386" i="1"/>
  <c r="P386" i="1" s="1"/>
  <c r="E387" i="1"/>
  <c r="V387" i="1"/>
  <c r="Q470" i="1"/>
  <c r="H386" i="1"/>
  <c r="A387" i="1"/>
  <c r="N387" i="1" s="1"/>
  <c r="I386" i="1"/>
  <c r="F385" i="1"/>
  <c r="J385" i="1"/>
  <c r="G385" i="1"/>
  <c r="D386" i="1"/>
  <c r="R386" i="1" l="1"/>
  <c r="O387" i="1"/>
  <c r="P387" i="1" s="1"/>
  <c r="T387" i="1"/>
  <c r="V388" i="1"/>
  <c r="E388" i="1"/>
  <c r="Q471" i="1"/>
  <c r="H387" i="1"/>
  <c r="R387" i="1" s="1"/>
  <c r="I387" i="1"/>
  <c r="A388" i="1"/>
  <c r="N388" i="1" s="1"/>
  <c r="J386" i="1"/>
  <c r="G386" i="1"/>
  <c r="D387" i="1"/>
  <c r="F386" i="1"/>
  <c r="O388" i="1" l="1"/>
  <c r="P388" i="1" s="1"/>
  <c r="T388" i="1"/>
  <c r="V389" i="1"/>
  <c r="E389" i="1"/>
  <c r="E390" i="1" s="1"/>
  <c r="Q472" i="1"/>
  <c r="A389" i="1"/>
  <c r="N389" i="1" s="1"/>
  <c r="I388" i="1"/>
  <c r="H388" i="1"/>
  <c r="R388" i="1" s="1"/>
  <c r="F387" i="1"/>
  <c r="J387" i="1"/>
  <c r="G387" i="1"/>
  <c r="D388" i="1"/>
  <c r="O389" i="1" l="1"/>
  <c r="P389" i="1" s="1"/>
  <c r="T389" i="1"/>
  <c r="V390" i="1"/>
  <c r="Q473" i="1"/>
  <c r="I389" i="1"/>
  <c r="A390" i="1"/>
  <c r="N390" i="1" s="1"/>
  <c r="H389" i="1"/>
  <c r="R389" i="1" s="1"/>
  <c r="J388" i="1"/>
  <c r="F388" i="1"/>
  <c r="G388" i="1"/>
  <c r="D389" i="1"/>
  <c r="O390" i="1" l="1"/>
  <c r="P390" i="1" s="1"/>
  <c r="T390" i="1"/>
  <c r="V391" i="1"/>
  <c r="E391" i="1"/>
  <c r="E392" i="1" s="1"/>
  <c r="Q474" i="1"/>
  <c r="A391" i="1"/>
  <c r="N391" i="1" s="1"/>
  <c r="I390" i="1"/>
  <c r="H390" i="1"/>
  <c r="R390" i="1" s="1"/>
  <c r="J389" i="1"/>
  <c r="F389" i="1"/>
  <c r="D390" i="1"/>
  <c r="G389" i="1"/>
  <c r="O391" i="1" l="1"/>
  <c r="P391" i="1" s="1"/>
  <c r="T391" i="1"/>
  <c r="V392" i="1"/>
  <c r="Q475" i="1"/>
  <c r="A392" i="1"/>
  <c r="N392" i="1" s="1"/>
  <c r="I391" i="1"/>
  <c r="H391" i="1"/>
  <c r="R391" i="1" s="1"/>
  <c r="J390" i="1"/>
  <c r="F390" i="1"/>
  <c r="G390" i="1"/>
  <c r="D391" i="1"/>
  <c r="T392" i="1" l="1"/>
  <c r="O392" i="1"/>
  <c r="P392" i="1" s="1"/>
  <c r="V393" i="1"/>
  <c r="E393" i="1"/>
  <c r="E394" i="1" s="1"/>
  <c r="Q476" i="1"/>
  <c r="A393" i="1"/>
  <c r="N393" i="1" s="1"/>
  <c r="I392" i="1"/>
  <c r="H392" i="1"/>
  <c r="R392" i="1" s="1"/>
  <c r="F391" i="1"/>
  <c r="D392" i="1"/>
  <c r="J391" i="1"/>
  <c r="G391" i="1"/>
  <c r="T393" i="1" l="1"/>
  <c r="O393" i="1"/>
  <c r="P393" i="1" s="1"/>
  <c r="V394" i="1"/>
  <c r="Q477" i="1"/>
  <c r="H393" i="1"/>
  <c r="A394" i="1"/>
  <c r="N394" i="1" s="1"/>
  <c r="I393" i="1"/>
  <c r="F392" i="1"/>
  <c r="G392" i="1"/>
  <c r="J392" i="1"/>
  <c r="D393" i="1"/>
  <c r="T394" i="1" l="1"/>
  <c r="O394" i="1"/>
  <c r="P394" i="1" s="1"/>
  <c r="V395" i="1"/>
  <c r="R393" i="1"/>
  <c r="E395" i="1"/>
  <c r="Q478" i="1"/>
  <c r="A395" i="1"/>
  <c r="N395" i="1" s="1"/>
  <c r="I394" i="1"/>
  <c r="H394" i="1"/>
  <c r="G393" i="1"/>
  <c r="J393" i="1"/>
  <c r="F393" i="1"/>
  <c r="D394" i="1"/>
  <c r="E396" i="1" l="1"/>
  <c r="R394" i="1"/>
  <c r="T395" i="1"/>
  <c r="O395" i="1"/>
  <c r="P395" i="1" s="1"/>
  <c r="V396" i="1"/>
  <c r="Q479" i="1"/>
  <c r="H395" i="1"/>
  <c r="A396" i="1"/>
  <c r="N396" i="1" s="1"/>
  <c r="I395" i="1"/>
  <c r="J394" i="1"/>
  <c r="D395" i="1"/>
  <c r="G394" i="1"/>
  <c r="F394" i="1"/>
  <c r="O396" i="1" l="1"/>
  <c r="P396" i="1" s="1"/>
  <c r="T396" i="1"/>
  <c r="R395" i="1"/>
  <c r="V397" i="1"/>
  <c r="E397" i="1"/>
  <c r="E398" i="1" s="1"/>
  <c r="Q480" i="1"/>
  <c r="A397" i="1"/>
  <c r="N397" i="1" s="1"/>
  <c r="I396" i="1"/>
  <c r="H396" i="1"/>
  <c r="J395" i="1"/>
  <c r="G395" i="1"/>
  <c r="D396" i="1"/>
  <c r="F395" i="1"/>
  <c r="R396" i="1" l="1"/>
  <c r="O397" i="1"/>
  <c r="P397" i="1" s="1"/>
  <c r="T397" i="1"/>
  <c r="V398" i="1"/>
  <c r="Q481" i="1"/>
  <c r="H397" i="1"/>
  <c r="A398" i="1"/>
  <c r="N398" i="1" s="1"/>
  <c r="I397" i="1"/>
  <c r="D397" i="1"/>
  <c r="F396" i="1"/>
  <c r="G396" i="1"/>
  <c r="J396" i="1"/>
  <c r="T398" i="1" l="1"/>
  <c r="O398" i="1"/>
  <c r="P398" i="1" s="1"/>
  <c r="V399" i="1"/>
  <c r="R397" i="1"/>
  <c r="E399" i="1"/>
  <c r="Q482" i="1"/>
  <c r="A399" i="1"/>
  <c r="N399" i="1" s="1"/>
  <c r="I398" i="1"/>
  <c r="H398" i="1"/>
  <c r="F397" i="1"/>
  <c r="J397" i="1"/>
  <c r="G397" i="1"/>
  <c r="D398" i="1"/>
  <c r="E400" i="1" l="1"/>
  <c r="R398" i="1"/>
  <c r="O399" i="1"/>
  <c r="P399" i="1" s="1"/>
  <c r="T399" i="1"/>
  <c r="V400" i="1"/>
  <c r="Q483" i="1"/>
  <c r="H399" i="1"/>
  <c r="A400" i="1"/>
  <c r="N400" i="1" s="1"/>
  <c r="I399" i="1"/>
  <c r="D399" i="1"/>
  <c r="G398" i="1"/>
  <c r="J398" i="1"/>
  <c r="F398" i="1"/>
  <c r="R399" i="1" l="1"/>
  <c r="T400" i="1"/>
  <c r="O400" i="1"/>
  <c r="P400" i="1" s="1"/>
  <c r="V401" i="1"/>
  <c r="E401" i="1"/>
  <c r="Q484" i="1"/>
  <c r="I400" i="1"/>
  <c r="A401" i="1"/>
  <c r="N401" i="1" s="1"/>
  <c r="H400" i="1"/>
  <c r="F399" i="1"/>
  <c r="J399" i="1"/>
  <c r="D400" i="1"/>
  <c r="G399" i="1"/>
  <c r="R400" i="1" l="1"/>
  <c r="T401" i="1"/>
  <c r="O401" i="1"/>
  <c r="P401" i="1" s="1"/>
  <c r="V402" i="1"/>
  <c r="E402" i="1"/>
  <c r="Q485" i="1"/>
  <c r="H401" i="1"/>
  <c r="I401" i="1"/>
  <c r="A402" i="1"/>
  <c r="N402" i="1" s="1"/>
  <c r="D401" i="1"/>
  <c r="G400" i="1"/>
  <c r="J400" i="1"/>
  <c r="F400" i="1"/>
  <c r="R401" i="1" l="1"/>
  <c r="T402" i="1"/>
  <c r="O402" i="1"/>
  <c r="P402" i="1" s="1"/>
  <c r="E403" i="1"/>
  <c r="V403" i="1"/>
  <c r="Q486" i="1"/>
  <c r="H402" i="1"/>
  <c r="I402" i="1"/>
  <c r="A403" i="1"/>
  <c r="N403" i="1" s="1"/>
  <c r="J401" i="1"/>
  <c r="D402" i="1"/>
  <c r="G401" i="1"/>
  <c r="F401" i="1"/>
  <c r="T403" i="1" l="1"/>
  <c r="O403" i="1"/>
  <c r="P403" i="1" s="1"/>
  <c r="E404" i="1"/>
  <c r="R402" i="1"/>
  <c r="V404" i="1"/>
  <c r="Q487" i="1"/>
  <c r="A404" i="1"/>
  <c r="N404" i="1" s="1"/>
  <c r="I403" i="1"/>
  <c r="H403" i="1"/>
  <c r="G402" i="1"/>
  <c r="F402" i="1"/>
  <c r="J402" i="1"/>
  <c r="D403" i="1"/>
  <c r="R403" i="1" l="1"/>
  <c r="V405" i="1"/>
  <c r="T404" i="1"/>
  <c r="O404" i="1"/>
  <c r="P404" i="1" s="1"/>
  <c r="E405" i="1"/>
  <c r="Q488" i="1"/>
  <c r="H404" i="1"/>
  <c r="A405" i="1"/>
  <c r="N405" i="1" s="1"/>
  <c r="I404" i="1"/>
  <c r="J403" i="1"/>
  <c r="D404" i="1"/>
  <c r="F403" i="1"/>
  <c r="G403" i="1"/>
  <c r="E406" i="1" l="1"/>
  <c r="O405" i="1"/>
  <c r="P405" i="1" s="1"/>
  <c r="T405" i="1"/>
  <c r="R404" i="1"/>
  <c r="V406" i="1"/>
  <c r="Q489" i="1"/>
  <c r="I405" i="1"/>
  <c r="A406" i="1"/>
  <c r="H405" i="1"/>
  <c r="J404" i="1"/>
  <c r="G404" i="1"/>
  <c r="D405" i="1"/>
  <c r="F404" i="1"/>
  <c r="R405" i="1" l="1"/>
  <c r="E407" i="1"/>
  <c r="N406" i="1"/>
  <c r="O406" i="1" s="1"/>
  <c r="P406" i="1" s="1"/>
  <c r="Q490" i="1"/>
  <c r="H406" i="1"/>
  <c r="A407" i="1"/>
  <c r="N407" i="1" s="1"/>
  <c r="I406" i="1"/>
  <c r="J405" i="1"/>
  <c r="G405" i="1"/>
  <c r="F405" i="1"/>
  <c r="D406" i="1"/>
  <c r="R406" i="1" l="1"/>
  <c r="V407" i="1"/>
  <c r="V408" i="1" s="1"/>
  <c r="O407" i="1"/>
  <c r="P407" i="1" s="1"/>
  <c r="T407" i="1"/>
  <c r="E408" i="1"/>
  <c r="Q491" i="1"/>
  <c r="A408" i="1"/>
  <c r="N408" i="1" s="1"/>
  <c r="I407" i="1"/>
  <c r="H407" i="1"/>
  <c r="J406" i="1"/>
  <c r="D407" i="1"/>
  <c r="F406" i="1"/>
  <c r="G406" i="1"/>
  <c r="V409" i="1" l="1"/>
  <c r="E409" i="1"/>
  <c r="R407" i="1"/>
  <c r="T408" i="1"/>
  <c r="O408" i="1"/>
  <c r="P408" i="1" s="1"/>
  <c r="Q492" i="1"/>
  <c r="H408" i="1"/>
  <c r="I408" i="1"/>
  <c r="A409" i="1"/>
  <c r="N409" i="1" s="1"/>
  <c r="J407" i="1"/>
  <c r="F407" i="1"/>
  <c r="G407" i="1"/>
  <c r="D408" i="1"/>
  <c r="T409" i="1" l="1"/>
  <c r="O409" i="1"/>
  <c r="P409" i="1" s="1"/>
  <c r="V410" i="1"/>
  <c r="R408" i="1"/>
  <c r="E410" i="1"/>
  <c r="Q493" i="1"/>
  <c r="A410" i="1"/>
  <c r="N410" i="1" s="1"/>
  <c r="I409" i="1"/>
  <c r="H409" i="1"/>
  <c r="G408" i="1"/>
  <c r="J408" i="1"/>
  <c r="D409" i="1"/>
  <c r="F408" i="1"/>
  <c r="R409" i="1" l="1"/>
  <c r="O410" i="1"/>
  <c r="P410" i="1" s="1"/>
  <c r="T410" i="1"/>
  <c r="E411" i="1"/>
  <c r="V411" i="1"/>
  <c r="Q494" i="1"/>
  <c r="A411" i="1"/>
  <c r="N411" i="1" s="1"/>
  <c r="I410" i="1"/>
  <c r="H410" i="1"/>
  <c r="J409" i="1"/>
  <c r="F409" i="1"/>
  <c r="D410" i="1"/>
  <c r="G409" i="1"/>
  <c r="R410" i="1" l="1"/>
  <c r="V412" i="1"/>
  <c r="O411" i="1"/>
  <c r="P411" i="1" s="1"/>
  <c r="T411" i="1"/>
  <c r="E412" i="1"/>
  <c r="Q495" i="1"/>
  <c r="H411" i="1"/>
  <c r="A412" i="1"/>
  <c r="N412" i="1" s="1"/>
  <c r="I411" i="1"/>
  <c r="D411" i="1"/>
  <c r="J410" i="1"/>
  <c r="F410" i="1"/>
  <c r="G410" i="1"/>
  <c r="R411" i="1" l="1"/>
  <c r="O412" i="1"/>
  <c r="P412" i="1" s="1"/>
  <c r="T412" i="1"/>
  <c r="E413" i="1"/>
  <c r="V413" i="1"/>
  <c r="Q496" i="1"/>
  <c r="I412" i="1"/>
  <c r="A413" i="1"/>
  <c r="N413" i="1" s="1"/>
  <c r="H412" i="1"/>
  <c r="D412" i="1"/>
  <c r="J411" i="1"/>
  <c r="F411" i="1"/>
  <c r="G411" i="1"/>
  <c r="R412" i="1" l="1"/>
  <c r="O413" i="1"/>
  <c r="P413" i="1" s="1"/>
  <c r="T413" i="1"/>
  <c r="E414" i="1"/>
  <c r="V414" i="1"/>
  <c r="Q497" i="1"/>
  <c r="H413" i="1"/>
  <c r="A414" i="1"/>
  <c r="N414" i="1" s="1"/>
  <c r="I413" i="1"/>
  <c r="J412" i="1"/>
  <c r="F412" i="1"/>
  <c r="D413" i="1"/>
  <c r="G412" i="1"/>
  <c r="O414" i="1" l="1"/>
  <c r="P414" i="1" s="1"/>
  <c r="T414" i="1"/>
  <c r="V415" i="1"/>
  <c r="R413" i="1"/>
  <c r="E415" i="1"/>
  <c r="Q498" i="1"/>
  <c r="I414" i="1"/>
  <c r="A415" i="1"/>
  <c r="N415" i="1" s="1"/>
  <c r="H414" i="1"/>
  <c r="J413" i="1"/>
  <c r="F413" i="1"/>
  <c r="D414" i="1"/>
  <c r="G413" i="1"/>
  <c r="R414" i="1" l="1"/>
  <c r="O415" i="1"/>
  <c r="P415" i="1" s="1"/>
  <c r="T415" i="1"/>
  <c r="E416" i="1"/>
  <c r="V416" i="1"/>
  <c r="Q499" i="1"/>
  <c r="H415" i="1"/>
  <c r="R415" i="1" s="1"/>
  <c r="I415" i="1"/>
  <c r="A416" i="1"/>
  <c r="N416" i="1" s="1"/>
  <c r="G414" i="1"/>
  <c r="J414" i="1"/>
  <c r="F414" i="1"/>
  <c r="D415" i="1"/>
  <c r="V417" i="1" l="1"/>
  <c r="T416" i="1"/>
  <c r="O416" i="1"/>
  <c r="P416" i="1" s="1"/>
  <c r="E417" i="1"/>
  <c r="Q500" i="1"/>
  <c r="I416" i="1"/>
  <c r="A417" i="1"/>
  <c r="N417" i="1" s="1"/>
  <c r="H416" i="1"/>
  <c r="R416" i="1" s="1"/>
  <c r="J415" i="1"/>
  <c r="G415" i="1"/>
  <c r="D416" i="1"/>
  <c r="F415" i="1"/>
  <c r="T417" i="1" l="1"/>
  <c r="O417" i="1"/>
  <c r="P417" i="1" s="1"/>
  <c r="E418" i="1"/>
  <c r="V418" i="1"/>
  <c r="Q501" i="1"/>
  <c r="I417" i="1"/>
  <c r="A418" i="1"/>
  <c r="N418" i="1" s="1"/>
  <c r="H417" i="1"/>
  <c r="R417" i="1" s="1"/>
  <c r="F416" i="1"/>
  <c r="J416" i="1"/>
  <c r="G416" i="1"/>
  <c r="D417" i="1"/>
  <c r="T418" i="1" l="1"/>
  <c r="O418" i="1"/>
  <c r="P418" i="1" s="1"/>
  <c r="E419" i="1"/>
  <c r="V419" i="1"/>
  <c r="Q502" i="1"/>
  <c r="I418" i="1"/>
  <c r="A419" i="1"/>
  <c r="N419" i="1" s="1"/>
  <c r="H418" i="1"/>
  <c r="J417" i="1"/>
  <c r="F417" i="1"/>
  <c r="G417" i="1"/>
  <c r="D418" i="1"/>
  <c r="R418" i="1" l="1"/>
  <c r="O419" i="1"/>
  <c r="P419" i="1" s="1"/>
  <c r="T419" i="1"/>
  <c r="E420" i="1"/>
  <c r="V420" i="1"/>
  <c r="Q503" i="1"/>
  <c r="H419" i="1"/>
  <c r="R419" i="1" s="1"/>
  <c r="I419" i="1"/>
  <c r="A420" i="1"/>
  <c r="N420" i="1" s="1"/>
  <c r="J418" i="1"/>
  <c r="F418" i="1"/>
  <c r="D419" i="1"/>
  <c r="G418" i="1"/>
  <c r="V421" i="1" l="1"/>
  <c r="T420" i="1"/>
  <c r="O420" i="1"/>
  <c r="P420" i="1" s="1"/>
  <c r="E421" i="1"/>
  <c r="Q504" i="1"/>
  <c r="I420" i="1"/>
  <c r="A421" i="1"/>
  <c r="N421" i="1" s="1"/>
  <c r="H420" i="1"/>
  <c r="R420" i="1" s="1"/>
  <c r="F419" i="1"/>
  <c r="G419" i="1"/>
  <c r="J419" i="1"/>
  <c r="D420" i="1"/>
  <c r="O421" i="1" l="1"/>
  <c r="P421" i="1" s="1"/>
  <c r="T421" i="1"/>
  <c r="E422" i="1"/>
  <c r="V422" i="1"/>
  <c r="Q505" i="1"/>
  <c r="I421" i="1"/>
  <c r="A422" i="1"/>
  <c r="N422" i="1" s="1"/>
  <c r="H421" i="1"/>
  <c r="R421" i="1" s="1"/>
  <c r="D421" i="1"/>
  <c r="J420" i="1"/>
  <c r="F420" i="1"/>
  <c r="G420" i="1"/>
  <c r="T422" i="1" l="1"/>
  <c r="O422" i="1"/>
  <c r="P422" i="1" s="1"/>
  <c r="E423" i="1"/>
  <c r="V423" i="1"/>
  <c r="Q506" i="1"/>
  <c r="H422" i="1"/>
  <c r="A423" i="1"/>
  <c r="N423" i="1" s="1"/>
  <c r="I422" i="1"/>
  <c r="J421" i="1"/>
  <c r="F421" i="1"/>
  <c r="D422" i="1"/>
  <c r="G421" i="1"/>
  <c r="R422" i="1" l="1"/>
  <c r="O423" i="1"/>
  <c r="P423" i="1" s="1"/>
  <c r="T423" i="1"/>
  <c r="V424" i="1"/>
  <c r="E424" i="1"/>
  <c r="Q507" i="1"/>
  <c r="A424" i="1"/>
  <c r="N424" i="1" s="1"/>
  <c r="I423" i="1"/>
  <c r="H423" i="1"/>
  <c r="D423" i="1"/>
  <c r="J422" i="1"/>
  <c r="F422" i="1"/>
  <c r="G422" i="1"/>
  <c r="E425" i="1" l="1"/>
  <c r="R423" i="1"/>
  <c r="T424" i="1"/>
  <c r="O424" i="1"/>
  <c r="P424" i="1" s="1"/>
  <c r="V425" i="1"/>
  <c r="Q508" i="1"/>
  <c r="H424" i="1"/>
  <c r="I424" i="1"/>
  <c r="A425" i="1"/>
  <c r="N425" i="1" s="1"/>
  <c r="D424" i="1"/>
  <c r="G423" i="1"/>
  <c r="J423" i="1"/>
  <c r="F423" i="1"/>
  <c r="R424" i="1" l="1"/>
  <c r="T425" i="1"/>
  <c r="O425" i="1"/>
  <c r="P425" i="1" s="1"/>
  <c r="V426" i="1"/>
  <c r="E426" i="1"/>
  <c r="Q509" i="1"/>
  <c r="H425" i="1"/>
  <c r="A426" i="1"/>
  <c r="N426" i="1" s="1"/>
  <c r="I425" i="1"/>
  <c r="D425" i="1"/>
  <c r="J424" i="1"/>
  <c r="F424" i="1"/>
  <c r="G424" i="1"/>
  <c r="R425" i="1" l="1"/>
  <c r="V427" i="1"/>
  <c r="T426" i="1"/>
  <c r="O426" i="1"/>
  <c r="P426" i="1" s="1"/>
  <c r="E427" i="1"/>
  <c r="Q510" i="1"/>
  <c r="I426" i="1"/>
  <c r="A427" i="1"/>
  <c r="N427" i="1" s="1"/>
  <c r="H426" i="1"/>
  <c r="R426" i="1" s="1"/>
  <c r="J425" i="1"/>
  <c r="D426" i="1"/>
  <c r="G425" i="1"/>
  <c r="F425" i="1"/>
  <c r="T427" i="1" l="1"/>
  <c r="O427" i="1"/>
  <c r="P427" i="1" s="1"/>
  <c r="V428" i="1"/>
  <c r="E428" i="1"/>
  <c r="Q511" i="1"/>
  <c r="H427" i="1"/>
  <c r="A428" i="1"/>
  <c r="N428" i="1" s="1"/>
  <c r="I427" i="1"/>
  <c r="J426" i="1"/>
  <c r="F426" i="1"/>
  <c r="G426" i="1"/>
  <c r="D427" i="1"/>
  <c r="T428" i="1" l="1"/>
  <c r="O428" i="1"/>
  <c r="P428" i="1" s="1"/>
  <c r="R427" i="1"/>
  <c r="E429" i="1"/>
  <c r="V429" i="1"/>
  <c r="Q512" i="1"/>
  <c r="A429" i="1"/>
  <c r="N429" i="1" s="1"/>
  <c r="I428" i="1"/>
  <c r="H428" i="1"/>
  <c r="G427" i="1"/>
  <c r="F427" i="1"/>
  <c r="J427" i="1"/>
  <c r="D428" i="1"/>
  <c r="E430" i="1" l="1"/>
  <c r="R428" i="1"/>
  <c r="T429" i="1"/>
  <c r="O429" i="1"/>
  <c r="P429" i="1" s="1"/>
  <c r="V430" i="1"/>
  <c r="Q513" i="1"/>
  <c r="I429" i="1"/>
  <c r="A430" i="1"/>
  <c r="N430" i="1" s="1"/>
  <c r="H429" i="1"/>
  <c r="J428" i="1"/>
  <c r="G428" i="1"/>
  <c r="F428" i="1"/>
  <c r="D429" i="1"/>
  <c r="R429" i="1" l="1"/>
  <c r="T430" i="1"/>
  <c r="O430" i="1"/>
  <c r="P430" i="1" s="1"/>
  <c r="V431" i="1"/>
  <c r="E431" i="1"/>
  <c r="Q514" i="1"/>
  <c r="H430" i="1"/>
  <c r="A431" i="1"/>
  <c r="N431" i="1" s="1"/>
  <c r="I430" i="1"/>
  <c r="G429" i="1"/>
  <c r="F429" i="1"/>
  <c r="J429" i="1"/>
  <c r="D430" i="1"/>
  <c r="R430" i="1" l="1"/>
  <c r="T431" i="1"/>
  <c r="O431" i="1"/>
  <c r="P431" i="1" s="1"/>
  <c r="E432" i="1"/>
  <c r="V432" i="1"/>
  <c r="Q515" i="1"/>
  <c r="I431" i="1"/>
  <c r="A432" i="1"/>
  <c r="N432" i="1" s="1"/>
  <c r="H431" i="1"/>
  <c r="D431" i="1"/>
  <c r="G430" i="1"/>
  <c r="J430" i="1"/>
  <c r="F430" i="1"/>
  <c r="R431" i="1" l="1"/>
  <c r="T432" i="1"/>
  <c r="O432" i="1"/>
  <c r="P432" i="1" s="1"/>
  <c r="E433" i="1"/>
  <c r="V433" i="1"/>
  <c r="Q516" i="1"/>
  <c r="H432" i="1"/>
  <c r="I432" i="1"/>
  <c r="A433" i="1"/>
  <c r="N433" i="1" s="1"/>
  <c r="D432" i="1"/>
  <c r="G431" i="1"/>
  <c r="J431" i="1"/>
  <c r="F431" i="1"/>
  <c r="O433" i="1" l="1"/>
  <c r="P433" i="1" s="1"/>
  <c r="T433" i="1"/>
  <c r="V434" i="1"/>
  <c r="R432" i="1"/>
  <c r="E434" i="1"/>
  <c r="Q517" i="1"/>
  <c r="H433" i="1"/>
  <c r="A434" i="1"/>
  <c r="N434" i="1" s="1"/>
  <c r="I433" i="1"/>
  <c r="J432" i="1"/>
  <c r="F432" i="1"/>
  <c r="G432" i="1"/>
  <c r="D433" i="1"/>
  <c r="R433" i="1" l="1"/>
  <c r="T434" i="1"/>
  <c r="O434" i="1"/>
  <c r="P434" i="1" s="1"/>
  <c r="E435" i="1"/>
  <c r="V435" i="1"/>
  <c r="Q518" i="1"/>
  <c r="I434" i="1"/>
  <c r="A435" i="1"/>
  <c r="N435" i="1" s="1"/>
  <c r="H434" i="1"/>
  <c r="J433" i="1"/>
  <c r="G433" i="1"/>
  <c r="F433" i="1"/>
  <c r="D434" i="1"/>
  <c r="R434" i="1" l="1"/>
  <c r="O435" i="1"/>
  <c r="P435" i="1" s="1"/>
  <c r="T435" i="1"/>
  <c r="E436" i="1"/>
  <c r="V436" i="1"/>
  <c r="Q519" i="1"/>
  <c r="H435" i="1"/>
  <c r="I435" i="1"/>
  <c r="A436" i="1"/>
  <c r="N436" i="1" s="1"/>
  <c r="J434" i="1"/>
  <c r="G434" i="1"/>
  <c r="D435" i="1"/>
  <c r="F434" i="1"/>
  <c r="R435" i="1" l="1"/>
  <c r="V437" i="1"/>
  <c r="T436" i="1"/>
  <c r="O436" i="1"/>
  <c r="P436" i="1" s="1"/>
  <c r="E437" i="1"/>
  <c r="Q520" i="1"/>
  <c r="H436" i="1"/>
  <c r="A437" i="1"/>
  <c r="I436" i="1"/>
  <c r="G435" i="1"/>
  <c r="F435" i="1"/>
  <c r="J435" i="1"/>
  <c r="D436" i="1"/>
  <c r="R436" i="1" l="1"/>
  <c r="E438" i="1"/>
  <c r="N437" i="1"/>
  <c r="O437" i="1" s="1"/>
  <c r="P437" i="1" s="1"/>
  <c r="Q521" i="1"/>
  <c r="A438" i="1"/>
  <c r="N438" i="1" s="1"/>
  <c r="I437" i="1"/>
  <c r="H437" i="1"/>
  <c r="J436" i="1"/>
  <c r="D437" i="1"/>
  <c r="G436" i="1"/>
  <c r="F436" i="1"/>
  <c r="R437" i="1" l="1"/>
  <c r="E439" i="1"/>
  <c r="O438" i="1"/>
  <c r="P438" i="1" s="1"/>
  <c r="T438" i="1"/>
  <c r="V438" i="1"/>
  <c r="V439" i="1" s="1"/>
  <c r="Q522" i="1"/>
  <c r="H438" i="1"/>
  <c r="A439" i="1"/>
  <c r="N439" i="1" s="1"/>
  <c r="I438" i="1"/>
  <c r="J437" i="1"/>
  <c r="F437" i="1"/>
  <c r="G437" i="1"/>
  <c r="D438" i="1"/>
  <c r="V440" i="1" l="1"/>
  <c r="O439" i="1"/>
  <c r="P439" i="1" s="1"/>
  <c r="T439" i="1"/>
  <c r="R438" i="1"/>
  <c r="E440" i="1"/>
  <c r="Q523" i="1"/>
  <c r="A440" i="1"/>
  <c r="N440" i="1" s="1"/>
  <c r="I439" i="1"/>
  <c r="H439" i="1"/>
  <c r="F438" i="1"/>
  <c r="D439" i="1"/>
  <c r="G438" i="1"/>
  <c r="J438" i="1"/>
  <c r="E441" i="1" l="1"/>
  <c r="R439" i="1"/>
  <c r="T440" i="1"/>
  <c r="O440" i="1"/>
  <c r="P440" i="1" s="1"/>
  <c r="V441" i="1"/>
  <c r="Q524" i="1"/>
  <c r="H440" i="1"/>
  <c r="A441" i="1"/>
  <c r="N441" i="1" s="1"/>
  <c r="I440" i="1"/>
  <c r="J439" i="1"/>
  <c r="D440" i="1"/>
  <c r="F439" i="1"/>
  <c r="G439" i="1"/>
  <c r="O441" i="1" l="1"/>
  <c r="P441" i="1" s="1"/>
  <c r="T441" i="1"/>
  <c r="E442" i="1"/>
  <c r="R440" i="1"/>
  <c r="V442" i="1"/>
  <c r="Q525" i="1"/>
  <c r="A442" i="1"/>
  <c r="N442" i="1" s="1"/>
  <c r="I441" i="1"/>
  <c r="H441" i="1"/>
  <c r="F440" i="1"/>
  <c r="J440" i="1"/>
  <c r="G440" i="1"/>
  <c r="D441" i="1"/>
  <c r="R441" i="1" l="1"/>
  <c r="O442" i="1"/>
  <c r="P442" i="1" s="1"/>
  <c r="T442" i="1"/>
  <c r="V443" i="1"/>
  <c r="E443" i="1"/>
  <c r="E444" i="1" s="1"/>
  <c r="Q526" i="1"/>
  <c r="A443" i="1"/>
  <c r="N443" i="1" s="1"/>
  <c r="I442" i="1"/>
  <c r="H442" i="1"/>
  <c r="G441" i="1"/>
  <c r="J441" i="1"/>
  <c r="F441" i="1"/>
  <c r="D442" i="1"/>
  <c r="R442" i="1" l="1"/>
  <c r="T443" i="1"/>
  <c r="O443" i="1"/>
  <c r="P443" i="1" s="1"/>
  <c r="V444" i="1"/>
  <c r="Q527" i="1"/>
  <c r="H443" i="1"/>
  <c r="A444" i="1"/>
  <c r="N444" i="1" s="1"/>
  <c r="I443" i="1"/>
  <c r="J442" i="1"/>
  <c r="F442" i="1"/>
  <c r="G442" i="1"/>
  <c r="D443" i="1"/>
  <c r="R443" i="1" l="1"/>
  <c r="E445" i="1"/>
  <c r="O444" i="1"/>
  <c r="P444" i="1" s="1"/>
  <c r="T444" i="1"/>
  <c r="V445" i="1"/>
  <c r="Q528" i="1"/>
  <c r="A445" i="1"/>
  <c r="N445" i="1" s="1"/>
  <c r="I444" i="1"/>
  <c r="H444" i="1"/>
  <c r="J443" i="1"/>
  <c r="F443" i="1"/>
  <c r="G443" i="1"/>
  <c r="D444" i="1"/>
  <c r="R444" i="1" l="1"/>
  <c r="T445" i="1"/>
  <c r="O445" i="1"/>
  <c r="P445" i="1" s="1"/>
  <c r="E446" i="1"/>
  <c r="V446" i="1"/>
  <c r="Q529" i="1"/>
  <c r="H445" i="1"/>
  <c r="A446" i="1"/>
  <c r="N446" i="1" s="1"/>
  <c r="I445" i="1"/>
  <c r="F444" i="1"/>
  <c r="G444" i="1"/>
  <c r="J444" i="1"/>
  <c r="D445" i="1"/>
  <c r="T446" i="1" l="1"/>
  <c r="O446" i="1"/>
  <c r="P446" i="1" s="1"/>
  <c r="E447" i="1"/>
  <c r="R445" i="1"/>
  <c r="V447" i="1"/>
  <c r="Q530" i="1"/>
  <c r="A447" i="1"/>
  <c r="N447" i="1" s="1"/>
  <c r="I446" i="1"/>
  <c r="H446" i="1"/>
  <c r="J445" i="1"/>
  <c r="F445" i="1"/>
  <c r="D446" i="1"/>
  <c r="G445" i="1"/>
  <c r="R446" i="1" l="1"/>
  <c r="O447" i="1"/>
  <c r="P447" i="1" s="1"/>
  <c r="T447" i="1"/>
  <c r="V448" i="1"/>
  <c r="E448" i="1"/>
  <c r="Q531" i="1"/>
  <c r="H447" i="1"/>
  <c r="A448" i="1"/>
  <c r="N448" i="1" s="1"/>
  <c r="I447" i="1"/>
  <c r="J446" i="1"/>
  <c r="G446" i="1"/>
  <c r="F446" i="1"/>
  <c r="D447" i="1"/>
  <c r="R447" i="1" l="1"/>
  <c r="T448" i="1"/>
  <c r="O448" i="1"/>
  <c r="P448" i="1" s="1"/>
  <c r="E449" i="1"/>
  <c r="V449" i="1"/>
  <c r="Q532" i="1"/>
  <c r="H448" i="1"/>
  <c r="A449" i="1"/>
  <c r="N449" i="1" s="1"/>
  <c r="I448" i="1"/>
  <c r="J447" i="1"/>
  <c r="D448" i="1"/>
  <c r="G447" i="1"/>
  <c r="F447" i="1"/>
  <c r="O449" i="1" l="1"/>
  <c r="P449" i="1" s="1"/>
  <c r="T449" i="1"/>
  <c r="E450" i="1"/>
  <c r="R448" i="1"/>
  <c r="V450" i="1"/>
  <c r="Q533" i="1"/>
  <c r="I449" i="1"/>
  <c r="A450" i="1"/>
  <c r="N450" i="1" s="1"/>
  <c r="H449" i="1"/>
  <c r="J448" i="1"/>
  <c r="G448" i="1"/>
  <c r="D449" i="1"/>
  <c r="F448" i="1"/>
  <c r="R449" i="1" l="1"/>
  <c r="O450" i="1"/>
  <c r="P450" i="1" s="1"/>
  <c r="T450" i="1"/>
  <c r="V451" i="1"/>
  <c r="E451" i="1"/>
  <c r="Q534" i="1"/>
  <c r="H450" i="1"/>
  <c r="A451" i="1"/>
  <c r="N451" i="1" s="1"/>
  <c r="I450" i="1"/>
  <c r="J449" i="1"/>
  <c r="G449" i="1"/>
  <c r="D450" i="1"/>
  <c r="F449" i="1"/>
  <c r="R450" i="1" l="1"/>
  <c r="O451" i="1"/>
  <c r="P451" i="1" s="1"/>
  <c r="T451" i="1"/>
  <c r="E452" i="1"/>
  <c r="V452" i="1"/>
  <c r="Q535" i="1"/>
  <c r="A452" i="1"/>
  <c r="N452" i="1" s="1"/>
  <c r="I451" i="1"/>
  <c r="H451" i="1"/>
  <c r="R451" i="1" s="1"/>
  <c r="F450" i="1"/>
  <c r="J450" i="1"/>
  <c r="G450" i="1"/>
  <c r="D451" i="1"/>
  <c r="E453" i="1" l="1"/>
  <c r="T452" i="1"/>
  <c r="O452" i="1"/>
  <c r="P452" i="1" s="1"/>
  <c r="V453" i="1"/>
  <c r="Q536" i="1"/>
  <c r="H452" i="1"/>
  <c r="A453" i="1"/>
  <c r="N453" i="1" s="1"/>
  <c r="I452" i="1"/>
  <c r="J451" i="1"/>
  <c r="D452" i="1"/>
  <c r="G451" i="1"/>
  <c r="F451" i="1"/>
  <c r="R452" i="1" l="1"/>
  <c r="O453" i="1"/>
  <c r="P453" i="1" s="1"/>
  <c r="T453" i="1"/>
  <c r="E454" i="1"/>
  <c r="V454" i="1"/>
  <c r="Q537" i="1"/>
  <c r="A454" i="1"/>
  <c r="N454" i="1" s="1"/>
  <c r="I453" i="1"/>
  <c r="H453" i="1"/>
  <c r="J452" i="1"/>
  <c r="G452" i="1"/>
  <c r="D453" i="1"/>
  <c r="F452" i="1"/>
  <c r="V455" i="1" l="1"/>
  <c r="E455" i="1"/>
  <c r="R453" i="1"/>
  <c r="T454" i="1"/>
  <c r="O454" i="1"/>
  <c r="P454" i="1" s="1"/>
  <c r="Q538" i="1"/>
  <c r="H454" i="1"/>
  <c r="I454" i="1"/>
  <c r="A455" i="1"/>
  <c r="N455" i="1" s="1"/>
  <c r="J453" i="1"/>
  <c r="F453" i="1"/>
  <c r="G453" i="1"/>
  <c r="D454" i="1"/>
  <c r="O455" i="1" l="1"/>
  <c r="P455" i="1" s="1"/>
  <c r="T455" i="1"/>
  <c r="R454" i="1"/>
  <c r="V456" i="1"/>
  <c r="E456" i="1"/>
  <c r="E457" i="1" s="1"/>
  <c r="Q539" i="1"/>
  <c r="A456" i="1"/>
  <c r="N456" i="1" s="1"/>
  <c r="I455" i="1"/>
  <c r="H455" i="1"/>
  <c r="D455" i="1"/>
  <c r="J454" i="1"/>
  <c r="F454" i="1"/>
  <c r="G454" i="1"/>
  <c r="R455" i="1" l="1"/>
  <c r="T456" i="1"/>
  <c r="O456" i="1"/>
  <c r="P456" i="1" s="1"/>
  <c r="V457" i="1"/>
  <c r="Q540" i="1"/>
  <c r="H456" i="1"/>
  <c r="I456" i="1"/>
  <c r="A457" i="1"/>
  <c r="N457" i="1" s="1"/>
  <c r="F455" i="1"/>
  <c r="J455" i="1"/>
  <c r="D456" i="1"/>
  <c r="G455" i="1"/>
  <c r="R456" i="1" l="1"/>
  <c r="O457" i="1"/>
  <c r="P457" i="1" s="1"/>
  <c r="T457" i="1"/>
  <c r="E458" i="1"/>
  <c r="V458" i="1"/>
  <c r="Q541" i="1"/>
  <c r="H457" i="1"/>
  <c r="I457" i="1"/>
  <c r="A458" i="1"/>
  <c r="N458" i="1" s="1"/>
  <c r="F456" i="1"/>
  <c r="G456" i="1"/>
  <c r="J456" i="1"/>
  <c r="D457" i="1"/>
  <c r="O458" i="1" l="1"/>
  <c r="P458" i="1" s="1"/>
  <c r="T458" i="1"/>
  <c r="V459" i="1"/>
  <c r="R457" i="1"/>
  <c r="E459" i="1"/>
  <c r="E460" i="1" s="1"/>
  <c r="Q542" i="1"/>
  <c r="A459" i="1"/>
  <c r="N459" i="1" s="1"/>
  <c r="I458" i="1"/>
  <c r="H458" i="1"/>
  <c r="D458" i="1"/>
  <c r="F457" i="1"/>
  <c r="J457" i="1"/>
  <c r="G457" i="1"/>
  <c r="T459" i="1" l="1"/>
  <c r="O459" i="1"/>
  <c r="P459" i="1" s="1"/>
  <c r="R458" i="1"/>
  <c r="V460" i="1"/>
  <c r="Q543" i="1"/>
  <c r="A460" i="1"/>
  <c r="N460" i="1" s="1"/>
  <c r="I459" i="1"/>
  <c r="H459" i="1"/>
  <c r="R459" i="1" s="1"/>
  <c r="J458" i="1"/>
  <c r="D459" i="1"/>
  <c r="F458" i="1"/>
  <c r="G458" i="1"/>
  <c r="T460" i="1" l="1"/>
  <c r="O460" i="1"/>
  <c r="P460" i="1" s="1"/>
  <c r="E461" i="1"/>
  <c r="V461" i="1"/>
  <c r="Q544" i="1"/>
  <c r="H460" i="1"/>
  <c r="A461" i="1"/>
  <c r="N461" i="1" s="1"/>
  <c r="I460" i="1"/>
  <c r="F459" i="1"/>
  <c r="D460" i="1"/>
  <c r="J459" i="1"/>
  <c r="G459" i="1"/>
  <c r="R460" i="1" l="1"/>
  <c r="V462" i="1"/>
  <c r="T461" i="1"/>
  <c r="O461" i="1"/>
  <c r="P461" i="1" s="1"/>
  <c r="E462" i="1"/>
  <c r="Q545" i="1"/>
  <c r="I461" i="1"/>
  <c r="A462" i="1"/>
  <c r="N462" i="1" s="1"/>
  <c r="H461" i="1"/>
  <c r="J460" i="1"/>
  <c r="G460" i="1"/>
  <c r="F460" i="1"/>
  <c r="D461" i="1"/>
  <c r="R461" i="1" l="1"/>
  <c r="E463" i="1"/>
  <c r="V463" i="1"/>
  <c r="T462" i="1"/>
  <c r="O462" i="1"/>
  <c r="P462" i="1" s="1"/>
  <c r="Q546" i="1"/>
  <c r="H462" i="1"/>
  <c r="I462" i="1"/>
  <c r="A463" i="1"/>
  <c r="N463" i="1" s="1"/>
  <c r="F461" i="1"/>
  <c r="D462" i="1"/>
  <c r="J461" i="1"/>
  <c r="G461" i="1"/>
  <c r="V464" i="1" l="1"/>
  <c r="T463" i="1"/>
  <c r="O463" i="1"/>
  <c r="P463" i="1" s="1"/>
  <c r="R462" i="1"/>
  <c r="E464" i="1"/>
  <c r="Q547" i="1"/>
  <c r="H463" i="1"/>
  <c r="I463" i="1"/>
  <c r="A464" i="1"/>
  <c r="N464" i="1" s="1"/>
  <c r="G462" i="1"/>
  <c r="D463" i="1"/>
  <c r="J462" i="1"/>
  <c r="F462" i="1"/>
  <c r="T464" i="1" l="1"/>
  <c r="O464" i="1"/>
  <c r="P464" i="1" s="1"/>
  <c r="E465" i="1"/>
  <c r="R463" i="1"/>
  <c r="V465" i="1"/>
  <c r="Q548" i="1"/>
  <c r="I464" i="1"/>
  <c r="A465" i="1"/>
  <c r="N465" i="1" s="1"/>
  <c r="H464" i="1"/>
  <c r="D464" i="1"/>
  <c r="F463" i="1"/>
  <c r="J463" i="1"/>
  <c r="G463" i="1"/>
  <c r="R464" i="1" l="1"/>
  <c r="O465" i="1"/>
  <c r="P465" i="1" s="1"/>
  <c r="T465" i="1"/>
  <c r="V466" i="1"/>
  <c r="E466" i="1"/>
  <c r="Q549" i="1"/>
  <c r="H465" i="1"/>
  <c r="I465" i="1"/>
  <c r="A466" i="1"/>
  <c r="N466" i="1" s="1"/>
  <c r="G464" i="1"/>
  <c r="D465" i="1"/>
  <c r="J464" i="1"/>
  <c r="F464" i="1"/>
  <c r="O466" i="1" l="1"/>
  <c r="P466" i="1" s="1"/>
  <c r="T466" i="1"/>
  <c r="R465" i="1"/>
  <c r="E467" i="1"/>
  <c r="V467" i="1"/>
  <c r="Q550" i="1"/>
  <c r="I466" i="1"/>
  <c r="A467" i="1"/>
  <c r="H466" i="1"/>
  <c r="G465" i="1"/>
  <c r="D466" i="1"/>
  <c r="J465" i="1"/>
  <c r="F465" i="1"/>
  <c r="R466" i="1" l="1"/>
  <c r="E468" i="1"/>
  <c r="N467" i="1"/>
  <c r="O467" i="1" s="1"/>
  <c r="P467" i="1" s="1"/>
  <c r="Q551" i="1"/>
  <c r="A468" i="1"/>
  <c r="N468" i="1" s="1"/>
  <c r="I467" i="1"/>
  <c r="H467" i="1"/>
  <c r="D467" i="1"/>
  <c r="F466" i="1"/>
  <c r="J466" i="1"/>
  <c r="G466" i="1"/>
  <c r="R467" i="1" l="1"/>
  <c r="V468" i="1"/>
  <c r="V469" i="1" s="1"/>
  <c r="T468" i="1"/>
  <c r="O468" i="1"/>
  <c r="P468" i="1" s="1"/>
  <c r="E469" i="1"/>
  <c r="Q552" i="1"/>
  <c r="H468" i="1"/>
  <c r="I468" i="1"/>
  <c r="A469" i="1"/>
  <c r="N469" i="1" s="1"/>
  <c r="J467" i="1"/>
  <c r="G467" i="1"/>
  <c r="F467" i="1"/>
  <c r="D468" i="1"/>
  <c r="E470" i="1" l="1"/>
  <c r="O469" i="1"/>
  <c r="P469" i="1" s="1"/>
  <c r="T469" i="1"/>
  <c r="R468" i="1"/>
  <c r="V470" i="1"/>
  <c r="Q553" i="1"/>
  <c r="I469" i="1"/>
  <c r="A470" i="1"/>
  <c r="N470" i="1" s="1"/>
  <c r="H469" i="1"/>
  <c r="J468" i="1"/>
  <c r="F468" i="1"/>
  <c r="G468" i="1"/>
  <c r="D469" i="1"/>
  <c r="R469" i="1" l="1"/>
  <c r="O470" i="1"/>
  <c r="P470" i="1" s="1"/>
  <c r="T470" i="1"/>
  <c r="V471" i="1"/>
  <c r="E471" i="1"/>
  <c r="Q554" i="1"/>
  <c r="A471" i="1"/>
  <c r="N471" i="1" s="1"/>
  <c r="I470" i="1"/>
  <c r="H470" i="1"/>
  <c r="R470" i="1" s="1"/>
  <c r="G469" i="1"/>
  <c r="J469" i="1"/>
  <c r="D470" i="1"/>
  <c r="F469" i="1"/>
  <c r="E472" i="1" l="1"/>
  <c r="O471" i="1"/>
  <c r="P471" i="1" s="1"/>
  <c r="T471" i="1"/>
  <c r="V472" i="1"/>
  <c r="Q555" i="1"/>
  <c r="H471" i="1"/>
  <c r="I471" i="1"/>
  <c r="A472" i="1"/>
  <c r="N472" i="1" s="1"/>
  <c r="J470" i="1"/>
  <c r="D471" i="1"/>
  <c r="F470" i="1"/>
  <c r="G470" i="1"/>
  <c r="V473" i="1" l="1"/>
  <c r="T472" i="1"/>
  <c r="O472" i="1"/>
  <c r="P472" i="1" s="1"/>
  <c r="R471" i="1"/>
  <c r="E473" i="1"/>
  <c r="Q556" i="1"/>
  <c r="H472" i="1"/>
  <c r="I472" i="1"/>
  <c r="A473" i="1"/>
  <c r="N473" i="1" s="1"/>
  <c r="J471" i="1"/>
  <c r="F471" i="1"/>
  <c r="G471" i="1"/>
  <c r="D472" i="1"/>
  <c r="O473" i="1" l="1"/>
  <c r="P473" i="1" s="1"/>
  <c r="T473" i="1"/>
  <c r="E474" i="1"/>
  <c r="R472" i="1"/>
  <c r="V474" i="1"/>
  <c r="Q557" i="1"/>
  <c r="H473" i="1"/>
  <c r="I473" i="1"/>
  <c r="A474" i="1"/>
  <c r="N474" i="1" s="1"/>
  <c r="F472" i="1"/>
  <c r="J472" i="1"/>
  <c r="D473" i="1"/>
  <c r="G472" i="1"/>
  <c r="R473" i="1" l="1"/>
  <c r="T474" i="1"/>
  <c r="O474" i="1"/>
  <c r="P474" i="1" s="1"/>
  <c r="V475" i="1"/>
  <c r="E475" i="1"/>
  <c r="E476" i="1" s="1"/>
  <c r="Q558" i="1"/>
  <c r="A475" i="1"/>
  <c r="N475" i="1" s="1"/>
  <c r="I474" i="1"/>
  <c r="H474" i="1"/>
  <c r="F473" i="1"/>
  <c r="D474" i="1"/>
  <c r="G473" i="1"/>
  <c r="J473" i="1"/>
  <c r="R474" i="1" l="1"/>
  <c r="T475" i="1"/>
  <c r="O475" i="1"/>
  <c r="P475" i="1" s="1"/>
  <c r="V476" i="1"/>
  <c r="Q559" i="1"/>
  <c r="H475" i="1"/>
  <c r="R475" i="1" s="1"/>
  <c r="I475" i="1"/>
  <c r="A476" i="1"/>
  <c r="N476" i="1" s="1"/>
  <c r="F474" i="1"/>
  <c r="G474" i="1"/>
  <c r="J474" i="1"/>
  <c r="D475" i="1"/>
  <c r="T476" i="1" l="1"/>
  <c r="O476" i="1"/>
  <c r="P476" i="1" s="1"/>
  <c r="V477" i="1"/>
  <c r="E477" i="1"/>
  <c r="Q560" i="1"/>
  <c r="I476" i="1"/>
  <c r="A477" i="1"/>
  <c r="N477" i="1" s="1"/>
  <c r="H476" i="1"/>
  <c r="R476" i="1" s="1"/>
  <c r="F475" i="1"/>
  <c r="J475" i="1"/>
  <c r="G475" i="1"/>
  <c r="D476" i="1"/>
  <c r="O477" i="1" l="1"/>
  <c r="P477" i="1" s="1"/>
  <c r="T477" i="1"/>
  <c r="E478" i="1"/>
  <c r="V478" i="1"/>
  <c r="Q561" i="1"/>
  <c r="A478" i="1"/>
  <c r="N478" i="1" s="1"/>
  <c r="I477" i="1"/>
  <c r="H477" i="1"/>
  <c r="R477" i="1" s="1"/>
  <c r="J476" i="1"/>
  <c r="G476" i="1"/>
  <c r="F476" i="1"/>
  <c r="D477" i="1"/>
  <c r="V479" i="1" l="1"/>
  <c r="T478" i="1"/>
  <c r="O478" i="1"/>
  <c r="P478" i="1" s="1"/>
  <c r="E479" i="1"/>
  <c r="Q562" i="1"/>
  <c r="H478" i="1"/>
  <c r="A479" i="1"/>
  <c r="N479" i="1" s="1"/>
  <c r="I478" i="1"/>
  <c r="D478" i="1"/>
  <c r="F477" i="1"/>
  <c r="J477" i="1"/>
  <c r="G477" i="1"/>
  <c r="R478" i="1" l="1"/>
  <c r="O479" i="1"/>
  <c r="P479" i="1" s="1"/>
  <c r="T479" i="1"/>
  <c r="E480" i="1"/>
  <c r="V480" i="1"/>
  <c r="Q563" i="1"/>
  <c r="I479" i="1"/>
  <c r="A480" i="1"/>
  <c r="N480" i="1" s="1"/>
  <c r="H479" i="1"/>
  <c r="J478" i="1"/>
  <c r="G478" i="1"/>
  <c r="F478" i="1"/>
  <c r="D479" i="1"/>
  <c r="R479" i="1" l="1"/>
  <c r="T480" i="1"/>
  <c r="O480" i="1"/>
  <c r="P480" i="1" s="1"/>
  <c r="E481" i="1"/>
  <c r="V481" i="1"/>
  <c r="Q564" i="1"/>
  <c r="A481" i="1"/>
  <c r="N481" i="1" s="1"/>
  <c r="I480" i="1"/>
  <c r="H480" i="1"/>
  <c r="J479" i="1"/>
  <c r="G479" i="1"/>
  <c r="D480" i="1"/>
  <c r="F479" i="1"/>
  <c r="R480" i="1" l="1"/>
  <c r="O481" i="1"/>
  <c r="P481" i="1" s="1"/>
  <c r="T481" i="1"/>
  <c r="V482" i="1"/>
  <c r="E482" i="1"/>
  <c r="Q565" i="1"/>
  <c r="H481" i="1"/>
  <c r="A482" i="1"/>
  <c r="N482" i="1" s="1"/>
  <c r="I481" i="1"/>
  <c r="J480" i="1"/>
  <c r="G480" i="1"/>
  <c r="D481" i="1"/>
  <c r="F480" i="1"/>
  <c r="R481" i="1" l="1"/>
  <c r="T482" i="1"/>
  <c r="O482" i="1"/>
  <c r="P482" i="1" s="1"/>
  <c r="E483" i="1"/>
  <c r="V483" i="1"/>
  <c r="Q566" i="1"/>
  <c r="I482" i="1"/>
  <c r="A483" i="1"/>
  <c r="N483" i="1" s="1"/>
  <c r="H482" i="1"/>
  <c r="G481" i="1"/>
  <c r="J481" i="1"/>
  <c r="F481" i="1"/>
  <c r="D482" i="1"/>
  <c r="R482" i="1" l="1"/>
  <c r="T483" i="1"/>
  <c r="O483" i="1"/>
  <c r="P483" i="1" s="1"/>
  <c r="V484" i="1"/>
  <c r="E484" i="1"/>
  <c r="Q567" i="1"/>
  <c r="A484" i="1"/>
  <c r="N484" i="1" s="1"/>
  <c r="I483" i="1"/>
  <c r="H483" i="1"/>
  <c r="D483" i="1"/>
  <c r="J482" i="1"/>
  <c r="F482" i="1"/>
  <c r="G482" i="1"/>
  <c r="E485" i="1" l="1"/>
  <c r="R483" i="1"/>
  <c r="T484" i="1"/>
  <c r="O484" i="1"/>
  <c r="P484" i="1" s="1"/>
  <c r="V485" i="1"/>
  <c r="Q568" i="1"/>
  <c r="H484" i="1"/>
  <c r="A485" i="1"/>
  <c r="N485" i="1" s="1"/>
  <c r="I484" i="1"/>
  <c r="G483" i="1"/>
  <c r="F483" i="1"/>
  <c r="D484" i="1"/>
  <c r="J483" i="1"/>
  <c r="O485" i="1" l="1"/>
  <c r="P485" i="1" s="1"/>
  <c r="T485" i="1"/>
  <c r="V486" i="1"/>
  <c r="R484" i="1"/>
  <c r="E486" i="1"/>
  <c r="E487" i="1" s="1"/>
  <c r="Q569" i="1"/>
  <c r="A486" i="1"/>
  <c r="N486" i="1" s="1"/>
  <c r="I485" i="1"/>
  <c r="H485" i="1"/>
  <c r="G484" i="1"/>
  <c r="J484" i="1"/>
  <c r="D485" i="1"/>
  <c r="F484" i="1"/>
  <c r="R485" i="1" l="1"/>
  <c r="V487" i="1"/>
  <c r="T486" i="1"/>
  <c r="O486" i="1"/>
  <c r="P486" i="1" s="1"/>
  <c r="Q570" i="1"/>
  <c r="H486" i="1"/>
  <c r="A487" i="1"/>
  <c r="N487" i="1" s="1"/>
  <c r="I486" i="1"/>
  <c r="D486" i="1"/>
  <c r="G485" i="1"/>
  <c r="F485" i="1"/>
  <c r="J485" i="1"/>
  <c r="T487" i="1" l="1"/>
  <c r="O487" i="1"/>
  <c r="P487" i="1" s="1"/>
  <c r="R486" i="1"/>
  <c r="V488" i="1"/>
  <c r="E488" i="1"/>
  <c r="Q571" i="1"/>
  <c r="H487" i="1"/>
  <c r="I487" i="1"/>
  <c r="A488" i="1"/>
  <c r="N488" i="1" s="1"/>
  <c r="G486" i="1"/>
  <c r="D487" i="1"/>
  <c r="J486" i="1"/>
  <c r="F486" i="1"/>
  <c r="O488" i="1" l="1"/>
  <c r="P488" i="1" s="1"/>
  <c r="T488" i="1"/>
  <c r="R487" i="1"/>
  <c r="E489" i="1"/>
  <c r="V489" i="1"/>
  <c r="Q572" i="1"/>
  <c r="A489" i="1"/>
  <c r="N489" i="1" s="1"/>
  <c r="I488" i="1"/>
  <c r="H488" i="1"/>
  <c r="J487" i="1"/>
  <c r="D488" i="1"/>
  <c r="F487" i="1"/>
  <c r="G487" i="1"/>
  <c r="R488" i="1" l="1"/>
  <c r="O489" i="1"/>
  <c r="P489" i="1" s="1"/>
  <c r="T489" i="1"/>
  <c r="V490" i="1"/>
  <c r="E490" i="1"/>
  <c r="Q573" i="1"/>
  <c r="H489" i="1"/>
  <c r="A490" i="1"/>
  <c r="N490" i="1" s="1"/>
  <c r="I489" i="1"/>
  <c r="J488" i="1"/>
  <c r="F488" i="1"/>
  <c r="D489" i="1"/>
  <c r="G488" i="1"/>
  <c r="O490" i="1" l="1"/>
  <c r="P490" i="1" s="1"/>
  <c r="T490" i="1"/>
  <c r="E491" i="1"/>
  <c r="R489" i="1"/>
  <c r="V491" i="1"/>
  <c r="Q574" i="1"/>
  <c r="A491" i="1"/>
  <c r="N491" i="1" s="1"/>
  <c r="I490" i="1"/>
  <c r="H490" i="1"/>
  <c r="R490" i="1" s="1"/>
  <c r="D490" i="1"/>
  <c r="J489" i="1"/>
  <c r="F489" i="1"/>
  <c r="G489" i="1"/>
  <c r="O491" i="1" l="1"/>
  <c r="P491" i="1" s="1"/>
  <c r="T491" i="1"/>
  <c r="V492" i="1"/>
  <c r="E492" i="1"/>
  <c r="Q575" i="1"/>
  <c r="H491" i="1"/>
  <c r="I491" i="1"/>
  <c r="A492" i="1"/>
  <c r="N492" i="1" s="1"/>
  <c r="F490" i="1"/>
  <c r="J490" i="1"/>
  <c r="D491" i="1"/>
  <c r="G490" i="1"/>
  <c r="R491" i="1" l="1"/>
  <c r="V493" i="1"/>
  <c r="T492" i="1"/>
  <c r="O492" i="1"/>
  <c r="P492" i="1" s="1"/>
  <c r="E493" i="1"/>
  <c r="Q576" i="1"/>
  <c r="I492" i="1"/>
  <c r="A493" i="1"/>
  <c r="N493" i="1" s="1"/>
  <c r="H492" i="1"/>
  <c r="G491" i="1"/>
  <c r="F491" i="1"/>
  <c r="D492" i="1"/>
  <c r="J491" i="1"/>
  <c r="T493" i="1" l="1"/>
  <c r="O493" i="1"/>
  <c r="P493" i="1" s="1"/>
  <c r="E494" i="1"/>
  <c r="V494" i="1"/>
  <c r="R492" i="1"/>
  <c r="Q577" i="1"/>
  <c r="H493" i="1"/>
  <c r="I493" i="1"/>
  <c r="A494" i="1"/>
  <c r="N494" i="1" s="1"/>
  <c r="D493" i="1"/>
  <c r="G492" i="1"/>
  <c r="J492" i="1"/>
  <c r="F492" i="1"/>
  <c r="O494" i="1" l="1"/>
  <c r="P494" i="1" s="1"/>
  <c r="T494" i="1"/>
  <c r="E495" i="1"/>
  <c r="R493" i="1"/>
  <c r="V495" i="1"/>
  <c r="Q578" i="1"/>
  <c r="A495" i="1"/>
  <c r="N495" i="1" s="1"/>
  <c r="I494" i="1"/>
  <c r="H494" i="1"/>
  <c r="F493" i="1"/>
  <c r="J493" i="1"/>
  <c r="D494" i="1"/>
  <c r="G493" i="1"/>
  <c r="R494" i="1" l="1"/>
  <c r="O495" i="1"/>
  <c r="P495" i="1" s="1"/>
  <c r="T495" i="1"/>
  <c r="V496" i="1"/>
  <c r="E496" i="1"/>
  <c r="Q579" i="1"/>
  <c r="H495" i="1"/>
  <c r="I495" i="1"/>
  <c r="A496" i="1"/>
  <c r="N496" i="1" s="1"/>
  <c r="G494" i="1"/>
  <c r="D495" i="1"/>
  <c r="F494" i="1"/>
  <c r="J494" i="1"/>
  <c r="T496" i="1" l="1"/>
  <c r="O496" i="1"/>
  <c r="P496" i="1" s="1"/>
  <c r="E497" i="1"/>
  <c r="R495" i="1"/>
  <c r="V497" i="1"/>
  <c r="Q580" i="1"/>
  <c r="I496" i="1"/>
  <c r="A497" i="1"/>
  <c r="N497" i="1" s="1"/>
  <c r="H496" i="1"/>
  <c r="D496" i="1"/>
  <c r="J495" i="1"/>
  <c r="G495" i="1"/>
  <c r="F495" i="1"/>
  <c r="R496" i="1" l="1"/>
  <c r="O497" i="1"/>
  <c r="P497" i="1" s="1"/>
  <c r="T497" i="1"/>
  <c r="V498" i="1"/>
  <c r="E498" i="1"/>
  <c r="Q581" i="1"/>
  <c r="H497" i="1"/>
  <c r="I497" i="1"/>
  <c r="A498" i="1"/>
  <c r="F496" i="1"/>
  <c r="D497" i="1"/>
  <c r="J496" i="1"/>
  <c r="G496" i="1"/>
  <c r="E499" i="1" l="1"/>
  <c r="N498" i="1"/>
  <c r="O498" i="1" s="1"/>
  <c r="P498" i="1" s="1"/>
  <c r="R497" i="1"/>
  <c r="Q582" i="1"/>
  <c r="A499" i="1"/>
  <c r="N499" i="1" s="1"/>
  <c r="I498" i="1"/>
  <c r="H498" i="1"/>
  <c r="R498" i="1" s="1"/>
  <c r="D498" i="1"/>
  <c r="F497" i="1"/>
  <c r="J497" i="1"/>
  <c r="G497" i="1"/>
  <c r="V499" i="1" l="1"/>
  <c r="V500" i="1" s="1"/>
  <c r="T499" i="1"/>
  <c r="O499" i="1"/>
  <c r="P499" i="1" s="1"/>
  <c r="E500" i="1"/>
  <c r="Q583" i="1"/>
  <c r="H499" i="1"/>
  <c r="I499" i="1"/>
  <c r="A500" i="1"/>
  <c r="N500" i="1" s="1"/>
  <c r="J498" i="1"/>
  <c r="D499" i="1"/>
  <c r="G498" i="1"/>
  <c r="F498" i="1"/>
  <c r="O500" i="1" l="1"/>
  <c r="P500" i="1" s="1"/>
  <c r="T500" i="1"/>
  <c r="R499" i="1"/>
  <c r="E501" i="1"/>
  <c r="V501" i="1"/>
  <c r="Q584" i="1"/>
  <c r="I500" i="1"/>
  <c r="A501" i="1"/>
  <c r="N501" i="1" s="1"/>
  <c r="H500" i="1"/>
  <c r="J499" i="1"/>
  <c r="D500" i="1"/>
  <c r="F499" i="1"/>
  <c r="G499" i="1"/>
  <c r="R500" i="1" l="1"/>
  <c r="E502" i="1"/>
  <c r="T501" i="1"/>
  <c r="O501" i="1"/>
  <c r="P501" i="1" s="1"/>
  <c r="V502" i="1"/>
  <c r="Q585" i="1"/>
  <c r="I501" i="1"/>
  <c r="A502" i="1"/>
  <c r="N502" i="1" s="1"/>
  <c r="H501" i="1"/>
  <c r="J500" i="1"/>
  <c r="D501" i="1"/>
  <c r="G500" i="1"/>
  <c r="F500" i="1"/>
  <c r="R501" i="1" l="1"/>
  <c r="T502" i="1"/>
  <c r="O502" i="1"/>
  <c r="P502" i="1" s="1"/>
  <c r="V503" i="1"/>
  <c r="E503" i="1"/>
  <c r="E504" i="1" s="1"/>
  <c r="Q586" i="1"/>
  <c r="A503" i="1"/>
  <c r="N503" i="1" s="1"/>
  <c r="I502" i="1"/>
  <c r="H502" i="1"/>
  <c r="F501" i="1"/>
  <c r="J501" i="1"/>
  <c r="D502" i="1"/>
  <c r="G501" i="1"/>
  <c r="R502" i="1" l="1"/>
  <c r="T503" i="1"/>
  <c r="O503" i="1"/>
  <c r="P503" i="1" s="1"/>
  <c r="V504" i="1"/>
  <c r="Q587" i="1"/>
  <c r="H503" i="1"/>
  <c r="A504" i="1"/>
  <c r="N504" i="1" s="1"/>
  <c r="I503" i="1"/>
  <c r="G502" i="1"/>
  <c r="J502" i="1"/>
  <c r="D503" i="1"/>
  <c r="F502" i="1"/>
  <c r="T504" i="1" l="1"/>
  <c r="O504" i="1"/>
  <c r="P504" i="1" s="1"/>
  <c r="R503" i="1"/>
  <c r="E505" i="1"/>
  <c r="V505" i="1"/>
  <c r="Q588" i="1"/>
  <c r="I504" i="1"/>
  <c r="A505" i="1"/>
  <c r="N505" i="1" s="1"/>
  <c r="H504" i="1"/>
  <c r="F503" i="1"/>
  <c r="D504" i="1"/>
  <c r="J503" i="1"/>
  <c r="G503" i="1"/>
  <c r="R504" i="1" l="1"/>
  <c r="O505" i="1"/>
  <c r="P505" i="1" s="1"/>
  <c r="T505" i="1"/>
  <c r="V506" i="1"/>
  <c r="E506" i="1"/>
  <c r="Q589" i="1"/>
  <c r="H505" i="1"/>
  <c r="R505" i="1" s="1"/>
  <c r="I505" i="1"/>
  <c r="A506" i="1"/>
  <c r="N506" i="1" s="1"/>
  <c r="D505" i="1"/>
  <c r="J504" i="1"/>
  <c r="F504" i="1"/>
  <c r="G504" i="1"/>
  <c r="T506" i="1" l="1"/>
  <c r="O506" i="1"/>
  <c r="P506" i="1" s="1"/>
  <c r="E507" i="1"/>
  <c r="V507" i="1"/>
  <c r="Q590" i="1"/>
  <c r="I506" i="1"/>
  <c r="A507" i="1"/>
  <c r="N507" i="1" s="1"/>
  <c r="H506" i="1"/>
  <c r="R506" i="1" s="1"/>
  <c r="F505" i="1"/>
  <c r="G505" i="1"/>
  <c r="J505" i="1"/>
  <c r="D506" i="1"/>
  <c r="T507" i="1" l="1"/>
  <c r="O507" i="1"/>
  <c r="P507" i="1" s="1"/>
  <c r="V508" i="1"/>
  <c r="E508" i="1"/>
  <c r="Q591" i="1"/>
  <c r="I507" i="1"/>
  <c r="A508" i="1"/>
  <c r="N508" i="1" s="1"/>
  <c r="H507" i="1"/>
  <c r="R507" i="1" s="1"/>
  <c r="F506" i="1"/>
  <c r="G506" i="1"/>
  <c r="D507" i="1"/>
  <c r="J506" i="1"/>
  <c r="V509" i="1" l="1"/>
  <c r="O508" i="1"/>
  <c r="P508" i="1" s="1"/>
  <c r="T508" i="1"/>
  <c r="E509" i="1"/>
  <c r="Q592" i="1"/>
  <c r="I508" i="1"/>
  <c r="A509" i="1"/>
  <c r="N509" i="1" s="1"/>
  <c r="H508" i="1"/>
  <c r="R508" i="1" s="1"/>
  <c r="J507" i="1"/>
  <c r="D508" i="1"/>
  <c r="G507" i="1"/>
  <c r="F507" i="1"/>
  <c r="T509" i="1" l="1"/>
  <c r="O509" i="1"/>
  <c r="P509" i="1" s="1"/>
  <c r="E510" i="1"/>
  <c r="V510" i="1"/>
  <c r="Q593" i="1"/>
  <c r="H509" i="1"/>
  <c r="I509" i="1"/>
  <c r="A510" i="1"/>
  <c r="N510" i="1" s="1"/>
  <c r="J508" i="1"/>
  <c r="G508" i="1"/>
  <c r="F508" i="1"/>
  <c r="D509" i="1"/>
  <c r="R509" i="1" l="1"/>
  <c r="V511" i="1"/>
  <c r="T510" i="1"/>
  <c r="O510" i="1"/>
  <c r="P510" i="1" s="1"/>
  <c r="E511" i="1"/>
  <c r="Q594" i="1"/>
  <c r="I510" i="1"/>
  <c r="A511" i="1"/>
  <c r="N511" i="1" s="1"/>
  <c r="H510" i="1"/>
  <c r="J509" i="1"/>
  <c r="F509" i="1"/>
  <c r="G509" i="1"/>
  <c r="D510" i="1"/>
  <c r="R510" i="1" l="1"/>
  <c r="T511" i="1"/>
  <c r="O511" i="1"/>
  <c r="P511" i="1" s="1"/>
  <c r="E512" i="1"/>
  <c r="V512" i="1"/>
  <c r="Q595" i="1"/>
  <c r="A512" i="1"/>
  <c r="N512" i="1" s="1"/>
  <c r="I511" i="1"/>
  <c r="H511" i="1"/>
  <c r="J510" i="1"/>
  <c r="G510" i="1"/>
  <c r="F510" i="1"/>
  <c r="D511" i="1"/>
  <c r="R511" i="1" l="1"/>
  <c r="V513" i="1"/>
  <c r="O512" i="1"/>
  <c r="P512" i="1" s="1"/>
  <c r="T512" i="1"/>
  <c r="E513" i="1"/>
  <c r="Q596" i="1"/>
  <c r="I512" i="1"/>
  <c r="A513" i="1"/>
  <c r="N513" i="1" s="1"/>
  <c r="H512" i="1"/>
  <c r="G511" i="1"/>
  <c r="D512" i="1"/>
  <c r="J511" i="1"/>
  <c r="F511" i="1"/>
  <c r="R512" i="1" l="1"/>
  <c r="O513" i="1"/>
  <c r="P513" i="1" s="1"/>
  <c r="T513" i="1"/>
  <c r="E514" i="1"/>
  <c r="V514" i="1"/>
  <c r="Q597" i="1"/>
  <c r="I513" i="1"/>
  <c r="A514" i="1"/>
  <c r="N514" i="1" s="1"/>
  <c r="H513" i="1"/>
  <c r="J512" i="1"/>
  <c r="F512" i="1"/>
  <c r="G512" i="1"/>
  <c r="D513" i="1"/>
  <c r="R513" i="1" l="1"/>
  <c r="V515" i="1"/>
  <c r="O514" i="1"/>
  <c r="P514" i="1" s="1"/>
  <c r="T514" i="1"/>
  <c r="E515" i="1"/>
  <c r="Q598" i="1"/>
  <c r="H514" i="1"/>
  <c r="I514" i="1"/>
  <c r="A515" i="1"/>
  <c r="N515" i="1" s="1"/>
  <c r="G513" i="1"/>
  <c r="F513" i="1"/>
  <c r="J513" i="1"/>
  <c r="D514" i="1"/>
  <c r="T515" i="1" l="1"/>
  <c r="O515" i="1"/>
  <c r="P515" i="1" s="1"/>
  <c r="E516" i="1"/>
  <c r="R514" i="1"/>
  <c r="V516" i="1"/>
  <c r="Q599" i="1"/>
  <c r="A516" i="1"/>
  <c r="N516" i="1" s="1"/>
  <c r="I515" i="1"/>
  <c r="H515" i="1"/>
  <c r="F514" i="1"/>
  <c r="D515" i="1"/>
  <c r="G514" i="1"/>
  <c r="J514" i="1"/>
  <c r="R515" i="1" l="1"/>
  <c r="T516" i="1"/>
  <c r="O516" i="1"/>
  <c r="P516" i="1" s="1"/>
  <c r="V517" i="1"/>
  <c r="E517" i="1"/>
  <c r="Q600" i="1"/>
  <c r="H516" i="1"/>
  <c r="I516" i="1"/>
  <c r="A517" i="1"/>
  <c r="N517" i="1" s="1"/>
  <c r="D516" i="1"/>
  <c r="G515" i="1"/>
  <c r="J515" i="1"/>
  <c r="F515" i="1"/>
  <c r="R516" i="1" l="1"/>
  <c r="V518" i="1"/>
  <c r="T517" i="1"/>
  <c r="O517" i="1"/>
  <c r="P517" i="1" s="1"/>
  <c r="E518" i="1"/>
  <c r="Q601" i="1"/>
  <c r="A518" i="1"/>
  <c r="N518" i="1" s="1"/>
  <c r="I517" i="1"/>
  <c r="H517" i="1"/>
  <c r="F516" i="1"/>
  <c r="G516" i="1"/>
  <c r="J516" i="1"/>
  <c r="D517" i="1"/>
  <c r="E519" i="1" l="1"/>
  <c r="R517" i="1"/>
  <c r="V519" i="1"/>
  <c r="T518" i="1"/>
  <c r="O518" i="1"/>
  <c r="P518" i="1" s="1"/>
  <c r="Q602" i="1"/>
  <c r="H518" i="1"/>
  <c r="I518" i="1"/>
  <c r="A519" i="1"/>
  <c r="N519" i="1" s="1"/>
  <c r="G517" i="1"/>
  <c r="F517" i="1"/>
  <c r="D518" i="1"/>
  <c r="J517" i="1"/>
  <c r="V520" i="1" l="1"/>
  <c r="O519" i="1"/>
  <c r="P519" i="1" s="1"/>
  <c r="T519" i="1"/>
  <c r="R518" i="1"/>
  <c r="E520" i="1"/>
  <c r="Q603" i="1"/>
  <c r="I519" i="1"/>
  <c r="A520" i="1"/>
  <c r="N520" i="1" s="1"/>
  <c r="H519" i="1"/>
  <c r="F518" i="1"/>
  <c r="J518" i="1"/>
  <c r="G518" i="1"/>
  <c r="D519" i="1"/>
  <c r="R519" i="1" l="1"/>
  <c r="O520" i="1"/>
  <c r="P520" i="1" s="1"/>
  <c r="T520" i="1"/>
  <c r="E521" i="1"/>
  <c r="V521" i="1"/>
  <c r="Q604" i="1"/>
  <c r="H520" i="1"/>
  <c r="A521" i="1"/>
  <c r="N521" i="1" s="1"/>
  <c r="I520" i="1"/>
  <c r="D520" i="1"/>
  <c r="G519" i="1"/>
  <c r="F519" i="1"/>
  <c r="J519" i="1"/>
  <c r="O521" i="1" l="1"/>
  <c r="P521" i="1" s="1"/>
  <c r="T521" i="1"/>
  <c r="V522" i="1"/>
  <c r="R520" i="1"/>
  <c r="E522" i="1"/>
  <c r="Q605" i="1"/>
  <c r="I521" i="1"/>
  <c r="A522" i="1"/>
  <c r="N522" i="1" s="1"/>
  <c r="H521" i="1"/>
  <c r="J520" i="1"/>
  <c r="G520" i="1"/>
  <c r="F520" i="1"/>
  <c r="D521" i="1"/>
  <c r="R521" i="1" l="1"/>
  <c r="T522" i="1"/>
  <c r="O522" i="1"/>
  <c r="P522" i="1" s="1"/>
  <c r="E523" i="1"/>
  <c r="V523" i="1"/>
  <c r="Q606" i="1"/>
  <c r="A523" i="1"/>
  <c r="N523" i="1" s="1"/>
  <c r="I522" i="1"/>
  <c r="H522" i="1"/>
  <c r="J521" i="1"/>
  <c r="F521" i="1"/>
  <c r="G521" i="1"/>
  <c r="D522" i="1"/>
  <c r="R522" i="1" l="1"/>
  <c r="O523" i="1"/>
  <c r="P523" i="1" s="1"/>
  <c r="T523" i="1"/>
  <c r="V524" i="1"/>
  <c r="E524" i="1"/>
  <c r="Q607" i="1"/>
  <c r="A524" i="1"/>
  <c r="N524" i="1" s="1"/>
  <c r="I523" i="1"/>
  <c r="H523" i="1"/>
  <c r="D523" i="1"/>
  <c r="G522" i="1"/>
  <c r="F522" i="1"/>
  <c r="J522" i="1"/>
  <c r="E525" i="1" l="1"/>
  <c r="R523" i="1"/>
  <c r="T524" i="1"/>
  <c r="O524" i="1"/>
  <c r="P524" i="1" s="1"/>
  <c r="V525" i="1"/>
  <c r="Q608" i="1"/>
  <c r="H524" i="1"/>
  <c r="I524" i="1"/>
  <c r="A525" i="1"/>
  <c r="N525" i="1" s="1"/>
  <c r="J523" i="1"/>
  <c r="D524" i="1"/>
  <c r="G523" i="1"/>
  <c r="F523" i="1"/>
  <c r="R524" i="1" l="1"/>
  <c r="V526" i="1"/>
  <c r="T525" i="1"/>
  <c r="O525" i="1"/>
  <c r="P525" i="1" s="1"/>
  <c r="E526" i="1"/>
  <c r="Q609" i="1"/>
  <c r="A526" i="1"/>
  <c r="N526" i="1" s="1"/>
  <c r="I525" i="1"/>
  <c r="H525" i="1"/>
  <c r="J524" i="1"/>
  <c r="F524" i="1"/>
  <c r="G524" i="1"/>
  <c r="D525" i="1"/>
  <c r="R525" i="1" l="1"/>
  <c r="O526" i="1"/>
  <c r="P526" i="1" s="1"/>
  <c r="T526" i="1"/>
  <c r="E527" i="1"/>
  <c r="V527" i="1"/>
  <c r="Q610" i="1"/>
  <c r="H526" i="1"/>
  <c r="A527" i="1"/>
  <c r="N527" i="1" s="1"/>
  <c r="I526" i="1"/>
  <c r="G525" i="1"/>
  <c r="J525" i="1"/>
  <c r="F525" i="1"/>
  <c r="D526" i="1"/>
  <c r="R526" i="1" l="1"/>
  <c r="V528" i="1"/>
  <c r="T527" i="1"/>
  <c r="O527" i="1"/>
  <c r="P527" i="1" s="1"/>
  <c r="E528" i="1"/>
  <c r="Q611" i="1"/>
  <c r="H527" i="1"/>
  <c r="A528" i="1"/>
  <c r="I527" i="1"/>
  <c r="J526" i="1"/>
  <c r="D527" i="1"/>
  <c r="G526" i="1"/>
  <c r="F526" i="1"/>
  <c r="R527" i="1" l="1"/>
  <c r="E529" i="1"/>
  <c r="N528" i="1"/>
  <c r="O528" i="1" s="1"/>
  <c r="P528" i="1" s="1"/>
  <c r="Q612" i="1"/>
  <c r="I528" i="1"/>
  <c r="A529" i="1"/>
  <c r="N529" i="1" s="1"/>
  <c r="H528" i="1"/>
  <c r="R528" i="1" s="1"/>
  <c r="J527" i="1"/>
  <c r="F527" i="1"/>
  <c r="D528" i="1"/>
  <c r="G527" i="1"/>
  <c r="V529" i="1" l="1"/>
  <c r="V530" i="1" s="1"/>
  <c r="O529" i="1"/>
  <c r="P529" i="1" s="1"/>
  <c r="T529" i="1"/>
  <c r="E530" i="1"/>
  <c r="Q613" i="1"/>
  <c r="H529" i="1"/>
  <c r="A530" i="1"/>
  <c r="N530" i="1" s="1"/>
  <c r="I529" i="1"/>
  <c r="J528" i="1"/>
  <c r="G528" i="1"/>
  <c r="F528" i="1"/>
  <c r="D529" i="1"/>
  <c r="R529" i="1" l="1"/>
  <c r="O530" i="1"/>
  <c r="P530" i="1" s="1"/>
  <c r="T530" i="1"/>
  <c r="E531" i="1"/>
  <c r="V531" i="1"/>
  <c r="Q614" i="1"/>
  <c r="I530" i="1"/>
  <c r="A531" i="1"/>
  <c r="N531" i="1" s="1"/>
  <c r="H530" i="1"/>
  <c r="F529" i="1"/>
  <c r="J529" i="1"/>
  <c r="G529" i="1"/>
  <c r="D530" i="1"/>
  <c r="R530" i="1" l="1"/>
  <c r="O531" i="1"/>
  <c r="P531" i="1" s="1"/>
  <c r="T531" i="1"/>
  <c r="E532" i="1"/>
  <c r="V532" i="1"/>
  <c r="Q615" i="1"/>
  <c r="I531" i="1"/>
  <c r="A532" i="1"/>
  <c r="N532" i="1" s="1"/>
  <c r="H531" i="1"/>
  <c r="G530" i="1"/>
  <c r="F530" i="1"/>
  <c r="D531" i="1"/>
  <c r="J530" i="1"/>
  <c r="R531" i="1" l="1"/>
  <c r="T532" i="1"/>
  <c r="O532" i="1"/>
  <c r="P532" i="1" s="1"/>
  <c r="V533" i="1"/>
  <c r="E533" i="1"/>
  <c r="Q616" i="1"/>
  <c r="I532" i="1"/>
  <c r="A533" i="1"/>
  <c r="N533" i="1" s="1"/>
  <c r="H532" i="1"/>
  <c r="J531" i="1"/>
  <c r="F531" i="1"/>
  <c r="G531" i="1"/>
  <c r="D532" i="1"/>
  <c r="R532" i="1" l="1"/>
  <c r="T533" i="1"/>
  <c r="O533" i="1"/>
  <c r="P533" i="1" s="1"/>
  <c r="V534" i="1"/>
  <c r="E534" i="1"/>
  <c r="Q617" i="1"/>
  <c r="H533" i="1"/>
  <c r="A534" i="1"/>
  <c r="N534" i="1" s="1"/>
  <c r="I533" i="1"/>
  <c r="G532" i="1"/>
  <c r="J532" i="1"/>
  <c r="D533" i="1"/>
  <c r="F532" i="1"/>
  <c r="E535" i="1" l="1"/>
  <c r="R533" i="1"/>
  <c r="T534" i="1"/>
  <c r="O534" i="1"/>
  <c r="P534" i="1" s="1"/>
  <c r="V535" i="1"/>
  <c r="Q618" i="1"/>
  <c r="I534" i="1"/>
  <c r="A535" i="1"/>
  <c r="N535" i="1" s="1"/>
  <c r="H534" i="1"/>
  <c r="J533" i="1"/>
  <c r="F533" i="1"/>
  <c r="G533" i="1"/>
  <c r="D534" i="1"/>
  <c r="R534" i="1" l="1"/>
  <c r="T535" i="1"/>
  <c r="O535" i="1"/>
  <c r="P535" i="1" s="1"/>
  <c r="V536" i="1"/>
  <c r="E536" i="1"/>
  <c r="Q619" i="1"/>
  <c r="I535" i="1"/>
  <c r="A536" i="1"/>
  <c r="N536" i="1" s="1"/>
  <c r="H535" i="1"/>
  <c r="F534" i="1"/>
  <c r="J534" i="1"/>
  <c r="G534" i="1"/>
  <c r="D535" i="1"/>
  <c r="R535" i="1" l="1"/>
  <c r="T536" i="1"/>
  <c r="O536" i="1"/>
  <c r="P536" i="1" s="1"/>
  <c r="E537" i="1"/>
  <c r="V537" i="1"/>
  <c r="Q620" i="1"/>
  <c r="H536" i="1"/>
  <c r="A537" i="1"/>
  <c r="N537" i="1" s="1"/>
  <c r="I536" i="1"/>
  <c r="F535" i="1"/>
  <c r="J535" i="1"/>
  <c r="G535" i="1"/>
  <c r="D536" i="1"/>
  <c r="O537" i="1" l="1"/>
  <c r="P537" i="1" s="1"/>
  <c r="T537" i="1"/>
  <c r="V538" i="1"/>
  <c r="R536" i="1"/>
  <c r="E538" i="1"/>
  <c r="Q621" i="1"/>
  <c r="I537" i="1"/>
  <c r="A538" i="1"/>
  <c r="N538" i="1" s="1"/>
  <c r="H537" i="1"/>
  <c r="J536" i="1"/>
  <c r="D537" i="1"/>
  <c r="G536" i="1"/>
  <c r="F536" i="1"/>
  <c r="R537" i="1" l="1"/>
  <c r="E539" i="1"/>
  <c r="O538" i="1"/>
  <c r="P538" i="1" s="1"/>
  <c r="T538" i="1"/>
  <c r="V539" i="1"/>
  <c r="Q622" i="1"/>
  <c r="H538" i="1"/>
  <c r="A539" i="1"/>
  <c r="N539" i="1" s="1"/>
  <c r="I538" i="1"/>
  <c r="D538" i="1"/>
  <c r="J537" i="1"/>
  <c r="G537" i="1"/>
  <c r="F537" i="1"/>
  <c r="T539" i="1" l="1"/>
  <c r="O539" i="1"/>
  <c r="P539" i="1" s="1"/>
  <c r="V540" i="1"/>
  <c r="R538" i="1"/>
  <c r="E540" i="1"/>
  <c r="Q623" i="1"/>
  <c r="H539" i="1"/>
  <c r="A540" i="1"/>
  <c r="N540" i="1" s="1"/>
  <c r="I539" i="1"/>
  <c r="F538" i="1"/>
  <c r="D539" i="1"/>
  <c r="J538" i="1"/>
  <c r="G538" i="1"/>
  <c r="E541" i="1" l="1"/>
  <c r="T540" i="1"/>
  <c r="O540" i="1"/>
  <c r="P540" i="1" s="1"/>
  <c r="R539" i="1"/>
  <c r="V541" i="1"/>
  <c r="Q624" i="1"/>
  <c r="I540" i="1"/>
  <c r="A541" i="1"/>
  <c r="N541" i="1" s="1"/>
  <c r="H540" i="1"/>
  <c r="J539" i="1"/>
  <c r="D540" i="1"/>
  <c r="F539" i="1"/>
  <c r="G539" i="1"/>
  <c r="R540" i="1" l="1"/>
  <c r="E542" i="1"/>
  <c r="T541" i="1"/>
  <c r="O541" i="1"/>
  <c r="P541" i="1" s="1"/>
  <c r="V542" i="1"/>
  <c r="Q625" i="1"/>
  <c r="H541" i="1"/>
  <c r="A542" i="1"/>
  <c r="N542" i="1" s="1"/>
  <c r="I541" i="1"/>
  <c r="D541" i="1"/>
  <c r="J540" i="1"/>
  <c r="G540" i="1"/>
  <c r="F540" i="1"/>
  <c r="R541" i="1" l="1"/>
  <c r="O542" i="1"/>
  <c r="P542" i="1" s="1"/>
  <c r="T542" i="1"/>
  <c r="V543" i="1"/>
  <c r="E543" i="1"/>
  <c r="E544" i="1" s="1"/>
  <c r="Q626" i="1"/>
  <c r="A543" i="1"/>
  <c r="N543" i="1" s="1"/>
  <c r="I542" i="1"/>
  <c r="H542" i="1"/>
  <c r="D542" i="1"/>
  <c r="G541" i="1"/>
  <c r="J541" i="1"/>
  <c r="F541" i="1"/>
  <c r="R542" i="1" l="1"/>
  <c r="O543" i="1"/>
  <c r="P543" i="1" s="1"/>
  <c r="T543" i="1"/>
  <c r="V544" i="1"/>
  <c r="Q627" i="1"/>
  <c r="H543" i="1"/>
  <c r="A544" i="1"/>
  <c r="N544" i="1" s="1"/>
  <c r="I543" i="1"/>
  <c r="J542" i="1"/>
  <c r="D543" i="1"/>
  <c r="G542" i="1"/>
  <c r="F542" i="1"/>
  <c r="V545" i="1" l="1"/>
  <c r="O544" i="1"/>
  <c r="P544" i="1" s="1"/>
  <c r="T544" i="1"/>
  <c r="R543" i="1"/>
  <c r="E545" i="1"/>
  <c r="Q628" i="1"/>
  <c r="H544" i="1"/>
  <c r="I544" i="1"/>
  <c r="A545" i="1"/>
  <c r="N545" i="1" s="1"/>
  <c r="D544" i="1"/>
  <c r="J543" i="1"/>
  <c r="F543" i="1"/>
  <c r="G543" i="1"/>
  <c r="O545" i="1" l="1"/>
  <c r="P545" i="1" s="1"/>
  <c r="T545" i="1"/>
  <c r="R544" i="1"/>
  <c r="E546" i="1"/>
  <c r="V546" i="1"/>
  <c r="Q629" i="1"/>
  <c r="A546" i="1"/>
  <c r="N546" i="1" s="1"/>
  <c r="I545" i="1"/>
  <c r="H545" i="1"/>
  <c r="G544" i="1"/>
  <c r="J544" i="1"/>
  <c r="D545" i="1"/>
  <c r="F544" i="1"/>
  <c r="R545" i="1" l="1"/>
  <c r="V547" i="1"/>
  <c r="O546" i="1"/>
  <c r="P546" i="1" s="1"/>
  <c r="T546" i="1"/>
  <c r="E547" i="1"/>
  <c r="E548" i="1" s="1"/>
  <c r="Q630" i="1"/>
  <c r="I546" i="1"/>
  <c r="A547" i="1"/>
  <c r="N547" i="1" s="1"/>
  <c r="H546" i="1"/>
  <c r="J545" i="1"/>
  <c r="F545" i="1"/>
  <c r="D546" i="1"/>
  <c r="G545" i="1"/>
  <c r="R546" i="1" l="1"/>
  <c r="T547" i="1"/>
  <c r="O547" i="1"/>
  <c r="P547" i="1" s="1"/>
  <c r="V548" i="1"/>
  <c r="Q631" i="1"/>
  <c r="H547" i="1"/>
  <c r="A548" i="1"/>
  <c r="N548" i="1" s="1"/>
  <c r="I547" i="1"/>
  <c r="J546" i="1"/>
  <c r="F546" i="1"/>
  <c r="G546" i="1"/>
  <c r="D547" i="1"/>
  <c r="T548" i="1" l="1"/>
  <c r="O548" i="1"/>
  <c r="P548" i="1" s="1"/>
  <c r="R547" i="1"/>
  <c r="V549" i="1"/>
  <c r="E549" i="1"/>
  <c r="Q632" i="1"/>
  <c r="A549" i="1"/>
  <c r="N549" i="1" s="1"/>
  <c r="I548" i="1"/>
  <c r="H548" i="1"/>
  <c r="G547" i="1"/>
  <c r="J547" i="1"/>
  <c r="F547" i="1"/>
  <c r="D548" i="1"/>
  <c r="E550" i="1" l="1"/>
  <c r="R548" i="1"/>
  <c r="T549" i="1"/>
  <c r="O549" i="1"/>
  <c r="P549" i="1" s="1"/>
  <c r="V550" i="1"/>
  <c r="Q633" i="1"/>
  <c r="H549" i="1"/>
  <c r="I549" i="1"/>
  <c r="A550" i="1"/>
  <c r="N550" i="1" s="1"/>
  <c r="J548" i="1"/>
  <c r="G548" i="1"/>
  <c r="D549" i="1"/>
  <c r="F548" i="1"/>
  <c r="T550" i="1" l="1"/>
  <c r="O550" i="1"/>
  <c r="P550" i="1" s="1"/>
  <c r="R549" i="1"/>
  <c r="V551" i="1"/>
  <c r="E551" i="1"/>
  <c r="E552" i="1" s="1"/>
  <c r="Q634" i="1"/>
  <c r="A551" i="1"/>
  <c r="N551" i="1" s="1"/>
  <c r="I550" i="1"/>
  <c r="H550" i="1"/>
  <c r="F549" i="1"/>
  <c r="J549" i="1"/>
  <c r="G549" i="1"/>
  <c r="D550" i="1"/>
  <c r="R550" i="1" l="1"/>
  <c r="V552" i="1"/>
  <c r="O551" i="1"/>
  <c r="P551" i="1" s="1"/>
  <c r="T551" i="1"/>
  <c r="Q635" i="1"/>
  <c r="A552" i="1"/>
  <c r="N552" i="1" s="1"/>
  <c r="I551" i="1"/>
  <c r="H551" i="1"/>
  <c r="R551" i="1" s="1"/>
  <c r="G550" i="1"/>
  <c r="D551" i="1"/>
  <c r="F550" i="1"/>
  <c r="J550" i="1"/>
  <c r="T552" i="1" l="1"/>
  <c r="O552" i="1"/>
  <c r="P552" i="1" s="1"/>
  <c r="V553" i="1"/>
  <c r="E553" i="1"/>
  <c r="Q636" i="1"/>
  <c r="H552" i="1"/>
  <c r="A553" i="1"/>
  <c r="N553" i="1" s="1"/>
  <c r="I552" i="1"/>
  <c r="F551" i="1"/>
  <c r="J551" i="1"/>
  <c r="D552" i="1"/>
  <c r="G551" i="1"/>
  <c r="O553" i="1" l="1"/>
  <c r="P553" i="1" s="1"/>
  <c r="T553" i="1"/>
  <c r="E554" i="1"/>
  <c r="R552" i="1"/>
  <c r="V554" i="1"/>
  <c r="Q637" i="1"/>
  <c r="A554" i="1"/>
  <c r="N554" i="1" s="1"/>
  <c r="I553" i="1"/>
  <c r="H553" i="1"/>
  <c r="G552" i="1"/>
  <c r="F552" i="1"/>
  <c r="J552" i="1"/>
  <c r="D553" i="1"/>
  <c r="R553" i="1" l="1"/>
  <c r="E555" i="1"/>
  <c r="O554" i="1"/>
  <c r="P554" i="1" s="1"/>
  <c r="T554" i="1"/>
  <c r="V555" i="1"/>
  <c r="Q638" i="1"/>
  <c r="I554" i="1"/>
  <c r="A555" i="1"/>
  <c r="N555" i="1" s="1"/>
  <c r="H554" i="1"/>
  <c r="G553" i="1"/>
  <c r="J553" i="1"/>
  <c r="F553" i="1"/>
  <c r="D554" i="1"/>
  <c r="R554" i="1" l="1"/>
  <c r="V556" i="1"/>
  <c r="T555" i="1"/>
  <c r="O555" i="1"/>
  <c r="P555" i="1" s="1"/>
  <c r="E556" i="1"/>
  <c r="Q639" i="1"/>
  <c r="H555" i="1"/>
  <c r="I555" i="1"/>
  <c r="A556" i="1"/>
  <c r="N556" i="1" s="1"/>
  <c r="J554" i="1"/>
  <c r="G554" i="1"/>
  <c r="F554" i="1"/>
  <c r="D555" i="1"/>
  <c r="E557" i="1" l="1"/>
  <c r="T556" i="1"/>
  <c r="O556" i="1"/>
  <c r="P556" i="1" s="1"/>
  <c r="R555" i="1"/>
  <c r="V557" i="1"/>
  <c r="Q640" i="1"/>
  <c r="I556" i="1"/>
  <c r="A557" i="1"/>
  <c r="N557" i="1" s="1"/>
  <c r="H556" i="1"/>
  <c r="G555" i="1"/>
  <c r="J555" i="1"/>
  <c r="F555" i="1"/>
  <c r="D556" i="1"/>
  <c r="R556" i="1" l="1"/>
  <c r="O557" i="1"/>
  <c r="P557" i="1" s="1"/>
  <c r="T557" i="1"/>
  <c r="V558" i="1"/>
  <c r="E558" i="1"/>
  <c r="Q641" i="1"/>
  <c r="I557" i="1"/>
  <c r="A558" i="1"/>
  <c r="N558" i="1" s="1"/>
  <c r="H557" i="1"/>
  <c r="J556" i="1"/>
  <c r="F556" i="1"/>
  <c r="D557" i="1"/>
  <c r="G556" i="1"/>
  <c r="R557" i="1" l="1"/>
  <c r="E559" i="1"/>
  <c r="O558" i="1"/>
  <c r="P558" i="1" s="1"/>
  <c r="T558" i="1"/>
  <c r="V559" i="1"/>
  <c r="Q642" i="1"/>
  <c r="H558" i="1"/>
  <c r="I558" i="1"/>
  <c r="A559" i="1"/>
  <c r="J557" i="1"/>
  <c r="F557" i="1"/>
  <c r="G557" i="1"/>
  <c r="D558" i="1"/>
  <c r="R558" i="1" l="1"/>
  <c r="E560" i="1"/>
  <c r="N559" i="1"/>
  <c r="O559" i="1" s="1"/>
  <c r="Q643" i="1"/>
  <c r="I559" i="1"/>
  <c r="A560" i="1"/>
  <c r="N560" i="1" s="1"/>
  <c r="H559" i="1"/>
  <c r="R559" i="1" s="1"/>
  <c r="G558" i="1"/>
  <c r="J558" i="1"/>
  <c r="F558" i="1"/>
  <c r="D559" i="1"/>
  <c r="V560" i="1" l="1"/>
  <c r="V561" i="1" s="1"/>
  <c r="T560" i="1"/>
  <c r="O560" i="1"/>
  <c r="P560" i="1" s="1"/>
  <c r="E561" i="1"/>
  <c r="Q644" i="1"/>
  <c r="H560" i="1"/>
  <c r="I560" i="1"/>
  <c r="A561" i="1"/>
  <c r="N561" i="1" s="1"/>
  <c r="G559" i="1"/>
  <c r="J559" i="1"/>
  <c r="F559" i="1"/>
  <c r="D560" i="1"/>
  <c r="O561" i="1" l="1"/>
  <c r="P561" i="1" s="1"/>
  <c r="T561" i="1"/>
  <c r="E562" i="1"/>
  <c r="R560" i="1"/>
  <c r="V562" i="1"/>
  <c r="Q645" i="1"/>
  <c r="A562" i="1"/>
  <c r="N562" i="1" s="1"/>
  <c r="I561" i="1"/>
  <c r="H561" i="1"/>
  <c r="J560" i="1"/>
  <c r="D561" i="1"/>
  <c r="G560" i="1"/>
  <c r="F560" i="1"/>
  <c r="R561" i="1" l="1"/>
  <c r="T562" i="1"/>
  <c r="O562" i="1"/>
  <c r="P562" i="1" s="1"/>
  <c r="V563" i="1"/>
  <c r="E563" i="1"/>
  <c r="Q646" i="1"/>
  <c r="H562" i="1"/>
  <c r="I562" i="1"/>
  <c r="A563" i="1"/>
  <c r="N563" i="1" s="1"/>
  <c r="G561" i="1"/>
  <c r="J561" i="1"/>
  <c r="D562" i="1"/>
  <c r="F561" i="1"/>
  <c r="T563" i="1" l="1"/>
  <c r="O563" i="1"/>
  <c r="P563" i="1" s="1"/>
  <c r="R562" i="1"/>
  <c r="E564" i="1"/>
  <c r="V564" i="1"/>
  <c r="Q647" i="1"/>
  <c r="A564" i="1"/>
  <c r="N564" i="1" s="1"/>
  <c r="I563" i="1"/>
  <c r="H563" i="1"/>
  <c r="J562" i="1"/>
  <c r="D563" i="1"/>
  <c r="F562" i="1"/>
  <c r="G562" i="1"/>
  <c r="R563" i="1" l="1"/>
  <c r="E565" i="1"/>
  <c r="T564" i="1"/>
  <c r="O564" i="1"/>
  <c r="P564" i="1" s="1"/>
  <c r="V565" i="1"/>
  <c r="Q648" i="1"/>
  <c r="H564" i="1"/>
  <c r="A565" i="1"/>
  <c r="N565" i="1" s="1"/>
  <c r="I564" i="1"/>
  <c r="J563" i="1"/>
  <c r="D564" i="1"/>
  <c r="G563" i="1"/>
  <c r="F563" i="1"/>
  <c r="R564" i="1" l="1"/>
  <c r="O565" i="1"/>
  <c r="P565" i="1" s="1"/>
  <c r="T565" i="1"/>
  <c r="V566" i="1"/>
  <c r="E566" i="1"/>
  <c r="Q649" i="1"/>
  <c r="I565" i="1"/>
  <c r="A566" i="1"/>
  <c r="N566" i="1" s="1"/>
  <c r="H565" i="1"/>
  <c r="F564" i="1"/>
  <c r="J564" i="1"/>
  <c r="D565" i="1"/>
  <c r="G564" i="1"/>
  <c r="R565" i="1" l="1"/>
  <c r="O566" i="1"/>
  <c r="P566" i="1" s="1"/>
  <c r="T566" i="1"/>
  <c r="E567" i="1"/>
  <c r="V567" i="1"/>
  <c r="Q650" i="1"/>
  <c r="I566" i="1"/>
  <c r="A567" i="1"/>
  <c r="N567" i="1" s="1"/>
  <c r="H566" i="1"/>
  <c r="D566" i="1"/>
  <c r="J565" i="1"/>
  <c r="G565" i="1"/>
  <c r="F565" i="1"/>
  <c r="R566" i="1" l="1"/>
  <c r="T567" i="1"/>
  <c r="O567" i="1"/>
  <c r="P567" i="1" s="1"/>
  <c r="V568" i="1"/>
  <c r="E568" i="1"/>
  <c r="Q651" i="1"/>
  <c r="H567" i="1"/>
  <c r="I567" i="1"/>
  <c r="A568" i="1"/>
  <c r="N568" i="1" s="1"/>
  <c r="G566" i="1"/>
  <c r="D567" i="1"/>
  <c r="F566" i="1"/>
  <c r="J566" i="1"/>
  <c r="R567" i="1" l="1"/>
  <c r="V569" i="1"/>
  <c r="T568" i="1"/>
  <c r="O568" i="1"/>
  <c r="P568" i="1" s="1"/>
  <c r="E569" i="1"/>
  <c r="Q652" i="1"/>
  <c r="A569" i="1"/>
  <c r="N569" i="1" s="1"/>
  <c r="I568" i="1"/>
  <c r="H568" i="1"/>
  <c r="F567" i="1"/>
  <c r="J567" i="1"/>
  <c r="D568" i="1"/>
  <c r="G567" i="1"/>
  <c r="E570" i="1" l="1"/>
  <c r="R568" i="1"/>
  <c r="O569" i="1"/>
  <c r="P569" i="1" s="1"/>
  <c r="T569" i="1"/>
  <c r="V570" i="1"/>
  <c r="Q653" i="1"/>
  <c r="H569" i="1"/>
  <c r="A570" i="1"/>
  <c r="N570" i="1" s="1"/>
  <c r="I569" i="1"/>
  <c r="J568" i="1"/>
  <c r="G568" i="1"/>
  <c r="F568" i="1"/>
  <c r="D569" i="1"/>
  <c r="O570" i="1" l="1"/>
  <c r="P570" i="1" s="1"/>
  <c r="T570" i="1"/>
  <c r="R569" i="1"/>
  <c r="E571" i="1"/>
  <c r="V571" i="1"/>
  <c r="Q654" i="1"/>
  <c r="A571" i="1"/>
  <c r="N571" i="1" s="1"/>
  <c r="I570" i="1"/>
  <c r="H570" i="1"/>
  <c r="F569" i="1"/>
  <c r="J569" i="1"/>
  <c r="G569" i="1"/>
  <c r="D570" i="1"/>
  <c r="R570" i="1" l="1"/>
  <c r="E572" i="1"/>
  <c r="O571" i="1"/>
  <c r="P571" i="1" s="1"/>
  <c r="T571" i="1"/>
  <c r="V572" i="1"/>
  <c r="Q655" i="1"/>
  <c r="H571" i="1"/>
  <c r="I571" i="1"/>
  <c r="A572" i="1"/>
  <c r="N572" i="1" s="1"/>
  <c r="J570" i="1"/>
  <c r="F570" i="1"/>
  <c r="D571" i="1"/>
  <c r="G570" i="1"/>
  <c r="V573" i="1" l="1"/>
  <c r="T572" i="1"/>
  <c r="O572" i="1"/>
  <c r="P572" i="1" s="1"/>
  <c r="R571" i="1"/>
  <c r="E573" i="1"/>
  <c r="Q656" i="1"/>
  <c r="I572" i="1"/>
  <c r="A573" i="1"/>
  <c r="N573" i="1" s="1"/>
  <c r="H572" i="1"/>
  <c r="J571" i="1"/>
  <c r="G571" i="1"/>
  <c r="F571" i="1"/>
  <c r="D572" i="1"/>
  <c r="R572" i="1" l="1"/>
  <c r="O573" i="1"/>
  <c r="P573" i="1" s="1"/>
  <c r="T573" i="1"/>
  <c r="E574" i="1"/>
  <c r="V574" i="1"/>
  <c r="Q657" i="1"/>
  <c r="H573" i="1"/>
  <c r="I573" i="1"/>
  <c r="A574" i="1"/>
  <c r="N574" i="1" s="1"/>
  <c r="G572" i="1"/>
  <c r="F572" i="1"/>
  <c r="J572" i="1"/>
  <c r="D573" i="1"/>
  <c r="R573" i="1" l="1"/>
  <c r="T574" i="1"/>
  <c r="O574" i="1"/>
  <c r="P574" i="1" s="1"/>
  <c r="V575" i="1"/>
  <c r="E575" i="1"/>
  <c r="Q658" i="1"/>
  <c r="I574" i="1"/>
  <c r="A575" i="1"/>
  <c r="N575" i="1" s="1"/>
  <c r="H574" i="1"/>
  <c r="J573" i="1"/>
  <c r="D574" i="1"/>
  <c r="F573" i="1"/>
  <c r="G573" i="1"/>
  <c r="R574" i="1" l="1"/>
  <c r="E576" i="1"/>
  <c r="V576" i="1"/>
  <c r="T575" i="1"/>
  <c r="O575" i="1"/>
  <c r="P575" i="1" s="1"/>
  <c r="Q659" i="1"/>
  <c r="H575" i="1"/>
  <c r="A576" i="1"/>
  <c r="N576" i="1" s="1"/>
  <c r="I575" i="1"/>
  <c r="G574" i="1"/>
  <c r="J574" i="1"/>
  <c r="F574" i="1"/>
  <c r="D575" i="1"/>
  <c r="R575" i="1" l="1"/>
  <c r="V577" i="1"/>
  <c r="T576" i="1"/>
  <c r="O576" i="1"/>
  <c r="P576" i="1" s="1"/>
  <c r="E577" i="1"/>
  <c r="Q660" i="1"/>
  <c r="I576" i="1"/>
  <c r="A577" i="1"/>
  <c r="N577" i="1" s="1"/>
  <c r="H576" i="1"/>
  <c r="J575" i="1"/>
  <c r="F575" i="1"/>
  <c r="G575" i="1"/>
  <c r="D576" i="1"/>
  <c r="R576" i="1" l="1"/>
  <c r="T577" i="1"/>
  <c r="O577" i="1"/>
  <c r="P577" i="1" s="1"/>
  <c r="E578" i="1"/>
  <c r="V578" i="1"/>
  <c r="Q661" i="1"/>
  <c r="H577" i="1"/>
  <c r="I577" i="1"/>
  <c r="A578" i="1"/>
  <c r="N578" i="1" s="1"/>
  <c r="G576" i="1"/>
  <c r="J576" i="1"/>
  <c r="F576" i="1"/>
  <c r="D577" i="1"/>
  <c r="V579" i="1" l="1"/>
  <c r="T578" i="1"/>
  <c r="O578" i="1"/>
  <c r="P578" i="1" s="1"/>
  <c r="R577" i="1"/>
  <c r="E579" i="1"/>
  <c r="Q662" i="1"/>
  <c r="I578" i="1"/>
  <c r="A579" i="1"/>
  <c r="N579" i="1" s="1"/>
  <c r="H578" i="1"/>
  <c r="J577" i="1"/>
  <c r="G577" i="1"/>
  <c r="D578" i="1"/>
  <c r="F577" i="1"/>
  <c r="R578" i="1" l="1"/>
  <c r="O579" i="1"/>
  <c r="P579" i="1" s="1"/>
  <c r="T579" i="1"/>
  <c r="E580" i="1"/>
  <c r="V580" i="1"/>
  <c r="Q663" i="1"/>
  <c r="H579" i="1"/>
  <c r="A580" i="1"/>
  <c r="N580" i="1" s="1"/>
  <c r="I579" i="1"/>
  <c r="J578" i="1"/>
  <c r="F578" i="1"/>
  <c r="G578" i="1"/>
  <c r="D579" i="1"/>
  <c r="T580" i="1" l="1"/>
  <c r="O580" i="1"/>
  <c r="P580" i="1" s="1"/>
  <c r="V581" i="1"/>
  <c r="R579" i="1"/>
  <c r="E581" i="1"/>
  <c r="Q664" i="1"/>
  <c r="I580" i="1"/>
  <c r="A581" i="1"/>
  <c r="N581" i="1" s="1"/>
  <c r="H580" i="1"/>
  <c r="J579" i="1"/>
  <c r="F579" i="1"/>
  <c r="D580" i="1"/>
  <c r="G579" i="1"/>
  <c r="R580" i="1" l="1"/>
  <c r="T581" i="1"/>
  <c r="O581" i="1"/>
  <c r="P581" i="1" s="1"/>
  <c r="E582" i="1"/>
  <c r="V582" i="1"/>
  <c r="Q665" i="1"/>
  <c r="I581" i="1"/>
  <c r="A582" i="1"/>
  <c r="N582" i="1" s="1"/>
  <c r="H581" i="1"/>
  <c r="J580" i="1"/>
  <c r="D581" i="1"/>
  <c r="G580" i="1"/>
  <c r="F580" i="1"/>
  <c r="R581" i="1" l="1"/>
  <c r="V583" i="1"/>
  <c r="O582" i="1"/>
  <c r="P582" i="1" s="1"/>
  <c r="T582" i="1"/>
  <c r="E583" i="1"/>
  <c r="Q666" i="1"/>
  <c r="I582" i="1"/>
  <c r="A583" i="1"/>
  <c r="N583" i="1" s="1"/>
  <c r="H582" i="1"/>
  <c r="F581" i="1"/>
  <c r="G581" i="1"/>
  <c r="D582" i="1"/>
  <c r="J581" i="1"/>
  <c r="R582" i="1" l="1"/>
  <c r="T583" i="1"/>
  <c r="O583" i="1"/>
  <c r="P583" i="1" s="1"/>
  <c r="E584" i="1"/>
  <c r="V584" i="1"/>
  <c r="Q667" i="1"/>
  <c r="A584" i="1"/>
  <c r="N584" i="1" s="1"/>
  <c r="I583" i="1"/>
  <c r="H583" i="1"/>
  <c r="F582" i="1"/>
  <c r="J582" i="1"/>
  <c r="G582" i="1"/>
  <c r="D583" i="1"/>
  <c r="R583" i="1" l="1"/>
  <c r="V585" i="1"/>
  <c r="O584" i="1"/>
  <c r="P584" i="1" s="1"/>
  <c r="T584" i="1"/>
  <c r="E585" i="1"/>
  <c r="Q668" i="1"/>
  <c r="H584" i="1"/>
  <c r="I584" i="1"/>
  <c r="A585" i="1"/>
  <c r="N585" i="1" s="1"/>
  <c r="J583" i="1"/>
  <c r="D584" i="1"/>
  <c r="F583" i="1"/>
  <c r="G583" i="1"/>
  <c r="E586" i="1" l="1"/>
  <c r="T585" i="1"/>
  <c r="O585" i="1"/>
  <c r="P585" i="1" s="1"/>
  <c r="R584" i="1"/>
  <c r="V586" i="1"/>
  <c r="Q669" i="1"/>
  <c r="H585" i="1"/>
  <c r="A586" i="1"/>
  <c r="N586" i="1" s="1"/>
  <c r="I585" i="1"/>
  <c r="J584" i="1"/>
  <c r="F584" i="1"/>
  <c r="G584" i="1"/>
  <c r="D585" i="1"/>
  <c r="R585" i="1" l="1"/>
  <c r="V587" i="1"/>
  <c r="T586" i="1"/>
  <c r="O586" i="1"/>
  <c r="P586" i="1" s="1"/>
  <c r="E587" i="1"/>
  <c r="E588" i="1" s="1"/>
  <c r="Q670" i="1"/>
  <c r="A587" i="1"/>
  <c r="N587" i="1" s="1"/>
  <c r="I586" i="1"/>
  <c r="H586" i="1"/>
  <c r="J585" i="1"/>
  <c r="D586" i="1"/>
  <c r="G585" i="1"/>
  <c r="F585" i="1"/>
  <c r="R586" i="1" l="1"/>
  <c r="T587" i="1"/>
  <c r="O587" i="1"/>
  <c r="P587" i="1" s="1"/>
  <c r="V588" i="1"/>
  <c r="Q671" i="1"/>
  <c r="H587" i="1"/>
  <c r="A588" i="1"/>
  <c r="N588" i="1" s="1"/>
  <c r="I587" i="1"/>
  <c r="G586" i="1"/>
  <c r="D587" i="1"/>
  <c r="J586" i="1"/>
  <c r="F586" i="1"/>
  <c r="R587" i="1" l="1"/>
  <c r="T588" i="1"/>
  <c r="O588" i="1"/>
  <c r="P588" i="1" s="1"/>
  <c r="E589" i="1"/>
  <c r="V589" i="1"/>
  <c r="Q672" i="1"/>
  <c r="I588" i="1"/>
  <c r="A589" i="1"/>
  <c r="N589" i="1" s="1"/>
  <c r="H588" i="1"/>
  <c r="J587" i="1"/>
  <c r="G587" i="1"/>
  <c r="D588" i="1"/>
  <c r="F587" i="1"/>
  <c r="R588" i="1" l="1"/>
  <c r="V590" i="1"/>
  <c r="T589" i="1"/>
  <c r="O589" i="1"/>
  <c r="P589" i="1" s="1"/>
  <c r="E590" i="1"/>
  <c r="Q673" i="1"/>
  <c r="H589" i="1"/>
  <c r="A590" i="1"/>
  <c r="I589" i="1"/>
  <c r="J588" i="1"/>
  <c r="G588" i="1"/>
  <c r="D589" i="1"/>
  <c r="F588" i="1"/>
  <c r="R589" i="1" l="1"/>
  <c r="E591" i="1"/>
  <c r="N590" i="1"/>
  <c r="O590" i="1" s="1"/>
  <c r="Q674" i="1"/>
  <c r="A591" i="1"/>
  <c r="N591" i="1" s="1"/>
  <c r="I590" i="1"/>
  <c r="H590" i="1"/>
  <c r="R590" i="1" s="1"/>
  <c r="D590" i="1"/>
  <c r="F589" i="1"/>
  <c r="G589" i="1"/>
  <c r="J589" i="1"/>
  <c r="V591" i="1" l="1"/>
  <c r="V592" i="1" s="1"/>
  <c r="O591" i="1"/>
  <c r="P591" i="1" s="1"/>
  <c r="T591" i="1"/>
  <c r="E592" i="1"/>
  <c r="E593" i="1" s="1"/>
  <c r="Q675" i="1"/>
  <c r="A592" i="1"/>
  <c r="N592" i="1" s="1"/>
  <c r="I591" i="1"/>
  <c r="H591" i="1"/>
  <c r="G590" i="1"/>
  <c r="J590" i="1"/>
  <c r="F590" i="1"/>
  <c r="D591" i="1"/>
  <c r="R591" i="1" l="1"/>
  <c r="T592" i="1"/>
  <c r="O592" i="1"/>
  <c r="P592" i="1" s="1"/>
  <c r="V593" i="1"/>
  <c r="Q676" i="1"/>
  <c r="A593" i="1"/>
  <c r="N593" i="1" s="1"/>
  <c r="I592" i="1"/>
  <c r="H592" i="1"/>
  <c r="J591" i="1"/>
  <c r="D592" i="1"/>
  <c r="F591" i="1"/>
  <c r="G591" i="1"/>
  <c r="R592" i="1" l="1"/>
  <c r="E594" i="1"/>
  <c r="O593" i="1"/>
  <c r="P593" i="1" s="1"/>
  <c r="T593" i="1"/>
  <c r="V594" i="1"/>
  <c r="Q677" i="1"/>
  <c r="A594" i="1"/>
  <c r="N594" i="1" s="1"/>
  <c r="I593" i="1"/>
  <c r="H593" i="1"/>
  <c r="D593" i="1"/>
  <c r="J592" i="1"/>
  <c r="F592" i="1"/>
  <c r="G592" i="1"/>
  <c r="R593" i="1" l="1"/>
  <c r="V595" i="1"/>
  <c r="E595" i="1"/>
  <c r="T594" i="1"/>
  <c r="O594" i="1"/>
  <c r="P594" i="1" s="1"/>
  <c r="Q678" i="1"/>
  <c r="H594" i="1"/>
  <c r="I594" i="1"/>
  <c r="A595" i="1"/>
  <c r="N595" i="1" s="1"/>
  <c r="J593" i="1"/>
  <c r="G593" i="1"/>
  <c r="F593" i="1"/>
  <c r="D594" i="1"/>
  <c r="T595" i="1" l="1"/>
  <c r="O595" i="1"/>
  <c r="P595" i="1" s="1"/>
  <c r="R594" i="1"/>
  <c r="E596" i="1"/>
  <c r="V596" i="1"/>
  <c r="Q679" i="1"/>
  <c r="I595" i="1"/>
  <c r="A596" i="1"/>
  <c r="N596" i="1" s="1"/>
  <c r="H595" i="1"/>
  <c r="G594" i="1"/>
  <c r="J594" i="1"/>
  <c r="F594" i="1"/>
  <c r="D595" i="1"/>
  <c r="R595" i="1" l="1"/>
  <c r="O596" i="1"/>
  <c r="P596" i="1" s="1"/>
  <c r="T596" i="1"/>
  <c r="E597" i="1"/>
  <c r="V597" i="1"/>
  <c r="Q680" i="1"/>
  <c r="H596" i="1"/>
  <c r="I596" i="1"/>
  <c r="A597" i="1"/>
  <c r="N597" i="1" s="1"/>
  <c r="J595" i="1"/>
  <c r="D596" i="1"/>
  <c r="F595" i="1"/>
  <c r="G595" i="1"/>
  <c r="T597" i="1" l="1"/>
  <c r="O597" i="1"/>
  <c r="P597" i="1" s="1"/>
  <c r="R596" i="1"/>
  <c r="V598" i="1"/>
  <c r="E598" i="1"/>
  <c r="Q681" i="1"/>
  <c r="A598" i="1"/>
  <c r="N598" i="1" s="1"/>
  <c r="I597" i="1"/>
  <c r="H597" i="1"/>
  <c r="D597" i="1"/>
  <c r="J596" i="1"/>
  <c r="G596" i="1"/>
  <c r="F596" i="1"/>
  <c r="E599" i="1" l="1"/>
  <c r="R597" i="1"/>
  <c r="T598" i="1"/>
  <c r="O598" i="1"/>
  <c r="P598" i="1" s="1"/>
  <c r="V599" i="1"/>
  <c r="Q682" i="1"/>
  <c r="H598" i="1"/>
  <c r="A599" i="1"/>
  <c r="N599" i="1" s="1"/>
  <c r="I598" i="1"/>
  <c r="G597" i="1"/>
  <c r="J597" i="1"/>
  <c r="F597" i="1"/>
  <c r="D598" i="1"/>
  <c r="R598" i="1" l="1"/>
  <c r="T599" i="1"/>
  <c r="O599" i="1"/>
  <c r="P599" i="1" s="1"/>
  <c r="V600" i="1"/>
  <c r="E600" i="1"/>
  <c r="Q683" i="1"/>
  <c r="A600" i="1"/>
  <c r="N600" i="1" s="1"/>
  <c r="I599" i="1"/>
  <c r="H599" i="1"/>
  <c r="J598" i="1"/>
  <c r="F598" i="1"/>
  <c r="D599" i="1"/>
  <c r="G598" i="1"/>
  <c r="E601" i="1" l="1"/>
  <c r="R599" i="1"/>
  <c r="T600" i="1"/>
  <c r="O600" i="1"/>
  <c r="P600" i="1" s="1"/>
  <c r="V601" i="1"/>
  <c r="Q684" i="1"/>
  <c r="H600" i="1"/>
  <c r="A601" i="1"/>
  <c r="N601" i="1" s="1"/>
  <c r="I600" i="1"/>
  <c r="J599" i="1"/>
  <c r="D600" i="1"/>
  <c r="F599" i="1"/>
  <c r="G599" i="1"/>
  <c r="R600" i="1" l="1"/>
  <c r="O601" i="1"/>
  <c r="P601" i="1" s="1"/>
  <c r="T601" i="1"/>
  <c r="E602" i="1"/>
  <c r="V602" i="1"/>
  <c r="Q685" i="1"/>
  <c r="A602" i="1"/>
  <c r="N602" i="1" s="1"/>
  <c r="I601" i="1"/>
  <c r="H601" i="1"/>
  <c r="F600" i="1"/>
  <c r="G600" i="1"/>
  <c r="D601" i="1"/>
  <c r="J600" i="1"/>
  <c r="R601" i="1" l="1"/>
  <c r="T602" i="1"/>
  <c r="O602" i="1"/>
  <c r="P602" i="1" s="1"/>
  <c r="V603" i="1"/>
  <c r="E603" i="1"/>
  <c r="Q686" i="1"/>
  <c r="H602" i="1"/>
  <c r="A603" i="1"/>
  <c r="N603" i="1" s="1"/>
  <c r="I602" i="1"/>
  <c r="J601" i="1"/>
  <c r="D602" i="1"/>
  <c r="F601" i="1"/>
  <c r="G601" i="1"/>
  <c r="R602" i="1" l="1"/>
  <c r="T603" i="1"/>
  <c r="O603" i="1"/>
  <c r="P603" i="1" s="1"/>
  <c r="E604" i="1"/>
  <c r="V604" i="1"/>
  <c r="Q687" i="1"/>
  <c r="I603" i="1"/>
  <c r="A604" i="1"/>
  <c r="N604" i="1" s="1"/>
  <c r="H603" i="1"/>
  <c r="J602" i="1"/>
  <c r="G602" i="1"/>
  <c r="F602" i="1"/>
  <c r="D603" i="1"/>
  <c r="R603" i="1" l="1"/>
  <c r="V605" i="1"/>
  <c r="T604" i="1"/>
  <c r="O604" i="1"/>
  <c r="P604" i="1" s="1"/>
  <c r="E605" i="1"/>
  <c r="Q688" i="1"/>
  <c r="H604" i="1"/>
  <c r="A605" i="1"/>
  <c r="N605" i="1" s="1"/>
  <c r="I604" i="1"/>
  <c r="J603" i="1"/>
  <c r="F603" i="1"/>
  <c r="D604" i="1"/>
  <c r="G603" i="1"/>
  <c r="E606" i="1" l="1"/>
  <c r="T605" i="1"/>
  <c r="O605" i="1"/>
  <c r="P605" i="1" s="1"/>
  <c r="R604" i="1"/>
  <c r="V606" i="1"/>
  <c r="Q689" i="1"/>
  <c r="I605" i="1"/>
  <c r="A606" i="1"/>
  <c r="N606" i="1" s="1"/>
  <c r="H605" i="1"/>
  <c r="F604" i="1"/>
  <c r="G604" i="1"/>
  <c r="J604" i="1"/>
  <c r="D605" i="1"/>
  <c r="R605" i="1" l="1"/>
  <c r="O606" i="1"/>
  <c r="P606" i="1" s="1"/>
  <c r="T606" i="1"/>
  <c r="V607" i="1"/>
  <c r="E607" i="1"/>
  <c r="E608" i="1" s="1"/>
  <c r="Q690" i="1"/>
  <c r="I606" i="1"/>
  <c r="A607" i="1"/>
  <c r="N607" i="1" s="1"/>
  <c r="H606" i="1"/>
  <c r="J605" i="1"/>
  <c r="D606" i="1"/>
  <c r="G605" i="1"/>
  <c r="F605" i="1"/>
  <c r="R606" i="1" l="1"/>
  <c r="T607" i="1"/>
  <c r="O607" i="1"/>
  <c r="P607" i="1" s="1"/>
  <c r="V608" i="1"/>
  <c r="Q691" i="1"/>
  <c r="H607" i="1"/>
  <c r="A608" i="1"/>
  <c r="N608" i="1" s="1"/>
  <c r="I607" i="1"/>
  <c r="G606" i="1"/>
  <c r="D607" i="1"/>
  <c r="J606" i="1"/>
  <c r="F606" i="1"/>
  <c r="T608" i="1" l="1"/>
  <c r="O608" i="1"/>
  <c r="P608" i="1" s="1"/>
  <c r="R607" i="1"/>
  <c r="V609" i="1"/>
  <c r="E609" i="1"/>
  <c r="Q692" i="1"/>
  <c r="A609" i="1"/>
  <c r="N609" i="1" s="1"/>
  <c r="I608" i="1"/>
  <c r="H608" i="1"/>
  <c r="D608" i="1"/>
  <c r="F607" i="1"/>
  <c r="J607" i="1"/>
  <c r="G607" i="1"/>
  <c r="E610" i="1" l="1"/>
  <c r="R608" i="1"/>
  <c r="O609" i="1"/>
  <c r="P609" i="1" s="1"/>
  <c r="T609" i="1"/>
  <c r="V610" i="1"/>
  <c r="Q693" i="1"/>
  <c r="H609" i="1"/>
  <c r="I609" i="1"/>
  <c r="A610" i="1"/>
  <c r="N610" i="1" s="1"/>
  <c r="G608" i="1"/>
  <c r="F608" i="1"/>
  <c r="J608" i="1"/>
  <c r="D609" i="1"/>
  <c r="T610" i="1" l="1"/>
  <c r="O610" i="1"/>
  <c r="P610" i="1" s="1"/>
  <c r="R609" i="1"/>
  <c r="E611" i="1"/>
  <c r="V611" i="1"/>
  <c r="Q694" i="1"/>
  <c r="A611" i="1"/>
  <c r="N611" i="1" s="1"/>
  <c r="I610" i="1"/>
  <c r="H610" i="1"/>
  <c r="J609" i="1"/>
  <c r="D610" i="1"/>
  <c r="G609" i="1"/>
  <c r="F609" i="1"/>
  <c r="R610" i="1" l="1"/>
  <c r="T611" i="1"/>
  <c r="O611" i="1"/>
  <c r="P611" i="1" s="1"/>
  <c r="V612" i="1"/>
  <c r="E612" i="1"/>
  <c r="Q695" i="1"/>
  <c r="H611" i="1"/>
  <c r="I611" i="1"/>
  <c r="A612" i="1"/>
  <c r="N612" i="1" s="1"/>
  <c r="J610" i="1"/>
  <c r="G610" i="1"/>
  <c r="F610" i="1"/>
  <c r="D611" i="1"/>
  <c r="R611" i="1" l="1"/>
  <c r="T612" i="1"/>
  <c r="O612" i="1"/>
  <c r="P612" i="1" s="1"/>
  <c r="E613" i="1"/>
  <c r="V613" i="1"/>
  <c r="Q696" i="1"/>
  <c r="A613" i="1"/>
  <c r="N613" i="1" s="1"/>
  <c r="I612" i="1"/>
  <c r="H612" i="1"/>
  <c r="F611" i="1"/>
  <c r="D612" i="1"/>
  <c r="J611" i="1"/>
  <c r="G611" i="1"/>
  <c r="R612" i="1" l="1"/>
  <c r="V614" i="1"/>
  <c r="O613" i="1"/>
  <c r="P613" i="1" s="1"/>
  <c r="T613" i="1"/>
  <c r="E614" i="1"/>
  <c r="Q697" i="1"/>
  <c r="H613" i="1"/>
  <c r="A614" i="1"/>
  <c r="N614" i="1" s="1"/>
  <c r="I613" i="1"/>
  <c r="G612" i="1"/>
  <c r="F612" i="1"/>
  <c r="J612" i="1"/>
  <c r="D613" i="1"/>
  <c r="T614" i="1" l="1"/>
  <c r="O614" i="1"/>
  <c r="P614" i="1" s="1"/>
  <c r="E615" i="1"/>
  <c r="R613" i="1"/>
  <c r="V615" i="1"/>
  <c r="Q698" i="1"/>
  <c r="A615" i="1"/>
  <c r="N615" i="1" s="1"/>
  <c r="I614" i="1"/>
  <c r="H614" i="1"/>
  <c r="G613" i="1"/>
  <c r="D614" i="1"/>
  <c r="J613" i="1"/>
  <c r="F613" i="1"/>
  <c r="R614" i="1" l="1"/>
  <c r="V616" i="1"/>
  <c r="E616" i="1"/>
  <c r="T615" i="1"/>
  <c r="O615" i="1"/>
  <c r="P615" i="1" s="1"/>
  <c r="Q699" i="1"/>
  <c r="H615" i="1"/>
  <c r="I615" i="1"/>
  <c r="A616" i="1"/>
  <c r="N616" i="1" s="1"/>
  <c r="G614" i="1"/>
  <c r="F614" i="1"/>
  <c r="D615" i="1"/>
  <c r="J614" i="1"/>
  <c r="T616" i="1" l="1"/>
  <c r="O616" i="1"/>
  <c r="P616" i="1" s="1"/>
  <c r="R615" i="1"/>
  <c r="E617" i="1"/>
  <c r="V617" i="1"/>
  <c r="Q700" i="1"/>
  <c r="H616" i="1"/>
  <c r="A617" i="1"/>
  <c r="N617" i="1" s="1"/>
  <c r="I616" i="1"/>
  <c r="J615" i="1"/>
  <c r="D616" i="1"/>
  <c r="F615" i="1"/>
  <c r="G615" i="1"/>
  <c r="R616" i="1" l="1"/>
  <c r="E618" i="1"/>
  <c r="O617" i="1"/>
  <c r="P617" i="1" s="1"/>
  <c r="T617" i="1"/>
  <c r="V618" i="1"/>
  <c r="Q701" i="1"/>
  <c r="I617" i="1"/>
  <c r="A618" i="1"/>
  <c r="N618" i="1" s="1"/>
  <c r="H617" i="1"/>
  <c r="F616" i="1"/>
  <c r="D617" i="1"/>
  <c r="J616" i="1"/>
  <c r="G616" i="1"/>
  <c r="R617" i="1" l="1"/>
  <c r="T618" i="1"/>
  <c r="O618" i="1"/>
  <c r="P618" i="1" s="1"/>
  <c r="V619" i="1"/>
  <c r="E619" i="1"/>
  <c r="Q702" i="1"/>
  <c r="A619" i="1"/>
  <c r="I618" i="1"/>
  <c r="H618" i="1"/>
  <c r="J617" i="1"/>
  <c r="F617" i="1"/>
  <c r="D618" i="1"/>
  <c r="G617" i="1"/>
  <c r="R618" i="1" l="1"/>
  <c r="E620" i="1"/>
  <c r="N619" i="1"/>
  <c r="O619" i="1" s="1"/>
  <c r="Q703" i="1"/>
  <c r="H619" i="1"/>
  <c r="A620" i="1"/>
  <c r="N620" i="1" s="1"/>
  <c r="I619" i="1"/>
  <c r="J618" i="1"/>
  <c r="G618" i="1"/>
  <c r="F618" i="1"/>
  <c r="D619" i="1"/>
  <c r="R619" i="1" l="1"/>
  <c r="V620" i="1"/>
  <c r="V621" i="1" s="1"/>
  <c r="T620" i="1"/>
  <c r="O620" i="1"/>
  <c r="P620" i="1" s="1"/>
  <c r="E621" i="1"/>
  <c r="Q704" i="1"/>
  <c r="I620" i="1"/>
  <c r="A621" i="1"/>
  <c r="N621" i="1" s="1"/>
  <c r="H620" i="1"/>
  <c r="J619" i="1"/>
  <c r="G619" i="1"/>
  <c r="F619" i="1"/>
  <c r="D620" i="1"/>
  <c r="R620" i="1" l="1"/>
  <c r="V622" i="1"/>
  <c r="O621" i="1"/>
  <c r="P621" i="1" s="1"/>
  <c r="T621" i="1"/>
  <c r="E622" i="1"/>
  <c r="Q705" i="1"/>
  <c r="A622" i="1"/>
  <c r="N622" i="1" s="1"/>
  <c r="I621" i="1"/>
  <c r="H621" i="1"/>
  <c r="J620" i="1"/>
  <c r="G620" i="1"/>
  <c r="D621" i="1"/>
  <c r="F620" i="1"/>
  <c r="Y3235" i="1"/>
  <c r="E623" i="1" l="1"/>
  <c r="R621" i="1"/>
  <c r="V623" i="1"/>
  <c r="O622" i="1"/>
  <c r="P622" i="1" s="1"/>
  <c r="T622" i="1"/>
  <c r="Q706" i="1"/>
  <c r="H622" i="1"/>
  <c r="I622" i="1"/>
  <c r="A623" i="1"/>
  <c r="N623" i="1" s="1"/>
  <c r="F621" i="1"/>
  <c r="J621" i="1"/>
  <c r="D622" i="1"/>
  <c r="G621" i="1"/>
  <c r="Y3266" i="1"/>
  <c r="T623" i="1" l="1"/>
  <c r="O623" i="1"/>
  <c r="P623" i="1" s="1"/>
  <c r="R622" i="1"/>
  <c r="V624" i="1"/>
  <c r="E624" i="1"/>
  <c r="Q707" i="1"/>
  <c r="A624" i="1"/>
  <c r="N624" i="1" s="1"/>
  <c r="I623" i="1"/>
  <c r="H623" i="1"/>
  <c r="D623" i="1"/>
  <c r="J622" i="1"/>
  <c r="F622" i="1"/>
  <c r="G622" i="1"/>
  <c r="E625" i="1" l="1"/>
  <c r="R623" i="1"/>
  <c r="T624" i="1"/>
  <c r="O624" i="1"/>
  <c r="P624" i="1" s="1"/>
  <c r="V625" i="1"/>
  <c r="Q708" i="1"/>
  <c r="H624" i="1"/>
  <c r="I624" i="1"/>
  <c r="A625" i="1"/>
  <c r="N625" i="1" s="1"/>
  <c r="J623" i="1"/>
  <c r="D624" i="1"/>
  <c r="F623" i="1"/>
  <c r="G623" i="1"/>
  <c r="V626" i="1" l="1"/>
  <c r="O625" i="1"/>
  <c r="P625" i="1" s="1"/>
  <c r="T625" i="1"/>
  <c r="R624" i="1"/>
  <c r="E626" i="1"/>
  <c r="Q709" i="1"/>
  <c r="I625" i="1"/>
  <c r="A626" i="1"/>
  <c r="N626" i="1" s="1"/>
  <c r="H625" i="1"/>
  <c r="G624" i="1"/>
  <c r="J624" i="1"/>
  <c r="D625" i="1"/>
  <c r="F624" i="1"/>
  <c r="E627" i="1" l="1"/>
  <c r="R625" i="1"/>
  <c r="T626" i="1"/>
  <c r="O626" i="1"/>
  <c r="P626" i="1" s="1"/>
  <c r="V627" i="1"/>
  <c r="Q710" i="1"/>
  <c r="H626" i="1"/>
  <c r="A627" i="1"/>
  <c r="N627" i="1" s="1"/>
  <c r="I626" i="1"/>
  <c r="J625" i="1"/>
  <c r="G625" i="1"/>
  <c r="F625" i="1"/>
  <c r="D626" i="1"/>
  <c r="O627" i="1" l="1"/>
  <c r="P627" i="1" s="1"/>
  <c r="T627" i="1"/>
  <c r="V628" i="1"/>
  <c r="R626" i="1"/>
  <c r="E628" i="1"/>
  <c r="Q711" i="1"/>
  <c r="I627" i="1"/>
  <c r="A628" i="1"/>
  <c r="N628" i="1" s="1"/>
  <c r="H627" i="1"/>
  <c r="J626" i="1"/>
  <c r="G626" i="1"/>
  <c r="D627" i="1"/>
  <c r="F626" i="1"/>
  <c r="R627" i="1" l="1"/>
  <c r="T628" i="1"/>
  <c r="O628" i="1"/>
  <c r="P628" i="1" s="1"/>
  <c r="E629" i="1"/>
  <c r="V629" i="1"/>
  <c r="Q712" i="1"/>
  <c r="H628" i="1"/>
  <c r="I628" i="1"/>
  <c r="A629" i="1"/>
  <c r="N629" i="1" s="1"/>
  <c r="G627" i="1"/>
  <c r="J627" i="1"/>
  <c r="F627" i="1"/>
  <c r="D628" i="1"/>
  <c r="T629" i="1" l="1"/>
  <c r="O629" i="1"/>
  <c r="P629" i="1" s="1"/>
  <c r="V630" i="1"/>
  <c r="R628" i="1"/>
  <c r="E630" i="1"/>
  <c r="Q713" i="1"/>
  <c r="H629" i="1"/>
  <c r="A630" i="1"/>
  <c r="N630" i="1" s="1"/>
  <c r="I629" i="1"/>
  <c r="J628" i="1"/>
  <c r="G628" i="1"/>
  <c r="D629" i="1"/>
  <c r="F628" i="1"/>
  <c r="T630" i="1" l="1"/>
  <c r="O630" i="1"/>
  <c r="P630" i="1" s="1"/>
  <c r="E631" i="1"/>
  <c r="R629" i="1"/>
  <c r="V631" i="1"/>
  <c r="Q714" i="1"/>
  <c r="I630" i="1"/>
  <c r="A631" i="1"/>
  <c r="N631" i="1" s="1"/>
  <c r="H630" i="1"/>
  <c r="J629" i="1"/>
  <c r="F629" i="1"/>
  <c r="G629" i="1"/>
  <c r="D630" i="1"/>
  <c r="R630" i="1" l="1"/>
  <c r="O631" i="1"/>
  <c r="P631" i="1" s="1"/>
  <c r="T631" i="1"/>
  <c r="V632" i="1"/>
  <c r="E632" i="1"/>
  <c r="Q715" i="1"/>
  <c r="A632" i="1"/>
  <c r="N632" i="1" s="1"/>
  <c r="I631" i="1"/>
  <c r="H631" i="1"/>
  <c r="J630" i="1"/>
  <c r="D631" i="1"/>
  <c r="F630" i="1"/>
  <c r="G630" i="1"/>
  <c r="R631" i="1" l="1"/>
  <c r="T632" i="1"/>
  <c r="O632" i="1"/>
  <c r="P632" i="1" s="1"/>
  <c r="E633" i="1"/>
  <c r="V633" i="1"/>
  <c r="Q716" i="1"/>
  <c r="H632" i="1"/>
  <c r="A633" i="1"/>
  <c r="N633" i="1" s="1"/>
  <c r="I632" i="1"/>
  <c r="G631" i="1"/>
  <c r="J631" i="1"/>
  <c r="F631" i="1"/>
  <c r="D632" i="1"/>
  <c r="O633" i="1" l="1"/>
  <c r="P633" i="1" s="1"/>
  <c r="T633" i="1"/>
  <c r="E634" i="1"/>
  <c r="R632" i="1"/>
  <c r="V634" i="1"/>
  <c r="Q717" i="1"/>
  <c r="I633" i="1"/>
  <c r="A634" i="1"/>
  <c r="N634" i="1" s="1"/>
  <c r="H633" i="1"/>
  <c r="J632" i="1"/>
  <c r="F632" i="1"/>
  <c r="G632" i="1"/>
  <c r="D633" i="1"/>
  <c r="R633" i="1" l="1"/>
  <c r="T634" i="1"/>
  <c r="O634" i="1"/>
  <c r="P634" i="1" s="1"/>
  <c r="V635" i="1"/>
  <c r="E635" i="1"/>
  <c r="Q718" i="1"/>
  <c r="A635" i="1"/>
  <c r="N635" i="1" s="1"/>
  <c r="I634" i="1"/>
  <c r="H634" i="1"/>
  <c r="G633" i="1"/>
  <c r="J633" i="1"/>
  <c r="F633" i="1"/>
  <c r="D634" i="1"/>
  <c r="T635" i="1" l="1"/>
  <c r="O635" i="1"/>
  <c r="P635" i="1" s="1"/>
  <c r="E636" i="1"/>
  <c r="V636" i="1"/>
  <c r="R634" i="1"/>
  <c r="Q719" i="1"/>
  <c r="H635" i="1"/>
  <c r="R635" i="1" s="1"/>
  <c r="A636" i="1"/>
  <c r="N636" i="1" s="1"/>
  <c r="I635" i="1"/>
  <c r="G634" i="1"/>
  <c r="D635" i="1"/>
  <c r="J634" i="1"/>
  <c r="F634" i="1"/>
  <c r="O636" i="1" l="1"/>
  <c r="P636" i="1" s="1"/>
  <c r="T636" i="1"/>
  <c r="V637" i="1"/>
  <c r="E637" i="1"/>
  <c r="Q720" i="1"/>
  <c r="I636" i="1"/>
  <c r="A637" i="1"/>
  <c r="N637" i="1" s="1"/>
  <c r="H636" i="1"/>
  <c r="R636" i="1" s="1"/>
  <c r="J635" i="1"/>
  <c r="G635" i="1"/>
  <c r="F635" i="1"/>
  <c r="D636" i="1"/>
  <c r="T637" i="1" l="1"/>
  <c r="O637" i="1"/>
  <c r="P637" i="1" s="1"/>
  <c r="E638" i="1"/>
  <c r="V638" i="1"/>
  <c r="Q721" i="1"/>
  <c r="H637" i="1"/>
  <c r="A638" i="1"/>
  <c r="N638" i="1" s="1"/>
  <c r="I637" i="1"/>
  <c r="J636" i="1"/>
  <c r="G636" i="1"/>
  <c r="F636" i="1"/>
  <c r="D637" i="1"/>
  <c r="T638" i="1" l="1"/>
  <c r="O638" i="1"/>
  <c r="P638" i="1" s="1"/>
  <c r="V639" i="1"/>
  <c r="R637" i="1"/>
  <c r="E639" i="1"/>
  <c r="Q722" i="1"/>
  <c r="A639" i="1"/>
  <c r="N639" i="1" s="1"/>
  <c r="I638" i="1"/>
  <c r="H638" i="1"/>
  <c r="J637" i="1"/>
  <c r="G637" i="1"/>
  <c r="F637" i="1"/>
  <c r="D638" i="1"/>
  <c r="V640" i="1" l="1"/>
  <c r="T639" i="1"/>
  <c r="O639" i="1"/>
  <c r="P639" i="1" s="1"/>
  <c r="E640" i="1"/>
  <c r="R638" i="1"/>
  <c r="Q723" i="1"/>
  <c r="H639" i="1"/>
  <c r="A640" i="1"/>
  <c r="N640" i="1" s="1"/>
  <c r="I639" i="1"/>
  <c r="F638" i="1"/>
  <c r="J638" i="1"/>
  <c r="D639" i="1"/>
  <c r="G638" i="1"/>
  <c r="O640" i="1" l="1"/>
  <c r="P640" i="1" s="1"/>
  <c r="T640" i="1"/>
  <c r="R639" i="1"/>
  <c r="E641" i="1"/>
  <c r="V641" i="1"/>
  <c r="Q724" i="1"/>
  <c r="A641" i="1"/>
  <c r="N641" i="1" s="1"/>
  <c r="I640" i="1"/>
  <c r="H640" i="1"/>
  <c r="F639" i="1"/>
  <c r="J639" i="1"/>
  <c r="G639" i="1"/>
  <c r="D640" i="1"/>
  <c r="E642" i="1" l="1"/>
  <c r="O641" i="1"/>
  <c r="P641" i="1" s="1"/>
  <c r="T641" i="1"/>
  <c r="V642" i="1"/>
  <c r="R640" i="1"/>
  <c r="Q725" i="1"/>
  <c r="H641" i="1"/>
  <c r="R641" i="1" s="1"/>
  <c r="A642" i="1"/>
  <c r="N642" i="1" s="1"/>
  <c r="I641" i="1"/>
  <c r="J640" i="1"/>
  <c r="G640" i="1"/>
  <c r="F640" i="1"/>
  <c r="D641" i="1"/>
  <c r="O642" i="1" l="1"/>
  <c r="P642" i="1" s="1"/>
  <c r="T642" i="1"/>
  <c r="V643" i="1"/>
  <c r="E643" i="1"/>
  <c r="E644" i="1" s="1"/>
  <c r="Q726" i="1"/>
  <c r="A643" i="1"/>
  <c r="N643" i="1" s="1"/>
  <c r="I642" i="1"/>
  <c r="H642" i="1"/>
  <c r="R642" i="1" s="1"/>
  <c r="F641" i="1"/>
  <c r="D642" i="1"/>
  <c r="J641" i="1"/>
  <c r="G641" i="1"/>
  <c r="T643" i="1" l="1"/>
  <c r="O643" i="1"/>
  <c r="P643" i="1" s="1"/>
  <c r="V644" i="1"/>
  <c r="Q727" i="1"/>
  <c r="I643" i="1"/>
  <c r="A644" i="1"/>
  <c r="N644" i="1" s="1"/>
  <c r="H643" i="1"/>
  <c r="R643" i="1" s="1"/>
  <c r="D643" i="1"/>
  <c r="J642" i="1"/>
  <c r="G642" i="1"/>
  <c r="F642" i="1"/>
  <c r="O644" i="1" l="1"/>
  <c r="P644" i="1" s="1"/>
  <c r="T644" i="1"/>
  <c r="V645" i="1"/>
  <c r="E645" i="1"/>
  <c r="E646" i="1" s="1"/>
  <c r="Q728" i="1"/>
  <c r="A645" i="1"/>
  <c r="N645" i="1" s="1"/>
  <c r="I644" i="1"/>
  <c r="H644" i="1"/>
  <c r="R644" i="1" s="1"/>
  <c r="J643" i="1"/>
  <c r="F643" i="1"/>
  <c r="G643" i="1"/>
  <c r="D644" i="1"/>
  <c r="O645" i="1" l="1"/>
  <c r="P645" i="1" s="1"/>
  <c r="T645" i="1"/>
  <c r="V646" i="1"/>
  <c r="Q729" i="1"/>
  <c r="H645" i="1"/>
  <c r="R645" i="1" s="1"/>
  <c r="I645" i="1"/>
  <c r="A646" i="1"/>
  <c r="N646" i="1" s="1"/>
  <c r="F644" i="1"/>
  <c r="J644" i="1"/>
  <c r="G644" i="1"/>
  <c r="D645" i="1"/>
  <c r="T646" i="1" l="1"/>
  <c r="O646" i="1"/>
  <c r="P646" i="1" s="1"/>
  <c r="V647" i="1"/>
  <c r="E647" i="1"/>
  <c r="Q730" i="1"/>
  <c r="H646" i="1"/>
  <c r="A647" i="1"/>
  <c r="N647" i="1" s="1"/>
  <c r="I646" i="1"/>
  <c r="J645" i="1"/>
  <c r="D646" i="1"/>
  <c r="G645" i="1"/>
  <c r="F645" i="1"/>
  <c r="R646" i="1" l="1"/>
  <c r="V648" i="1"/>
  <c r="T647" i="1"/>
  <c r="O647" i="1"/>
  <c r="P647" i="1" s="1"/>
  <c r="E648" i="1"/>
  <c r="Q731" i="1"/>
  <c r="A648" i="1"/>
  <c r="N648" i="1" s="1"/>
  <c r="I647" i="1"/>
  <c r="H647" i="1"/>
  <c r="J646" i="1"/>
  <c r="F646" i="1"/>
  <c r="G646" i="1"/>
  <c r="D647" i="1"/>
  <c r="T648" i="1" l="1"/>
  <c r="O648" i="1"/>
  <c r="P648" i="1" s="1"/>
  <c r="V649" i="1"/>
  <c r="V650" i="1" s="1"/>
  <c r="E649" i="1"/>
  <c r="E650" i="1" s="1"/>
  <c r="R647" i="1"/>
  <c r="Q732" i="1"/>
  <c r="H648" i="1"/>
  <c r="R648" i="1" s="1"/>
  <c r="I648" i="1"/>
  <c r="A649" i="1"/>
  <c r="N649" i="1" s="1"/>
  <c r="J647" i="1"/>
  <c r="F647" i="1"/>
  <c r="D648" i="1"/>
  <c r="G647" i="1"/>
  <c r="T649" i="1" l="1"/>
  <c r="O649" i="1"/>
  <c r="P649" i="1" s="1"/>
  <c r="Q733" i="1"/>
  <c r="A650" i="1"/>
  <c r="I649" i="1"/>
  <c r="H649" i="1"/>
  <c r="R649" i="1" s="1"/>
  <c r="D649" i="1"/>
  <c r="J648" i="1"/>
  <c r="F648" i="1"/>
  <c r="G648" i="1"/>
  <c r="E651" i="1" l="1"/>
  <c r="N650" i="1"/>
  <c r="Q734" i="1"/>
  <c r="I650" i="1"/>
  <c r="A651" i="1"/>
  <c r="N651" i="1" s="1"/>
  <c r="H650" i="1"/>
  <c r="R650" i="1" s="1"/>
  <c r="J649" i="1"/>
  <c r="F649" i="1"/>
  <c r="G649" i="1"/>
  <c r="D650" i="1"/>
  <c r="O650" i="1" l="1"/>
  <c r="V651" i="1"/>
  <c r="V652" i="1" s="1"/>
  <c r="V653" i="1" s="1"/>
  <c r="T651" i="1"/>
  <c r="O651" i="1"/>
  <c r="P651" i="1" s="1"/>
  <c r="E652" i="1"/>
  <c r="E653" i="1" s="1"/>
  <c r="Q735" i="1"/>
  <c r="H651" i="1"/>
  <c r="I651" i="1"/>
  <c r="A652" i="1"/>
  <c r="N652" i="1" s="1"/>
  <c r="D651" i="1"/>
  <c r="F650" i="1"/>
  <c r="J650" i="1"/>
  <c r="G650" i="1"/>
  <c r="R651" i="1" l="1"/>
  <c r="T652" i="1"/>
  <c r="O652" i="1"/>
  <c r="P652" i="1" s="1"/>
  <c r="Q736" i="1"/>
  <c r="A653" i="1"/>
  <c r="N653" i="1" s="1"/>
  <c r="I652" i="1"/>
  <c r="H652" i="1"/>
  <c r="G651" i="1"/>
  <c r="J651" i="1"/>
  <c r="F651" i="1"/>
  <c r="D652" i="1"/>
  <c r="T653" i="1" l="1"/>
  <c r="O653" i="1"/>
  <c r="P653" i="1" s="1"/>
  <c r="V654" i="1"/>
  <c r="E654" i="1"/>
  <c r="R652" i="1"/>
  <c r="Q737" i="1"/>
  <c r="H653" i="1"/>
  <c r="R653" i="1" s="1"/>
  <c r="A654" i="1"/>
  <c r="N654" i="1" s="1"/>
  <c r="I653" i="1"/>
  <c r="J652" i="1"/>
  <c r="D653" i="1"/>
  <c r="F652" i="1"/>
  <c r="G652" i="1"/>
  <c r="T654" i="1" l="1"/>
  <c r="O654" i="1"/>
  <c r="P654" i="1" s="1"/>
  <c r="E655" i="1"/>
  <c r="V655" i="1"/>
  <c r="Q738" i="1"/>
  <c r="I654" i="1"/>
  <c r="A655" i="1"/>
  <c r="N655" i="1" s="1"/>
  <c r="H654" i="1"/>
  <c r="R654" i="1" s="1"/>
  <c r="J653" i="1"/>
  <c r="D654" i="1"/>
  <c r="F653" i="1"/>
  <c r="G653" i="1"/>
  <c r="T655" i="1" l="1"/>
  <c r="O655" i="1"/>
  <c r="P655" i="1" s="1"/>
  <c r="V656" i="1"/>
  <c r="E656" i="1"/>
  <c r="Q739" i="1"/>
  <c r="A656" i="1"/>
  <c r="N656" i="1" s="1"/>
  <c r="I655" i="1"/>
  <c r="H655" i="1"/>
  <c r="R655" i="1" s="1"/>
  <c r="F654" i="1"/>
  <c r="G654" i="1"/>
  <c r="J654" i="1"/>
  <c r="D655" i="1"/>
  <c r="E657" i="1" l="1"/>
  <c r="T656" i="1"/>
  <c r="O656" i="1"/>
  <c r="P656" i="1" s="1"/>
  <c r="V657" i="1"/>
  <c r="Q740" i="1"/>
  <c r="H656" i="1"/>
  <c r="I656" i="1"/>
  <c r="A657" i="1"/>
  <c r="N657" i="1" s="1"/>
  <c r="D656" i="1"/>
  <c r="J655" i="1"/>
  <c r="G655" i="1"/>
  <c r="F655" i="1"/>
  <c r="R656" i="1" l="1"/>
  <c r="O657" i="1"/>
  <c r="P657" i="1" s="1"/>
  <c r="T657" i="1"/>
  <c r="V658" i="1"/>
  <c r="E658" i="1"/>
  <c r="Q741" i="1"/>
  <c r="A658" i="1"/>
  <c r="N658" i="1" s="1"/>
  <c r="I657" i="1"/>
  <c r="H657" i="1"/>
  <c r="J656" i="1"/>
  <c r="G656" i="1"/>
  <c r="D657" i="1"/>
  <c r="F656" i="1"/>
  <c r="R657" i="1" l="1"/>
  <c r="T658" i="1"/>
  <c r="O658" i="1"/>
  <c r="P658" i="1" s="1"/>
  <c r="E659" i="1"/>
  <c r="V659" i="1"/>
  <c r="Q742" i="1"/>
  <c r="H658" i="1"/>
  <c r="A659" i="1"/>
  <c r="N659" i="1" s="1"/>
  <c r="I658" i="1"/>
  <c r="F657" i="1"/>
  <c r="J657" i="1"/>
  <c r="D658" i="1"/>
  <c r="G657" i="1"/>
  <c r="R658" i="1" l="1"/>
  <c r="V660" i="1"/>
  <c r="T659" i="1"/>
  <c r="O659" i="1"/>
  <c r="P659" i="1" s="1"/>
  <c r="E660" i="1"/>
  <c r="Q743" i="1"/>
  <c r="A660" i="1"/>
  <c r="N660" i="1" s="1"/>
  <c r="I659" i="1"/>
  <c r="H659" i="1"/>
  <c r="J658" i="1"/>
  <c r="G658" i="1"/>
  <c r="D659" i="1"/>
  <c r="F658" i="1"/>
  <c r="T660" i="1" l="1"/>
  <c r="O660" i="1"/>
  <c r="P660" i="1" s="1"/>
  <c r="V661" i="1"/>
  <c r="V662" i="1" s="1"/>
  <c r="E661" i="1"/>
  <c r="E662" i="1" s="1"/>
  <c r="R659" i="1"/>
  <c r="Q744" i="1"/>
  <c r="H660" i="1"/>
  <c r="I660" i="1"/>
  <c r="A661" i="1"/>
  <c r="N661" i="1" s="1"/>
  <c r="J659" i="1"/>
  <c r="F659" i="1"/>
  <c r="D660" i="1"/>
  <c r="G659" i="1"/>
  <c r="R660" i="1" l="1"/>
  <c r="T661" i="1"/>
  <c r="O661" i="1"/>
  <c r="P661" i="1" s="1"/>
  <c r="Q745" i="1"/>
  <c r="I661" i="1"/>
  <c r="A662" i="1"/>
  <c r="N662" i="1" s="1"/>
  <c r="H661" i="1"/>
  <c r="R661" i="1" s="1"/>
  <c r="G660" i="1"/>
  <c r="J660" i="1"/>
  <c r="F660" i="1"/>
  <c r="D661" i="1"/>
  <c r="T662" i="1" l="1"/>
  <c r="O662" i="1"/>
  <c r="P662" i="1" s="1"/>
  <c r="V663" i="1"/>
  <c r="E663" i="1"/>
  <c r="Q746" i="1"/>
  <c r="H662" i="1"/>
  <c r="A663" i="1"/>
  <c r="N663" i="1" s="1"/>
  <c r="I662" i="1"/>
  <c r="J661" i="1"/>
  <c r="F661" i="1"/>
  <c r="D662" i="1"/>
  <c r="G661" i="1"/>
  <c r="O663" i="1" l="1"/>
  <c r="P663" i="1" s="1"/>
  <c r="T663" i="1"/>
  <c r="E664" i="1"/>
  <c r="R662" i="1"/>
  <c r="V664" i="1"/>
  <c r="Q747" i="1"/>
  <c r="A664" i="1"/>
  <c r="N664" i="1" s="1"/>
  <c r="I663" i="1"/>
  <c r="H663" i="1"/>
  <c r="J662" i="1"/>
  <c r="F662" i="1"/>
  <c r="G662" i="1"/>
  <c r="D663" i="1"/>
  <c r="V665" i="1" l="1"/>
  <c r="E665" i="1"/>
  <c r="T664" i="1"/>
  <c r="O664" i="1"/>
  <c r="P664" i="1" s="1"/>
  <c r="R663" i="1"/>
  <c r="Q748" i="1"/>
  <c r="A665" i="1"/>
  <c r="N665" i="1" s="1"/>
  <c r="I664" i="1"/>
  <c r="H664" i="1"/>
  <c r="J663" i="1"/>
  <c r="D664" i="1"/>
  <c r="F663" i="1"/>
  <c r="G663" i="1"/>
  <c r="E666" i="1" l="1"/>
  <c r="O665" i="1"/>
  <c r="P665" i="1" s="1"/>
  <c r="T665" i="1"/>
  <c r="R664" i="1"/>
  <c r="V666" i="1"/>
  <c r="V667" i="1" s="1"/>
  <c r="Q749" i="1"/>
  <c r="H665" i="1"/>
  <c r="I665" i="1"/>
  <c r="A666" i="1"/>
  <c r="N666" i="1" s="1"/>
  <c r="D665" i="1"/>
  <c r="J664" i="1"/>
  <c r="G664" i="1"/>
  <c r="F664" i="1"/>
  <c r="R665" i="1" l="1"/>
  <c r="T666" i="1"/>
  <c r="O666" i="1"/>
  <c r="P666" i="1" s="1"/>
  <c r="E667" i="1"/>
  <c r="Q750" i="1"/>
  <c r="I666" i="1"/>
  <c r="A667" i="1"/>
  <c r="N667" i="1" s="1"/>
  <c r="H666" i="1"/>
  <c r="F665" i="1"/>
  <c r="J665" i="1"/>
  <c r="D666" i="1"/>
  <c r="G665" i="1"/>
  <c r="T667" i="1" l="1"/>
  <c r="O667" i="1"/>
  <c r="P667" i="1" s="1"/>
  <c r="E668" i="1"/>
  <c r="V668" i="1"/>
  <c r="R666" i="1"/>
  <c r="Q751" i="1"/>
  <c r="H667" i="1"/>
  <c r="R667" i="1" s="1"/>
  <c r="A668" i="1"/>
  <c r="N668" i="1" s="1"/>
  <c r="I667" i="1"/>
  <c r="J666" i="1"/>
  <c r="F666" i="1"/>
  <c r="G666" i="1"/>
  <c r="D667" i="1"/>
  <c r="T668" i="1" l="1"/>
  <c r="O668" i="1"/>
  <c r="P668" i="1" s="1"/>
  <c r="V669" i="1"/>
  <c r="E669" i="1"/>
  <c r="Q752" i="1"/>
  <c r="I668" i="1"/>
  <c r="A669" i="1"/>
  <c r="N669" i="1" s="1"/>
  <c r="H668" i="1"/>
  <c r="R668" i="1" s="1"/>
  <c r="J667" i="1"/>
  <c r="F667" i="1"/>
  <c r="G667" i="1"/>
  <c r="D668" i="1"/>
  <c r="T669" i="1" l="1"/>
  <c r="O669" i="1"/>
  <c r="P669" i="1" s="1"/>
  <c r="E670" i="1"/>
  <c r="V670" i="1"/>
  <c r="Q753" i="1"/>
  <c r="H669" i="1"/>
  <c r="A670" i="1"/>
  <c r="N670" i="1" s="1"/>
  <c r="I669" i="1"/>
  <c r="G668" i="1"/>
  <c r="J668" i="1"/>
  <c r="D669" i="1"/>
  <c r="F668" i="1"/>
  <c r="R669" i="1" l="1"/>
  <c r="V671" i="1"/>
  <c r="O670" i="1"/>
  <c r="P670" i="1" s="1"/>
  <c r="T670" i="1"/>
  <c r="E671" i="1"/>
  <c r="Q754" i="1"/>
  <c r="A671" i="1"/>
  <c r="N671" i="1" s="1"/>
  <c r="I670" i="1"/>
  <c r="H670" i="1"/>
  <c r="J669" i="1"/>
  <c r="D670" i="1"/>
  <c r="G669" i="1"/>
  <c r="F669" i="1"/>
  <c r="V672" i="1" l="1"/>
  <c r="T671" i="1"/>
  <c r="O671" i="1"/>
  <c r="P671" i="1" s="1"/>
  <c r="E672" i="1"/>
  <c r="R670" i="1"/>
  <c r="Q755" i="1"/>
  <c r="H671" i="1"/>
  <c r="R671" i="1" s="1"/>
  <c r="A672" i="1"/>
  <c r="N672" i="1" s="1"/>
  <c r="I671" i="1"/>
  <c r="J670" i="1"/>
  <c r="D671" i="1"/>
  <c r="F670" i="1"/>
  <c r="G670" i="1"/>
  <c r="T672" i="1" l="1"/>
  <c r="O672" i="1"/>
  <c r="P672" i="1" s="1"/>
  <c r="E673" i="1"/>
  <c r="V673" i="1"/>
  <c r="Q756" i="1"/>
  <c r="H672" i="1"/>
  <c r="A673" i="1"/>
  <c r="N673" i="1" s="1"/>
  <c r="I672" i="1"/>
  <c r="J671" i="1"/>
  <c r="G671" i="1"/>
  <c r="F671" i="1"/>
  <c r="D672" i="1"/>
  <c r="O673" i="1" l="1"/>
  <c r="P673" i="1" s="1"/>
  <c r="T673" i="1"/>
  <c r="V674" i="1"/>
  <c r="R672" i="1"/>
  <c r="E674" i="1"/>
  <c r="Q757" i="1"/>
  <c r="I673" i="1"/>
  <c r="A674" i="1"/>
  <c r="N674" i="1" s="1"/>
  <c r="H673" i="1"/>
  <c r="J672" i="1"/>
  <c r="G672" i="1"/>
  <c r="F672" i="1"/>
  <c r="D673" i="1"/>
  <c r="O674" i="1" l="1"/>
  <c r="P674" i="1" s="1"/>
  <c r="T674" i="1"/>
  <c r="E675" i="1"/>
  <c r="V675" i="1"/>
  <c r="R673" i="1"/>
  <c r="Q758" i="1"/>
  <c r="H674" i="1"/>
  <c r="I674" i="1"/>
  <c r="A675" i="1"/>
  <c r="N675" i="1" s="1"/>
  <c r="J673" i="1"/>
  <c r="D674" i="1"/>
  <c r="G673" i="1"/>
  <c r="F673" i="1"/>
  <c r="E676" i="1" l="1"/>
  <c r="V676" i="1"/>
  <c r="R674" i="1"/>
  <c r="O675" i="1"/>
  <c r="P675" i="1" s="1"/>
  <c r="T675" i="1"/>
  <c r="Q759" i="1"/>
  <c r="A676" i="1"/>
  <c r="N676" i="1" s="1"/>
  <c r="I675" i="1"/>
  <c r="H675" i="1"/>
  <c r="F674" i="1"/>
  <c r="J674" i="1"/>
  <c r="G674" i="1"/>
  <c r="D675" i="1"/>
  <c r="T676" i="1" l="1"/>
  <c r="O676" i="1"/>
  <c r="P676" i="1" s="1"/>
  <c r="V677" i="1"/>
  <c r="V678" i="1" s="1"/>
  <c r="R675" i="1"/>
  <c r="E677" i="1"/>
  <c r="E678" i="1" s="1"/>
  <c r="Q760" i="1"/>
  <c r="H676" i="1"/>
  <c r="I676" i="1"/>
  <c r="A677" i="1"/>
  <c r="N677" i="1" s="1"/>
  <c r="J675" i="1"/>
  <c r="D676" i="1"/>
  <c r="F675" i="1"/>
  <c r="G675" i="1"/>
  <c r="R676" i="1" l="1"/>
  <c r="T677" i="1"/>
  <c r="O677" i="1"/>
  <c r="P677" i="1" s="1"/>
  <c r="Q761" i="1"/>
  <c r="H677" i="1"/>
  <c r="A678" i="1"/>
  <c r="N678" i="1" s="1"/>
  <c r="I677" i="1"/>
  <c r="J676" i="1"/>
  <c r="F676" i="1"/>
  <c r="D677" i="1"/>
  <c r="G676" i="1"/>
  <c r="R677" i="1" l="1"/>
  <c r="O678" i="1"/>
  <c r="P678" i="1" s="1"/>
  <c r="T678" i="1"/>
  <c r="V679" i="1"/>
  <c r="E679" i="1"/>
  <c r="Q762" i="1"/>
  <c r="I678" i="1"/>
  <c r="A679" i="1"/>
  <c r="N679" i="1" s="1"/>
  <c r="H678" i="1"/>
  <c r="F677" i="1"/>
  <c r="J677" i="1"/>
  <c r="D678" i="1"/>
  <c r="G677" i="1"/>
  <c r="O679" i="1" l="1"/>
  <c r="P679" i="1" s="1"/>
  <c r="T679" i="1"/>
  <c r="E680" i="1"/>
  <c r="V680" i="1"/>
  <c r="R678" i="1"/>
  <c r="Q763" i="1"/>
  <c r="H679" i="1"/>
  <c r="I679" i="1"/>
  <c r="A680" i="1"/>
  <c r="J678" i="1"/>
  <c r="D679" i="1"/>
  <c r="G678" i="1"/>
  <c r="F678" i="1"/>
  <c r="R679" i="1" l="1"/>
  <c r="E681" i="1"/>
  <c r="N680" i="1"/>
  <c r="O680" i="1" s="1"/>
  <c r="Q764" i="1"/>
  <c r="I680" i="1"/>
  <c r="A681" i="1"/>
  <c r="N681" i="1" s="1"/>
  <c r="H680" i="1"/>
  <c r="F679" i="1"/>
  <c r="J679" i="1"/>
  <c r="G679" i="1"/>
  <c r="D680" i="1"/>
  <c r="R680" i="1" l="1"/>
  <c r="O681" i="1"/>
  <c r="P681" i="1" s="1"/>
  <c r="T681" i="1"/>
  <c r="E682" i="1"/>
  <c r="V681" i="1"/>
  <c r="V682" i="1" s="1"/>
  <c r="Q765" i="1"/>
  <c r="I681" i="1"/>
  <c r="A682" i="1"/>
  <c r="N682" i="1" s="1"/>
  <c r="H681" i="1"/>
  <c r="J680" i="1"/>
  <c r="F680" i="1"/>
  <c r="G680" i="1"/>
  <c r="D681" i="1"/>
  <c r="V683" i="1" l="1"/>
  <c r="E683" i="1"/>
  <c r="R681" i="1"/>
  <c r="T682" i="1"/>
  <c r="O682" i="1"/>
  <c r="P682" i="1" s="1"/>
  <c r="Q766" i="1"/>
  <c r="H682" i="1"/>
  <c r="A683" i="1"/>
  <c r="N683" i="1" s="1"/>
  <c r="I682" i="1"/>
  <c r="J681" i="1"/>
  <c r="G681" i="1"/>
  <c r="D682" i="1"/>
  <c r="F681" i="1"/>
  <c r="R682" i="1" l="1"/>
  <c r="T683" i="1"/>
  <c r="O683" i="1"/>
  <c r="P683" i="1" s="1"/>
  <c r="E684" i="1"/>
  <c r="V684" i="1"/>
  <c r="Q767" i="1"/>
  <c r="A684" i="1"/>
  <c r="N684" i="1" s="1"/>
  <c r="I683" i="1"/>
  <c r="H683" i="1"/>
  <c r="J682" i="1"/>
  <c r="F682" i="1"/>
  <c r="G682" i="1"/>
  <c r="D683" i="1"/>
  <c r="T684" i="1" l="1"/>
  <c r="O684" i="1"/>
  <c r="P684" i="1" s="1"/>
  <c r="V685" i="1"/>
  <c r="V686" i="1" s="1"/>
  <c r="E685" i="1"/>
  <c r="E686" i="1" s="1"/>
  <c r="R683" i="1"/>
  <c r="Q768" i="1"/>
  <c r="H684" i="1"/>
  <c r="R684" i="1" s="1"/>
  <c r="I684" i="1"/>
  <c r="A685" i="1"/>
  <c r="N685" i="1" s="1"/>
  <c r="J683" i="1"/>
  <c r="G683" i="1"/>
  <c r="F683" i="1"/>
  <c r="D684" i="1"/>
  <c r="T685" i="1" l="1"/>
  <c r="O685" i="1"/>
  <c r="P685" i="1" s="1"/>
  <c r="Q769" i="1"/>
  <c r="I685" i="1"/>
  <c r="A686" i="1"/>
  <c r="N686" i="1" s="1"/>
  <c r="H685" i="1"/>
  <c r="R685" i="1" s="1"/>
  <c r="D685" i="1"/>
  <c r="J684" i="1"/>
  <c r="G684" i="1"/>
  <c r="F684" i="1"/>
  <c r="T686" i="1" l="1"/>
  <c r="O686" i="1"/>
  <c r="P686" i="1" s="1"/>
  <c r="E687" i="1"/>
  <c r="V687" i="1"/>
  <c r="Q770" i="1"/>
  <c r="I686" i="1"/>
  <c r="A687" i="1"/>
  <c r="N687" i="1" s="1"/>
  <c r="H686" i="1"/>
  <c r="R686" i="1" s="1"/>
  <c r="J685" i="1"/>
  <c r="F685" i="1"/>
  <c r="D686" i="1"/>
  <c r="G685" i="1"/>
  <c r="V688" i="1" l="1"/>
  <c r="O687" i="1"/>
  <c r="P687" i="1" s="1"/>
  <c r="T687" i="1"/>
  <c r="E688" i="1"/>
  <c r="Q771" i="1"/>
  <c r="I687" i="1"/>
  <c r="A688" i="1"/>
  <c r="N688" i="1" s="1"/>
  <c r="H687" i="1"/>
  <c r="R687" i="1" s="1"/>
  <c r="J686" i="1"/>
  <c r="F686" i="1"/>
  <c r="G686" i="1"/>
  <c r="D687" i="1"/>
  <c r="T688" i="1" l="1"/>
  <c r="O688" i="1"/>
  <c r="P688" i="1" s="1"/>
  <c r="E689" i="1"/>
  <c r="V689" i="1"/>
  <c r="Q772" i="1"/>
  <c r="H688" i="1"/>
  <c r="I688" i="1"/>
  <c r="A689" i="1"/>
  <c r="N689" i="1" s="1"/>
  <c r="J687" i="1"/>
  <c r="D688" i="1"/>
  <c r="F687" i="1"/>
  <c r="G687" i="1"/>
  <c r="V690" i="1" l="1"/>
  <c r="O689" i="1"/>
  <c r="P689" i="1" s="1"/>
  <c r="T689" i="1"/>
  <c r="R688" i="1"/>
  <c r="E690" i="1"/>
  <c r="Q773" i="1"/>
  <c r="A690" i="1"/>
  <c r="N690" i="1" s="1"/>
  <c r="I689" i="1"/>
  <c r="H689" i="1"/>
  <c r="J688" i="1"/>
  <c r="D689" i="1"/>
  <c r="F688" i="1"/>
  <c r="G688" i="1"/>
  <c r="E691" i="1" l="1"/>
  <c r="T690" i="1"/>
  <c r="O690" i="1"/>
  <c r="P690" i="1" s="1"/>
  <c r="R689" i="1"/>
  <c r="V691" i="1"/>
  <c r="Q774" i="1"/>
  <c r="H690" i="1"/>
  <c r="R690" i="1" s="1"/>
  <c r="A691" i="1"/>
  <c r="N691" i="1" s="1"/>
  <c r="I690" i="1"/>
  <c r="J689" i="1"/>
  <c r="D690" i="1"/>
  <c r="G689" i="1"/>
  <c r="F689" i="1"/>
  <c r="O691" i="1" l="1"/>
  <c r="P691" i="1" s="1"/>
  <c r="T691" i="1"/>
  <c r="V692" i="1"/>
  <c r="E692" i="1"/>
  <c r="Q775" i="1"/>
  <c r="I691" i="1"/>
  <c r="A692" i="1"/>
  <c r="N692" i="1" s="1"/>
  <c r="H691" i="1"/>
  <c r="R691" i="1" s="1"/>
  <c r="D691" i="1"/>
  <c r="G690" i="1"/>
  <c r="F690" i="1"/>
  <c r="J690" i="1"/>
  <c r="O692" i="1" l="1"/>
  <c r="P692" i="1" s="1"/>
  <c r="T692" i="1"/>
  <c r="E693" i="1"/>
  <c r="V693" i="1"/>
  <c r="Q776" i="1"/>
  <c r="H692" i="1"/>
  <c r="I692" i="1"/>
  <c r="A693" i="1"/>
  <c r="N693" i="1" s="1"/>
  <c r="J691" i="1"/>
  <c r="F691" i="1"/>
  <c r="D692" i="1"/>
  <c r="G691" i="1"/>
  <c r="T693" i="1" l="1"/>
  <c r="O693" i="1"/>
  <c r="P693" i="1" s="1"/>
  <c r="R692" i="1"/>
  <c r="V694" i="1"/>
  <c r="E694" i="1"/>
  <c r="Q777" i="1"/>
  <c r="A694" i="1"/>
  <c r="N694" i="1" s="1"/>
  <c r="I693" i="1"/>
  <c r="H693" i="1"/>
  <c r="J692" i="1"/>
  <c r="F692" i="1"/>
  <c r="D693" i="1"/>
  <c r="G692" i="1"/>
  <c r="E695" i="1" l="1"/>
  <c r="O694" i="1"/>
  <c r="P694" i="1" s="1"/>
  <c r="T694" i="1"/>
  <c r="V695" i="1"/>
  <c r="R693" i="1"/>
  <c r="Q778" i="1"/>
  <c r="A695" i="1"/>
  <c r="N695" i="1" s="1"/>
  <c r="I694" i="1"/>
  <c r="H694" i="1"/>
  <c r="F693" i="1"/>
  <c r="G693" i="1"/>
  <c r="J693" i="1"/>
  <c r="D694" i="1"/>
  <c r="V696" i="1" l="1"/>
  <c r="O695" i="1"/>
  <c r="P695" i="1" s="1"/>
  <c r="T695" i="1"/>
  <c r="E696" i="1"/>
  <c r="R694" i="1"/>
  <c r="Q779" i="1"/>
  <c r="I695" i="1"/>
  <c r="A696" i="1"/>
  <c r="N696" i="1" s="1"/>
  <c r="H695" i="1"/>
  <c r="D695" i="1"/>
  <c r="J694" i="1"/>
  <c r="F694" i="1"/>
  <c r="G694" i="1"/>
  <c r="E697" i="1" l="1"/>
  <c r="O696" i="1"/>
  <c r="P696" i="1" s="1"/>
  <c r="T696" i="1"/>
  <c r="R695" i="1"/>
  <c r="V697" i="1"/>
  <c r="V698" i="1" s="1"/>
  <c r="Q780" i="1"/>
  <c r="H696" i="1"/>
  <c r="R696" i="1" s="1"/>
  <c r="I696" i="1"/>
  <c r="A697" i="1"/>
  <c r="N697" i="1" s="1"/>
  <c r="J695" i="1"/>
  <c r="D696" i="1"/>
  <c r="F695" i="1"/>
  <c r="G695" i="1"/>
  <c r="O697" i="1" l="1"/>
  <c r="P697" i="1" s="1"/>
  <c r="T697" i="1"/>
  <c r="E698" i="1"/>
  <c r="Q781" i="1"/>
  <c r="I697" i="1"/>
  <c r="A698" i="1"/>
  <c r="N698" i="1" s="1"/>
  <c r="H697" i="1"/>
  <c r="R697" i="1" s="1"/>
  <c r="J696" i="1"/>
  <c r="G696" i="1"/>
  <c r="F696" i="1"/>
  <c r="D697" i="1"/>
  <c r="O698" i="1" l="1"/>
  <c r="P698" i="1" s="1"/>
  <c r="T698" i="1"/>
  <c r="E699" i="1"/>
  <c r="V699" i="1"/>
  <c r="Q782" i="1"/>
  <c r="H698" i="1"/>
  <c r="A699" i="1"/>
  <c r="N699" i="1" s="1"/>
  <c r="I698" i="1"/>
  <c r="D698" i="1"/>
  <c r="F697" i="1"/>
  <c r="J697" i="1"/>
  <c r="G697" i="1"/>
  <c r="T699" i="1" l="1"/>
  <c r="O699" i="1"/>
  <c r="P699" i="1" s="1"/>
  <c r="R698" i="1"/>
  <c r="V700" i="1"/>
  <c r="E700" i="1"/>
  <c r="Q783" i="1"/>
  <c r="I699" i="1"/>
  <c r="A700" i="1"/>
  <c r="N700" i="1" s="1"/>
  <c r="H699" i="1"/>
  <c r="F698" i="1"/>
  <c r="J698" i="1"/>
  <c r="D699" i="1"/>
  <c r="G698" i="1"/>
  <c r="V701" i="1" l="1"/>
  <c r="T700" i="1"/>
  <c r="O700" i="1"/>
  <c r="P700" i="1" s="1"/>
  <c r="E701" i="1"/>
  <c r="R699" i="1"/>
  <c r="Q784" i="1"/>
  <c r="H700" i="1"/>
  <c r="R700" i="1" s="1"/>
  <c r="A701" i="1"/>
  <c r="N701" i="1" s="1"/>
  <c r="I700" i="1"/>
  <c r="G699" i="1"/>
  <c r="J699" i="1"/>
  <c r="D700" i="1"/>
  <c r="F699" i="1"/>
  <c r="T701" i="1" l="1"/>
  <c r="O701" i="1"/>
  <c r="P701" i="1" s="1"/>
  <c r="E702" i="1"/>
  <c r="V702" i="1"/>
  <c r="Q785" i="1"/>
  <c r="A702" i="1"/>
  <c r="N702" i="1" s="1"/>
  <c r="I701" i="1"/>
  <c r="H701" i="1"/>
  <c r="R701" i="1" s="1"/>
  <c r="F700" i="1"/>
  <c r="J700" i="1"/>
  <c r="D701" i="1"/>
  <c r="G700" i="1"/>
  <c r="E703" i="1" l="1"/>
  <c r="T702" i="1"/>
  <c r="O702" i="1"/>
  <c r="P702" i="1" s="1"/>
  <c r="V703" i="1"/>
  <c r="Q786" i="1"/>
  <c r="H702" i="1"/>
  <c r="I702" i="1"/>
  <c r="A703" i="1"/>
  <c r="N703" i="1" s="1"/>
  <c r="J701" i="1"/>
  <c r="F701" i="1"/>
  <c r="D702" i="1"/>
  <c r="G701" i="1"/>
  <c r="R702" i="1" l="1"/>
  <c r="T703" i="1"/>
  <c r="O703" i="1"/>
  <c r="P703" i="1" s="1"/>
  <c r="V704" i="1"/>
  <c r="E704" i="1"/>
  <c r="Q787" i="1"/>
  <c r="H703" i="1"/>
  <c r="I703" i="1"/>
  <c r="A704" i="1"/>
  <c r="N704" i="1" s="1"/>
  <c r="G702" i="1"/>
  <c r="J702" i="1"/>
  <c r="F702" i="1"/>
  <c r="D703" i="1"/>
  <c r="R703" i="1" l="1"/>
  <c r="T704" i="1"/>
  <c r="O704" i="1"/>
  <c r="P704" i="1" s="1"/>
  <c r="E705" i="1"/>
  <c r="V705" i="1"/>
  <c r="Q788" i="1"/>
  <c r="H704" i="1"/>
  <c r="R704" i="1" s="1"/>
  <c r="A705" i="1"/>
  <c r="N705" i="1" s="1"/>
  <c r="I704" i="1"/>
  <c r="G703" i="1"/>
  <c r="J703" i="1"/>
  <c r="D704" i="1"/>
  <c r="F703" i="1"/>
  <c r="E706" i="1" l="1"/>
  <c r="T705" i="1"/>
  <c r="O705" i="1"/>
  <c r="P705" i="1" s="1"/>
  <c r="V706" i="1"/>
  <c r="Q789" i="1"/>
  <c r="I705" i="1"/>
  <c r="A706" i="1"/>
  <c r="N706" i="1" s="1"/>
  <c r="H705" i="1"/>
  <c r="R705" i="1" s="1"/>
  <c r="J704" i="1"/>
  <c r="F704" i="1"/>
  <c r="D705" i="1"/>
  <c r="G704" i="1"/>
  <c r="V707" i="1" l="1"/>
  <c r="O706" i="1"/>
  <c r="P706" i="1" s="1"/>
  <c r="T706" i="1"/>
  <c r="E707" i="1"/>
  <c r="Q790" i="1"/>
  <c r="A707" i="1"/>
  <c r="N707" i="1" s="1"/>
  <c r="I706" i="1"/>
  <c r="H706" i="1"/>
  <c r="R706" i="1" s="1"/>
  <c r="J705" i="1"/>
  <c r="G705" i="1"/>
  <c r="D706" i="1"/>
  <c r="F705" i="1"/>
  <c r="T707" i="1" l="1"/>
  <c r="O707" i="1"/>
  <c r="P707" i="1" s="1"/>
  <c r="E708" i="1"/>
  <c r="V708" i="1"/>
  <c r="Q791" i="1"/>
  <c r="H707" i="1"/>
  <c r="I707" i="1"/>
  <c r="A708" i="1"/>
  <c r="N708" i="1" s="1"/>
  <c r="D707" i="1"/>
  <c r="J706" i="1"/>
  <c r="G706" i="1"/>
  <c r="F706" i="1"/>
  <c r="R707" i="1" l="1"/>
  <c r="V709" i="1"/>
  <c r="O708" i="1"/>
  <c r="P708" i="1" s="1"/>
  <c r="T708" i="1"/>
  <c r="E709" i="1"/>
  <c r="Q792" i="1"/>
  <c r="H708" i="1"/>
  <c r="R708" i="1" s="1"/>
  <c r="I708" i="1"/>
  <c r="A709" i="1"/>
  <c r="N709" i="1" s="1"/>
  <c r="G707" i="1"/>
  <c r="J707" i="1"/>
  <c r="F707" i="1"/>
  <c r="D708" i="1"/>
  <c r="T709" i="1" l="1"/>
  <c r="O709" i="1"/>
  <c r="P709" i="1" s="1"/>
  <c r="E710" i="1"/>
  <c r="V710" i="1"/>
  <c r="Q793" i="1"/>
  <c r="I709" i="1"/>
  <c r="A710" i="1"/>
  <c r="N710" i="1" s="1"/>
  <c r="H709" i="1"/>
  <c r="R709" i="1" s="1"/>
  <c r="F708" i="1"/>
  <c r="J708" i="1"/>
  <c r="G708" i="1"/>
  <c r="D709" i="1"/>
  <c r="V711" i="1" l="1"/>
  <c r="O710" i="1"/>
  <c r="P710" i="1" s="1"/>
  <c r="T710" i="1"/>
  <c r="E711" i="1"/>
  <c r="Q794" i="1"/>
  <c r="H710" i="1"/>
  <c r="I710" i="1"/>
  <c r="A711" i="1"/>
  <c r="F709" i="1"/>
  <c r="J709" i="1"/>
  <c r="D710" i="1"/>
  <c r="G709" i="1"/>
  <c r="R710" i="1" l="1"/>
  <c r="E712" i="1"/>
  <c r="N711" i="1"/>
  <c r="O711" i="1" s="1"/>
  <c r="V712" i="1"/>
  <c r="Q795" i="1"/>
  <c r="A712" i="1"/>
  <c r="N712" i="1" s="1"/>
  <c r="I711" i="1"/>
  <c r="H711" i="1"/>
  <c r="R711" i="1" s="1"/>
  <c r="J710" i="1"/>
  <c r="G710" i="1"/>
  <c r="D711" i="1"/>
  <c r="F710" i="1"/>
  <c r="T712" i="1" l="1"/>
  <c r="O712" i="1"/>
  <c r="P712" i="1" s="1"/>
  <c r="V713" i="1"/>
  <c r="E713" i="1"/>
  <c r="Q796" i="1"/>
  <c r="A713" i="1"/>
  <c r="N713" i="1" s="1"/>
  <c r="I712" i="1"/>
  <c r="H712" i="1"/>
  <c r="F711" i="1"/>
  <c r="D712" i="1"/>
  <c r="J711" i="1"/>
  <c r="G711" i="1"/>
  <c r="O713" i="1" l="1"/>
  <c r="P713" i="1" s="1"/>
  <c r="T713" i="1"/>
  <c r="R712" i="1"/>
  <c r="E714" i="1"/>
  <c r="E715" i="1" s="1"/>
  <c r="V714" i="1"/>
  <c r="V715" i="1" s="1"/>
  <c r="Q797" i="1"/>
  <c r="H713" i="1"/>
  <c r="R713" i="1" s="1"/>
  <c r="I713" i="1"/>
  <c r="A714" i="1"/>
  <c r="N714" i="1" s="1"/>
  <c r="D713" i="1"/>
  <c r="G712" i="1"/>
  <c r="J712" i="1"/>
  <c r="F712" i="1"/>
  <c r="O714" i="1" l="1"/>
  <c r="P714" i="1" s="1"/>
  <c r="T714" i="1"/>
  <c r="Q798" i="1"/>
  <c r="I714" i="1"/>
  <c r="A715" i="1"/>
  <c r="N715" i="1" s="1"/>
  <c r="H714" i="1"/>
  <c r="R714" i="1" s="1"/>
  <c r="G713" i="1"/>
  <c r="J713" i="1"/>
  <c r="D714" i="1"/>
  <c r="F713" i="1"/>
  <c r="T715" i="1" l="1"/>
  <c r="O715" i="1"/>
  <c r="P715" i="1" s="1"/>
  <c r="V716" i="1"/>
  <c r="E716" i="1"/>
  <c r="Q799" i="1"/>
  <c r="H715" i="1"/>
  <c r="A716" i="1"/>
  <c r="N716" i="1" s="1"/>
  <c r="I715" i="1"/>
  <c r="J714" i="1"/>
  <c r="F714" i="1"/>
  <c r="D715" i="1"/>
  <c r="G714" i="1"/>
  <c r="R715" i="1" l="1"/>
  <c r="T716" i="1"/>
  <c r="O716" i="1"/>
  <c r="P716" i="1" s="1"/>
  <c r="E717" i="1"/>
  <c r="V717" i="1"/>
  <c r="Q800" i="1"/>
  <c r="I716" i="1"/>
  <c r="A717" i="1"/>
  <c r="N717" i="1" s="1"/>
  <c r="H716" i="1"/>
  <c r="J715" i="1"/>
  <c r="G715" i="1"/>
  <c r="F715" i="1"/>
  <c r="D716" i="1"/>
  <c r="R716" i="1" l="1"/>
  <c r="T717" i="1"/>
  <c r="O717" i="1"/>
  <c r="P717" i="1" s="1"/>
  <c r="V718" i="1"/>
  <c r="E718" i="1"/>
  <c r="Q801" i="1"/>
  <c r="H717" i="1"/>
  <c r="R717" i="1" s="1"/>
  <c r="A718" i="1"/>
  <c r="N718" i="1" s="1"/>
  <c r="I717" i="1"/>
  <c r="F716" i="1"/>
  <c r="J716" i="1"/>
  <c r="D717" i="1"/>
  <c r="G716" i="1"/>
  <c r="E719" i="1" l="1"/>
  <c r="V719" i="1"/>
  <c r="O718" i="1"/>
  <c r="P718" i="1" s="1"/>
  <c r="T718" i="1"/>
  <c r="Q802" i="1"/>
  <c r="H718" i="1"/>
  <c r="A719" i="1"/>
  <c r="N719" i="1" s="1"/>
  <c r="I718" i="1"/>
  <c r="J717" i="1"/>
  <c r="G717" i="1"/>
  <c r="F717" i="1"/>
  <c r="D718" i="1"/>
  <c r="O719" i="1" l="1"/>
  <c r="P719" i="1" s="1"/>
  <c r="T719" i="1"/>
  <c r="E720" i="1"/>
  <c r="R718" i="1"/>
  <c r="V720" i="1"/>
  <c r="Q803" i="1"/>
  <c r="I719" i="1"/>
  <c r="A720" i="1"/>
  <c r="N720" i="1" s="1"/>
  <c r="H719" i="1"/>
  <c r="J718" i="1"/>
  <c r="F718" i="1"/>
  <c r="D719" i="1"/>
  <c r="G718" i="1"/>
  <c r="V721" i="1" l="1"/>
  <c r="E721" i="1"/>
  <c r="O720" i="1"/>
  <c r="P720" i="1" s="1"/>
  <c r="T720" i="1"/>
  <c r="V722" i="1"/>
  <c r="E722" i="1"/>
  <c r="R719" i="1"/>
  <c r="Q804" i="1"/>
  <c r="H720" i="1"/>
  <c r="I720" i="1"/>
  <c r="A721" i="1"/>
  <c r="N721" i="1" s="1"/>
  <c r="J719" i="1"/>
  <c r="F719" i="1"/>
  <c r="D720" i="1"/>
  <c r="G719" i="1"/>
  <c r="R720" i="1" l="1"/>
  <c r="O721" i="1"/>
  <c r="P721" i="1" s="1"/>
  <c r="T721" i="1"/>
  <c r="Q805" i="1"/>
  <c r="A722" i="1"/>
  <c r="N722" i="1" s="1"/>
  <c r="I721" i="1"/>
  <c r="H721" i="1"/>
  <c r="R721" i="1" s="1"/>
  <c r="J720" i="1"/>
  <c r="G720" i="1"/>
  <c r="F720" i="1"/>
  <c r="D721" i="1"/>
  <c r="O722" i="1" l="1"/>
  <c r="P722" i="1" s="1"/>
  <c r="T722" i="1"/>
  <c r="V723" i="1"/>
  <c r="E723" i="1"/>
  <c r="Q806" i="1"/>
  <c r="H722" i="1"/>
  <c r="R722" i="1" s="1"/>
  <c r="I722" i="1"/>
  <c r="A723" i="1"/>
  <c r="N723" i="1" s="1"/>
  <c r="F721" i="1"/>
  <c r="G721" i="1"/>
  <c r="D722" i="1"/>
  <c r="J721" i="1"/>
  <c r="E724" i="1" l="1"/>
  <c r="T723" i="1"/>
  <c r="O723" i="1"/>
  <c r="P723" i="1" s="1"/>
  <c r="V724" i="1"/>
  <c r="Q807" i="1"/>
  <c r="A724" i="1"/>
  <c r="N724" i="1" s="1"/>
  <c r="I723" i="1"/>
  <c r="H723" i="1"/>
  <c r="D723" i="1"/>
  <c r="G722" i="1"/>
  <c r="J722" i="1"/>
  <c r="F722" i="1"/>
  <c r="R723" i="1" l="1"/>
  <c r="T724" i="1"/>
  <c r="O724" i="1"/>
  <c r="P724" i="1" s="1"/>
  <c r="V725" i="1"/>
  <c r="V726" i="1" s="1"/>
  <c r="E725" i="1"/>
  <c r="E726" i="1" s="1"/>
  <c r="Q808" i="1"/>
  <c r="H724" i="1"/>
  <c r="R724" i="1" s="1"/>
  <c r="I724" i="1"/>
  <c r="A725" i="1"/>
  <c r="N725" i="1" s="1"/>
  <c r="F723" i="1"/>
  <c r="D724" i="1"/>
  <c r="J723" i="1"/>
  <c r="G723" i="1"/>
  <c r="T725" i="1" l="1"/>
  <c r="O725" i="1"/>
  <c r="P725" i="1" s="1"/>
  <c r="Q809" i="1"/>
  <c r="I725" i="1"/>
  <c r="A726" i="1"/>
  <c r="N726" i="1" s="1"/>
  <c r="H725" i="1"/>
  <c r="R725" i="1" s="1"/>
  <c r="J724" i="1"/>
  <c r="F724" i="1"/>
  <c r="G724" i="1"/>
  <c r="D725" i="1"/>
  <c r="T726" i="1" l="1"/>
  <c r="O726" i="1"/>
  <c r="P726" i="1" s="1"/>
  <c r="E727" i="1"/>
  <c r="V727" i="1"/>
  <c r="Q810" i="1"/>
  <c r="A727" i="1"/>
  <c r="N727" i="1" s="1"/>
  <c r="I726" i="1"/>
  <c r="H726" i="1"/>
  <c r="R726" i="1" s="1"/>
  <c r="G725" i="1"/>
  <c r="D726" i="1"/>
  <c r="J725" i="1"/>
  <c r="F725" i="1"/>
  <c r="O727" i="1" l="1"/>
  <c r="P727" i="1" s="1"/>
  <c r="T727" i="1"/>
  <c r="V728" i="1"/>
  <c r="E728" i="1"/>
  <c r="Q811" i="1"/>
  <c r="H727" i="1"/>
  <c r="I727" i="1"/>
  <c r="A728" i="1"/>
  <c r="N728" i="1" s="1"/>
  <c r="G726" i="1"/>
  <c r="D727" i="1"/>
  <c r="J726" i="1"/>
  <c r="F726" i="1"/>
  <c r="E729" i="1" l="1"/>
  <c r="O728" i="1"/>
  <c r="P728" i="1" s="1"/>
  <c r="T728" i="1"/>
  <c r="R727" i="1"/>
  <c r="V729" i="1"/>
  <c r="Q812" i="1"/>
  <c r="I728" i="1"/>
  <c r="A729" i="1"/>
  <c r="N729" i="1" s="1"/>
  <c r="H728" i="1"/>
  <c r="D728" i="1"/>
  <c r="J727" i="1"/>
  <c r="G727" i="1"/>
  <c r="F727" i="1"/>
  <c r="V730" i="1" l="1"/>
  <c r="O729" i="1"/>
  <c r="P729" i="1" s="1"/>
  <c r="T729" i="1"/>
  <c r="R728" i="1"/>
  <c r="E730" i="1"/>
  <c r="Q813" i="1"/>
  <c r="H729" i="1"/>
  <c r="R729" i="1" s="1"/>
  <c r="A730" i="1"/>
  <c r="N730" i="1" s="1"/>
  <c r="I729" i="1"/>
  <c r="F728" i="1"/>
  <c r="G728" i="1"/>
  <c r="J728" i="1"/>
  <c r="D729" i="1"/>
  <c r="E731" i="1" l="1"/>
  <c r="O730" i="1"/>
  <c r="P730" i="1" s="1"/>
  <c r="T730" i="1"/>
  <c r="V731" i="1"/>
  <c r="Q814" i="1"/>
  <c r="I730" i="1"/>
  <c r="A731" i="1"/>
  <c r="N731" i="1" s="1"/>
  <c r="H730" i="1"/>
  <c r="R730" i="1" s="1"/>
  <c r="J729" i="1"/>
  <c r="G729" i="1"/>
  <c r="F729" i="1"/>
  <c r="D730" i="1"/>
  <c r="T731" i="1" l="1"/>
  <c r="O731" i="1"/>
  <c r="P731" i="1" s="1"/>
  <c r="V732" i="1"/>
  <c r="E732" i="1"/>
  <c r="Q815" i="1"/>
  <c r="A732" i="1"/>
  <c r="N732" i="1" s="1"/>
  <c r="I731" i="1"/>
  <c r="H731" i="1"/>
  <c r="J730" i="1"/>
  <c r="D731" i="1"/>
  <c r="F730" i="1"/>
  <c r="G730" i="1"/>
  <c r="R731" i="1" l="1"/>
  <c r="T732" i="1"/>
  <c r="O732" i="1"/>
  <c r="P732" i="1" s="1"/>
  <c r="E733" i="1"/>
  <c r="V733" i="1"/>
  <c r="Q816" i="1"/>
  <c r="I732" i="1"/>
  <c r="A733" i="1"/>
  <c r="N733" i="1" s="1"/>
  <c r="H732" i="1"/>
  <c r="D732" i="1"/>
  <c r="J731" i="1"/>
  <c r="G731" i="1"/>
  <c r="F731" i="1"/>
  <c r="V734" i="1" l="1"/>
  <c r="T733" i="1"/>
  <c r="O733" i="1"/>
  <c r="P733" i="1" s="1"/>
  <c r="E734" i="1"/>
  <c r="R732" i="1"/>
  <c r="Q817" i="1"/>
  <c r="H733" i="1"/>
  <c r="R733" i="1" s="1"/>
  <c r="A734" i="1"/>
  <c r="N734" i="1" s="1"/>
  <c r="I733" i="1"/>
  <c r="J732" i="1"/>
  <c r="F732" i="1"/>
  <c r="D733" i="1"/>
  <c r="G732" i="1"/>
  <c r="O734" i="1" l="1"/>
  <c r="P734" i="1" s="1"/>
  <c r="T734" i="1"/>
  <c r="E735" i="1"/>
  <c r="V735" i="1"/>
  <c r="Q818" i="1"/>
  <c r="I734" i="1"/>
  <c r="A735" i="1"/>
  <c r="N735" i="1" s="1"/>
  <c r="H734" i="1"/>
  <c r="R734" i="1" s="1"/>
  <c r="G733" i="1"/>
  <c r="J733" i="1"/>
  <c r="D734" i="1"/>
  <c r="F733" i="1"/>
  <c r="V736" i="1" l="1"/>
  <c r="T735" i="1"/>
  <c r="O735" i="1"/>
  <c r="P735" i="1" s="1"/>
  <c r="E736" i="1"/>
  <c r="Q819" i="1"/>
  <c r="H735" i="1"/>
  <c r="A736" i="1"/>
  <c r="N736" i="1" s="1"/>
  <c r="I735" i="1"/>
  <c r="J734" i="1"/>
  <c r="D735" i="1"/>
  <c r="G734" i="1"/>
  <c r="F734" i="1"/>
  <c r="R735" i="1" l="1"/>
  <c r="O736" i="1"/>
  <c r="P736" i="1" s="1"/>
  <c r="T736" i="1"/>
  <c r="E737" i="1"/>
  <c r="V737" i="1"/>
  <c r="Q820" i="1"/>
  <c r="H736" i="1"/>
  <c r="R736" i="1" s="1"/>
  <c r="A737" i="1"/>
  <c r="N737" i="1" s="1"/>
  <c r="I736" i="1"/>
  <c r="D736" i="1"/>
  <c r="J735" i="1"/>
  <c r="F735" i="1"/>
  <c r="G735" i="1"/>
  <c r="E738" i="1" l="1"/>
  <c r="O737" i="1"/>
  <c r="P737" i="1" s="1"/>
  <c r="T737" i="1"/>
  <c r="V738" i="1"/>
  <c r="Q821" i="1"/>
  <c r="A738" i="1"/>
  <c r="N738" i="1" s="1"/>
  <c r="I737" i="1"/>
  <c r="H737" i="1"/>
  <c r="R737" i="1" s="1"/>
  <c r="G736" i="1"/>
  <c r="F736" i="1"/>
  <c r="J736" i="1"/>
  <c r="D737" i="1"/>
  <c r="O738" i="1" l="1"/>
  <c r="P738" i="1" s="1"/>
  <c r="T738" i="1"/>
  <c r="V739" i="1"/>
  <c r="E739" i="1"/>
  <c r="Q822" i="1"/>
  <c r="I738" i="1"/>
  <c r="A739" i="1"/>
  <c r="N739" i="1" s="1"/>
  <c r="H738" i="1"/>
  <c r="G737" i="1"/>
  <c r="F737" i="1"/>
  <c r="J737" i="1"/>
  <c r="D738" i="1"/>
  <c r="R738" i="1" l="1"/>
  <c r="O739" i="1"/>
  <c r="P739" i="1" s="1"/>
  <c r="T739" i="1"/>
  <c r="E740" i="1"/>
  <c r="V740" i="1"/>
  <c r="Q823" i="1"/>
  <c r="I739" i="1"/>
  <c r="A740" i="1"/>
  <c r="N740" i="1" s="1"/>
  <c r="H739" i="1"/>
  <c r="J738" i="1"/>
  <c r="D739" i="1"/>
  <c r="G738" i="1"/>
  <c r="F738" i="1"/>
  <c r="E741" i="1" l="1"/>
  <c r="T740" i="1"/>
  <c r="O740" i="1"/>
  <c r="P740" i="1" s="1"/>
  <c r="V741" i="1"/>
  <c r="R739" i="1"/>
  <c r="Q824" i="1"/>
  <c r="A741" i="1"/>
  <c r="I740" i="1"/>
  <c r="H740" i="1"/>
  <c r="D740" i="1"/>
  <c r="J739" i="1"/>
  <c r="F739" i="1"/>
  <c r="G739" i="1"/>
  <c r="R740" i="1" l="1"/>
  <c r="E742" i="1"/>
  <c r="N741" i="1"/>
  <c r="O741" i="1" s="1"/>
  <c r="Q825" i="1"/>
  <c r="H741" i="1"/>
  <c r="I741" i="1"/>
  <c r="A742" i="1"/>
  <c r="N742" i="1" s="1"/>
  <c r="J740" i="1"/>
  <c r="G740" i="1"/>
  <c r="F740" i="1"/>
  <c r="D741" i="1"/>
  <c r="R741" i="1" l="1"/>
  <c r="V742" i="1"/>
  <c r="V743" i="1" s="1"/>
  <c r="T742" i="1"/>
  <c r="O742" i="1"/>
  <c r="P742" i="1" s="1"/>
  <c r="E743" i="1"/>
  <c r="Q826" i="1"/>
  <c r="A743" i="1"/>
  <c r="N743" i="1" s="1"/>
  <c r="I742" i="1"/>
  <c r="H742" i="1"/>
  <c r="F741" i="1"/>
  <c r="J741" i="1"/>
  <c r="D742" i="1"/>
  <c r="G741" i="1"/>
  <c r="R742" i="1" l="1"/>
  <c r="O743" i="1"/>
  <c r="P743" i="1" s="1"/>
  <c r="T743" i="1"/>
  <c r="E744" i="1"/>
  <c r="V744" i="1"/>
  <c r="Q827" i="1"/>
  <c r="H743" i="1"/>
  <c r="I743" i="1"/>
  <c r="A744" i="1"/>
  <c r="N744" i="1" s="1"/>
  <c r="J742" i="1"/>
  <c r="G742" i="1"/>
  <c r="D743" i="1"/>
  <c r="F742" i="1"/>
  <c r="T744" i="1" l="1"/>
  <c r="O744" i="1"/>
  <c r="P744" i="1" s="1"/>
  <c r="V745" i="1"/>
  <c r="R743" i="1"/>
  <c r="E745" i="1"/>
  <c r="Q828" i="1"/>
  <c r="I744" i="1"/>
  <c r="A745" i="1"/>
  <c r="N745" i="1" s="1"/>
  <c r="H744" i="1"/>
  <c r="F743" i="1"/>
  <c r="G743" i="1"/>
  <c r="D744" i="1"/>
  <c r="J743" i="1"/>
  <c r="T745" i="1" l="1"/>
  <c r="O745" i="1"/>
  <c r="P745" i="1" s="1"/>
  <c r="E746" i="1"/>
  <c r="V746" i="1"/>
  <c r="R744" i="1"/>
  <c r="Q829" i="1"/>
  <c r="H745" i="1"/>
  <c r="R745" i="1" s="1"/>
  <c r="A746" i="1"/>
  <c r="N746" i="1" s="1"/>
  <c r="I745" i="1"/>
  <c r="J744" i="1"/>
  <c r="G744" i="1"/>
  <c r="F744" i="1"/>
  <c r="D745" i="1"/>
  <c r="O746" i="1" l="1"/>
  <c r="P746" i="1" s="1"/>
  <c r="T746" i="1"/>
  <c r="V747" i="1"/>
  <c r="E747" i="1"/>
  <c r="Q830" i="1"/>
  <c r="I746" i="1"/>
  <c r="A747" i="1"/>
  <c r="N747" i="1" s="1"/>
  <c r="H746" i="1"/>
  <c r="R746" i="1" s="1"/>
  <c r="G745" i="1"/>
  <c r="F745" i="1"/>
  <c r="D746" i="1"/>
  <c r="J745" i="1"/>
  <c r="T747" i="1" l="1"/>
  <c r="O747" i="1"/>
  <c r="P747" i="1" s="1"/>
  <c r="E748" i="1"/>
  <c r="V748" i="1"/>
  <c r="Q831" i="1"/>
  <c r="A748" i="1"/>
  <c r="N748" i="1" s="1"/>
  <c r="I747" i="1"/>
  <c r="H747" i="1"/>
  <c r="R747" i="1" s="1"/>
  <c r="J746" i="1"/>
  <c r="D747" i="1"/>
  <c r="G746" i="1"/>
  <c r="F746" i="1"/>
  <c r="V749" i="1" l="1"/>
  <c r="T748" i="1"/>
  <c r="O748" i="1"/>
  <c r="P748" i="1" s="1"/>
  <c r="E749" i="1"/>
  <c r="Q832" i="1"/>
  <c r="A749" i="1"/>
  <c r="N749" i="1" s="1"/>
  <c r="I748" i="1"/>
  <c r="H748" i="1"/>
  <c r="R748" i="1" s="1"/>
  <c r="D748" i="1"/>
  <c r="F747" i="1"/>
  <c r="G747" i="1"/>
  <c r="J747" i="1"/>
  <c r="T749" i="1" l="1"/>
  <c r="O749" i="1"/>
  <c r="P749" i="1" s="1"/>
  <c r="E750" i="1"/>
  <c r="V750" i="1"/>
  <c r="Q833" i="1"/>
  <c r="A750" i="1"/>
  <c r="N750" i="1" s="1"/>
  <c r="I749" i="1"/>
  <c r="H749" i="1"/>
  <c r="R749" i="1" s="1"/>
  <c r="J748" i="1"/>
  <c r="D749" i="1"/>
  <c r="F748" i="1"/>
  <c r="G748" i="1"/>
  <c r="V751" i="1" l="1"/>
  <c r="O750" i="1"/>
  <c r="P750" i="1" s="1"/>
  <c r="T750" i="1"/>
  <c r="E751" i="1"/>
  <c r="Q834" i="1"/>
  <c r="A751" i="1"/>
  <c r="N751" i="1" s="1"/>
  <c r="I750" i="1"/>
  <c r="H750" i="1"/>
  <c r="R750" i="1" s="1"/>
  <c r="G749" i="1"/>
  <c r="J749" i="1"/>
  <c r="F749" i="1"/>
  <c r="D750" i="1"/>
  <c r="E752" i="1" l="1"/>
  <c r="T751" i="1"/>
  <c r="O751" i="1"/>
  <c r="P751" i="1" s="1"/>
  <c r="V752" i="1"/>
  <c r="Q835" i="1"/>
  <c r="H751" i="1"/>
  <c r="I751" i="1"/>
  <c r="A752" i="1"/>
  <c r="N752" i="1" s="1"/>
  <c r="D751" i="1"/>
  <c r="J750" i="1"/>
  <c r="F750" i="1"/>
  <c r="G750" i="1"/>
  <c r="R751" i="1" l="1"/>
  <c r="T752" i="1"/>
  <c r="O752" i="1"/>
  <c r="P752" i="1" s="1"/>
  <c r="V753" i="1"/>
  <c r="E753" i="1"/>
  <c r="E754" i="1" s="1"/>
  <c r="Q836" i="1"/>
  <c r="A753" i="1"/>
  <c r="N753" i="1" s="1"/>
  <c r="I752" i="1"/>
  <c r="H752" i="1"/>
  <c r="J751" i="1"/>
  <c r="D752" i="1"/>
  <c r="G751" i="1"/>
  <c r="F751" i="1"/>
  <c r="R752" i="1" l="1"/>
  <c r="O753" i="1"/>
  <c r="P753" i="1" s="1"/>
  <c r="T753" i="1"/>
  <c r="V754" i="1"/>
  <c r="Q837" i="1"/>
  <c r="H753" i="1"/>
  <c r="A754" i="1"/>
  <c r="N754" i="1" s="1"/>
  <c r="I753" i="1"/>
  <c r="J752" i="1"/>
  <c r="D753" i="1"/>
  <c r="G752" i="1"/>
  <c r="F752" i="1"/>
  <c r="O754" i="1" l="1"/>
  <c r="P754" i="1" s="1"/>
  <c r="T754" i="1"/>
  <c r="R753" i="1"/>
  <c r="V755" i="1"/>
  <c r="E755" i="1"/>
  <c r="Q838" i="1"/>
  <c r="I754" i="1"/>
  <c r="A755" i="1"/>
  <c r="N755" i="1" s="1"/>
  <c r="H754" i="1"/>
  <c r="G753" i="1"/>
  <c r="F753" i="1"/>
  <c r="J753" i="1"/>
  <c r="D754" i="1"/>
  <c r="T755" i="1" l="1"/>
  <c r="O755" i="1"/>
  <c r="P755" i="1" s="1"/>
  <c r="E756" i="1"/>
  <c r="V756" i="1"/>
  <c r="R754" i="1"/>
  <c r="Q839" i="1"/>
  <c r="I755" i="1"/>
  <c r="A756" i="1"/>
  <c r="N756" i="1" s="1"/>
  <c r="H755" i="1"/>
  <c r="G754" i="1"/>
  <c r="J754" i="1"/>
  <c r="F754" i="1"/>
  <c r="D755" i="1"/>
  <c r="V757" i="1" l="1"/>
  <c r="O756" i="1"/>
  <c r="P756" i="1" s="1"/>
  <c r="T756" i="1"/>
  <c r="E757" i="1"/>
  <c r="R755" i="1"/>
  <c r="Q840" i="1"/>
  <c r="H756" i="1"/>
  <c r="R756" i="1" s="1"/>
  <c r="A757" i="1"/>
  <c r="N757" i="1" s="1"/>
  <c r="I756" i="1"/>
  <c r="G755" i="1"/>
  <c r="D756" i="1"/>
  <c r="J755" i="1"/>
  <c r="F755" i="1"/>
  <c r="T757" i="1" l="1"/>
  <c r="O757" i="1"/>
  <c r="P757" i="1" s="1"/>
  <c r="E758" i="1"/>
  <c r="V758" i="1"/>
  <c r="Q841" i="1"/>
  <c r="I757" i="1"/>
  <c r="A758" i="1"/>
  <c r="N758" i="1" s="1"/>
  <c r="H757" i="1"/>
  <c r="R757" i="1" s="1"/>
  <c r="G756" i="1"/>
  <c r="J756" i="1"/>
  <c r="F756" i="1"/>
  <c r="D757" i="1"/>
  <c r="T758" i="1" l="1"/>
  <c r="O758" i="1"/>
  <c r="P758" i="1" s="1"/>
  <c r="V759" i="1"/>
  <c r="E759" i="1"/>
  <c r="Q842" i="1"/>
  <c r="I758" i="1"/>
  <c r="A759" i="1"/>
  <c r="N759" i="1" s="1"/>
  <c r="H758" i="1"/>
  <c r="R758" i="1" s="1"/>
  <c r="F757" i="1"/>
  <c r="G757" i="1"/>
  <c r="D758" i="1"/>
  <c r="J757" i="1"/>
  <c r="O759" i="1" l="1"/>
  <c r="P759" i="1" s="1"/>
  <c r="T759" i="1"/>
  <c r="E760" i="1"/>
  <c r="V760" i="1"/>
  <c r="Q843" i="1"/>
  <c r="A760" i="1"/>
  <c r="N760" i="1" s="1"/>
  <c r="I759" i="1"/>
  <c r="H759" i="1"/>
  <c r="R759" i="1" s="1"/>
  <c r="J758" i="1"/>
  <c r="F758" i="1"/>
  <c r="G758" i="1"/>
  <c r="D759" i="1"/>
  <c r="T760" i="1" l="1"/>
  <c r="O760" i="1"/>
  <c r="P760" i="1" s="1"/>
  <c r="V761" i="1"/>
  <c r="E761" i="1"/>
  <c r="Q844" i="1"/>
  <c r="I760" i="1"/>
  <c r="A761" i="1"/>
  <c r="N761" i="1" s="1"/>
  <c r="H760" i="1"/>
  <c r="R760" i="1" s="1"/>
  <c r="F759" i="1"/>
  <c r="J759" i="1"/>
  <c r="G759" i="1"/>
  <c r="D760" i="1"/>
  <c r="O761" i="1" l="1"/>
  <c r="P761" i="1" s="1"/>
  <c r="T761" i="1"/>
  <c r="E762" i="1"/>
  <c r="V762" i="1"/>
  <c r="Q845" i="1"/>
  <c r="I761" i="1"/>
  <c r="A762" i="1"/>
  <c r="N762" i="1" s="1"/>
  <c r="H761" i="1"/>
  <c r="R761" i="1" s="1"/>
  <c r="F760" i="1"/>
  <c r="J760" i="1"/>
  <c r="G760" i="1"/>
  <c r="D761" i="1"/>
  <c r="V763" i="1" l="1"/>
  <c r="T762" i="1"/>
  <c r="O762" i="1"/>
  <c r="P762" i="1" s="1"/>
  <c r="E763" i="1"/>
  <c r="Q846" i="1"/>
  <c r="A763" i="1"/>
  <c r="N763" i="1" s="1"/>
  <c r="I762" i="1"/>
  <c r="H762" i="1"/>
  <c r="R762" i="1" s="1"/>
  <c r="F761" i="1"/>
  <c r="G761" i="1"/>
  <c r="J761" i="1"/>
  <c r="D762" i="1"/>
  <c r="T763" i="1" l="1"/>
  <c r="O763" i="1"/>
  <c r="P763" i="1" s="1"/>
  <c r="E764" i="1"/>
  <c r="V764" i="1"/>
  <c r="Q847" i="1"/>
  <c r="H763" i="1"/>
  <c r="I763" i="1"/>
  <c r="A764" i="1"/>
  <c r="N764" i="1" s="1"/>
  <c r="J762" i="1"/>
  <c r="G762" i="1"/>
  <c r="F762" i="1"/>
  <c r="D763" i="1"/>
  <c r="T764" i="1" l="1"/>
  <c r="O764" i="1"/>
  <c r="P764" i="1" s="1"/>
  <c r="V765" i="1"/>
  <c r="R763" i="1"/>
  <c r="E765" i="1"/>
  <c r="Q848" i="1"/>
  <c r="A765" i="1"/>
  <c r="N765" i="1" s="1"/>
  <c r="I764" i="1"/>
  <c r="H764" i="1"/>
  <c r="J763" i="1"/>
  <c r="F763" i="1"/>
  <c r="G763" i="1"/>
  <c r="D764" i="1"/>
  <c r="E766" i="1" l="1"/>
  <c r="V766" i="1"/>
  <c r="O765" i="1"/>
  <c r="P765" i="1" s="1"/>
  <c r="T765" i="1"/>
  <c r="R764" i="1"/>
  <c r="Q849" i="1"/>
  <c r="I765" i="1"/>
  <c r="A766" i="1"/>
  <c r="N766" i="1" s="1"/>
  <c r="H765" i="1"/>
  <c r="J764" i="1"/>
  <c r="F764" i="1"/>
  <c r="G764" i="1"/>
  <c r="D765" i="1"/>
  <c r="T766" i="1" l="1"/>
  <c r="O766" i="1"/>
  <c r="P766" i="1" s="1"/>
  <c r="V767" i="1"/>
  <c r="V768" i="1" s="1"/>
  <c r="R765" i="1"/>
  <c r="E767" i="1"/>
  <c r="E768" i="1" s="1"/>
  <c r="Q850" i="1"/>
  <c r="H766" i="1"/>
  <c r="I766" i="1"/>
  <c r="A767" i="1"/>
  <c r="N767" i="1" s="1"/>
  <c r="F765" i="1"/>
  <c r="G765" i="1"/>
  <c r="J765" i="1"/>
  <c r="D766" i="1"/>
  <c r="R766" i="1" l="1"/>
  <c r="E769" i="1"/>
  <c r="V769" i="1"/>
  <c r="O767" i="1"/>
  <c r="P767" i="1" s="1"/>
  <c r="T767" i="1"/>
  <c r="Q851" i="1"/>
  <c r="H767" i="1"/>
  <c r="I767" i="1"/>
  <c r="A768" i="1"/>
  <c r="N768" i="1" s="1"/>
  <c r="F766" i="1"/>
  <c r="J766" i="1"/>
  <c r="D767" i="1"/>
  <c r="G766" i="1"/>
  <c r="R767" i="1" l="1"/>
  <c r="T768" i="1"/>
  <c r="O768" i="1"/>
  <c r="P768" i="1" s="1"/>
  <c r="Q852" i="1"/>
  <c r="H768" i="1"/>
  <c r="A769" i="1"/>
  <c r="N769" i="1" s="1"/>
  <c r="I768" i="1"/>
  <c r="D768" i="1"/>
  <c r="G767" i="1"/>
  <c r="J767" i="1"/>
  <c r="F767" i="1"/>
  <c r="R768" i="1" l="1"/>
  <c r="O769" i="1"/>
  <c r="P769" i="1" s="1"/>
  <c r="T769" i="1"/>
  <c r="E770" i="1"/>
  <c r="V770" i="1"/>
  <c r="Q853" i="1"/>
  <c r="I769" i="1"/>
  <c r="A770" i="1"/>
  <c r="N770" i="1" s="1"/>
  <c r="H769" i="1"/>
  <c r="R769" i="1" s="1"/>
  <c r="G768" i="1"/>
  <c r="J768" i="1"/>
  <c r="D769" i="1"/>
  <c r="F768" i="1"/>
  <c r="O770" i="1" l="1"/>
  <c r="P770" i="1" s="1"/>
  <c r="T770" i="1"/>
  <c r="V771" i="1"/>
  <c r="E771" i="1"/>
  <c r="Q854" i="1"/>
  <c r="I770" i="1"/>
  <c r="A771" i="1"/>
  <c r="N771" i="1" s="1"/>
  <c r="H770" i="1"/>
  <c r="R770" i="1" s="1"/>
  <c r="G769" i="1"/>
  <c r="D770" i="1"/>
  <c r="J769" i="1"/>
  <c r="F769" i="1"/>
  <c r="E772" i="1" l="1"/>
  <c r="T771" i="1"/>
  <c r="O771" i="1"/>
  <c r="P771" i="1" s="1"/>
  <c r="V772" i="1"/>
  <c r="Q855" i="1"/>
  <c r="A772" i="1"/>
  <c r="I771" i="1"/>
  <c r="H771" i="1"/>
  <c r="R771" i="1" s="1"/>
  <c r="J770" i="1"/>
  <c r="G770" i="1"/>
  <c r="F770" i="1"/>
  <c r="D771" i="1"/>
  <c r="E773" i="1" l="1"/>
  <c r="N772" i="1"/>
  <c r="O772" i="1" s="1"/>
  <c r="Q856" i="1"/>
  <c r="H772" i="1"/>
  <c r="I772" i="1"/>
  <c r="A773" i="1"/>
  <c r="N773" i="1" s="1"/>
  <c r="J771" i="1"/>
  <c r="F771" i="1"/>
  <c r="D772" i="1"/>
  <c r="G771" i="1"/>
  <c r="R772" i="1" l="1"/>
  <c r="T773" i="1"/>
  <c r="O773" i="1"/>
  <c r="P773" i="1" s="1"/>
  <c r="E774" i="1"/>
  <c r="V773" i="1"/>
  <c r="V774" i="1" s="1"/>
  <c r="Q857" i="1"/>
  <c r="A774" i="1"/>
  <c r="N774" i="1" s="1"/>
  <c r="I773" i="1"/>
  <c r="H773" i="1"/>
  <c r="J772" i="1"/>
  <c r="F772" i="1"/>
  <c r="D773" i="1"/>
  <c r="G772" i="1"/>
  <c r="V775" i="1" l="1"/>
  <c r="R773" i="1"/>
  <c r="O774" i="1"/>
  <c r="P774" i="1" s="1"/>
  <c r="T774" i="1"/>
  <c r="E775" i="1"/>
  <c r="Q858" i="1"/>
  <c r="H774" i="1"/>
  <c r="R774" i="1" s="1"/>
  <c r="A775" i="1"/>
  <c r="N775" i="1" s="1"/>
  <c r="I774" i="1"/>
  <c r="F773" i="1"/>
  <c r="G773" i="1"/>
  <c r="J773" i="1"/>
  <c r="D774" i="1"/>
  <c r="T775" i="1" l="1"/>
  <c r="O775" i="1"/>
  <c r="P775" i="1" s="1"/>
  <c r="E776" i="1"/>
  <c r="V776" i="1"/>
  <c r="Q859" i="1"/>
  <c r="I775" i="1"/>
  <c r="A776" i="1"/>
  <c r="N776" i="1" s="1"/>
  <c r="H775" i="1"/>
  <c r="R775" i="1" s="1"/>
  <c r="J774" i="1"/>
  <c r="F774" i="1"/>
  <c r="G774" i="1"/>
  <c r="D775" i="1"/>
  <c r="T776" i="1" l="1"/>
  <c r="O776" i="1"/>
  <c r="P776" i="1" s="1"/>
  <c r="V777" i="1"/>
  <c r="E777" i="1"/>
  <c r="Q860" i="1"/>
  <c r="H776" i="1"/>
  <c r="I776" i="1"/>
  <c r="A777" i="1"/>
  <c r="N777" i="1" s="1"/>
  <c r="D776" i="1"/>
  <c r="J775" i="1"/>
  <c r="F775" i="1"/>
  <c r="G775" i="1"/>
  <c r="O777" i="1" l="1"/>
  <c r="P777" i="1" s="1"/>
  <c r="T777" i="1"/>
  <c r="R776" i="1"/>
  <c r="V778" i="1"/>
  <c r="E778" i="1"/>
  <c r="Q861" i="1"/>
  <c r="I777" i="1"/>
  <c r="A778" i="1"/>
  <c r="N778" i="1" s="1"/>
  <c r="H777" i="1"/>
  <c r="G776" i="1"/>
  <c r="J776" i="1"/>
  <c r="D777" i="1"/>
  <c r="F776" i="1"/>
  <c r="O778" i="1" l="1"/>
  <c r="P778" i="1" s="1"/>
  <c r="T778" i="1"/>
  <c r="E779" i="1"/>
  <c r="V779" i="1"/>
  <c r="R777" i="1"/>
  <c r="Q862" i="1"/>
  <c r="H778" i="1"/>
  <c r="R778" i="1" s="1"/>
  <c r="A779" i="1"/>
  <c r="N779" i="1" s="1"/>
  <c r="I778" i="1"/>
  <c r="J777" i="1"/>
  <c r="F777" i="1"/>
  <c r="D778" i="1"/>
  <c r="G777" i="1"/>
  <c r="E780" i="1" l="1"/>
  <c r="O779" i="1"/>
  <c r="P779" i="1" s="1"/>
  <c r="T779" i="1"/>
  <c r="V780" i="1"/>
  <c r="Q863" i="1"/>
  <c r="I779" i="1"/>
  <c r="A780" i="1"/>
  <c r="N780" i="1" s="1"/>
  <c r="H779" i="1"/>
  <c r="R779" i="1" s="1"/>
  <c r="J778" i="1"/>
  <c r="D779" i="1"/>
  <c r="G778" i="1"/>
  <c r="F778" i="1"/>
  <c r="O780" i="1" l="1"/>
  <c r="P780" i="1" s="1"/>
  <c r="T780" i="1"/>
  <c r="V781" i="1"/>
  <c r="E781" i="1"/>
  <c r="Q864" i="1"/>
  <c r="I780" i="1"/>
  <c r="A781" i="1"/>
  <c r="N781" i="1" s="1"/>
  <c r="H780" i="1"/>
  <c r="F779" i="1"/>
  <c r="J779" i="1"/>
  <c r="G779" i="1"/>
  <c r="D780" i="1"/>
  <c r="R780" i="1" l="1"/>
  <c r="T781" i="1"/>
  <c r="O781" i="1"/>
  <c r="P781" i="1" s="1"/>
  <c r="E782" i="1"/>
  <c r="V782" i="1"/>
  <c r="Q865" i="1"/>
  <c r="I781" i="1"/>
  <c r="A782" i="1"/>
  <c r="N782" i="1" s="1"/>
  <c r="H781" i="1"/>
  <c r="J780" i="1"/>
  <c r="D781" i="1"/>
  <c r="G780" i="1"/>
  <c r="F780" i="1"/>
  <c r="R781" i="1" l="1"/>
  <c r="O782" i="1"/>
  <c r="P782" i="1" s="1"/>
  <c r="T782" i="1"/>
  <c r="E783" i="1"/>
  <c r="V783" i="1"/>
  <c r="Q866" i="1"/>
  <c r="H782" i="1"/>
  <c r="I782" i="1"/>
  <c r="A783" i="1"/>
  <c r="N783" i="1" s="1"/>
  <c r="J781" i="1"/>
  <c r="F781" i="1"/>
  <c r="D782" i="1"/>
  <c r="G781" i="1"/>
  <c r="R782" i="1" l="1"/>
  <c r="T783" i="1"/>
  <c r="O783" i="1"/>
  <c r="P783" i="1" s="1"/>
  <c r="V784" i="1"/>
  <c r="E784" i="1"/>
  <c r="Q867" i="1"/>
  <c r="A784" i="1"/>
  <c r="N784" i="1" s="1"/>
  <c r="I783" i="1"/>
  <c r="H783" i="1"/>
  <c r="J782" i="1"/>
  <c r="D783" i="1"/>
  <c r="F782" i="1"/>
  <c r="G782" i="1"/>
  <c r="E785" i="1" l="1"/>
  <c r="R783" i="1"/>
  <c r="T784" i="1"/>
  <c r="O784" i="1"/>
  <c r="P784" i="1" s="1"/>
  <c r="V785" i="1"/>
  <c r="Q868" i="1"/>
  <c r="H784" i="1"/>
  <c r="A785" i="1"/>
  <c r="N785" i="1" s="1"/>
  <c r="I784" i="1"/>
  <c r="J783" i="1"/>
  <c r="D784" i="1"/>
  <c r="F783" i="1"/>
  <c r="G783" i="1"/>
  <c r="R784" i="1" l="1"/>
  <c r="T785" i="1"/>
  <c r="O785" i="1"/>
  <c r="P785" i="1" s="1"/>
  <c r="V786" i="1"/>
  <c r="E786" i="1"/>
  <c r="Q869" i="1"/>
  <c r="A786" i="1"/>
  <c r="N786" i="1" s="1"/>
  <c r="I785" i="1"/>
  <c r="H785" i="1"/>
  <c r="J784" i="1"/>
  <c r="G784" i="1"/>
  <c r="D785" i="1"/>
  <c r="F784" i="1"/>
  <c r="O786" i="1" l="1"/>
  <c r="P786" i="1" s="1"/>
  <c r="T786" i="1"/>
  <c r="V787" i="1"/>
  <c r="E787" i="1"/>
  <c r="R785" i="1"/>
  <c r="Q870" i="1"/>
  <c r="H786" i="1"/>
  <c r="R786" i="1" s="1"/>
  <c r="A787" i="1"/>
  <c r="N787" i="1" s="1"/>
  <c r="I786" i="1"/>
  <c r="J785" i="1"/>
  <c r="F785" i="1"/>
  <c r="G785" i="1"/>
  <c r="D786" i="1"/>
  <c r="T787" i="1" l="1"/>
  <c r="O787" i="1"/>
  <c r="P787" i="1" s="1"/>
  <c r="E788" i="1"/>
  <c r="V788" i="1"/>
  <c r="Q871" i="1"/>
  <c r="A788" i="1"/>
  <c r="N788" i="1" s="1"/>
  <c r="I787" i="1"/>
  <c r="H787" i="1"/>
  <c r="D787" i="1"/>
  <c r="J786" i="1"/>
  <c r="G786" i="1"/>
  <c r="F786" i="1"/>
  <c r="R787" i="1" l="1"/>
  <c r="V789" i="1"/>
  <c r="O788" i="1"/>
  <c r="P788" i="1" s="1"/>
  <c r="T788" i="1"/>
  <c r="E789" i="1"/>
  <c r="Q872" i="1"/>
  <c r="H788" i="1"/>
  <c r="A789" i="1"/>
  <c r="N789" i="1" s="1"/>
  <c r="I788" i="1"/>
  <c r="F787" i="1"/>
  <c r="D788" i="1"/>
  <c r="J787" i="1"/>
  <c r="G787" i="1"/>
  <c r="R788" i="1" l="1"/>
  <c r="T789" i="1"/>
  <c r="O789" i="1"/>
  <c r="P789" i="1" s="1"/>
  <c r="E790" i="1"/>
  <c r="V790" i="1"/>
  <c r="Q873" i="1"/>
  <c r="I789" i="1"/>
  <c r="A790" i="1"/>
  <c r="N790" i="1" s="1"/>
  <c r="H789" i="1"/>
  <c r="J788" i="1"/>
  <c r="F788" i="1"/>
  <c r="D789" i="1"/>
  <c r="G788" i="1"/>
  <c r="V791" i="1" l="1"/>
  <c r="O790" i="1"/>
  <c r="P790" i="1" s="1"/>
  <c r="T790" i="1"/>
  <c r="E791" i="1"/>
  <c r="E792" i="1" s="1"/>
  <c r="R789" i="1"/>
  <c r="Q874" i="1"/>
  <c r="H790" i="1"/>
  <c r="I790" i="1"/>
  <c r="A791" i="1"/>
  <c r="N791" i="1" s="1"/>
  <c r="J789" i="1"/>
  <c r="D790" i="1"/>
  <c r="F789" i="1"/>
  <c r="G789" i="1"/>
  <c r="R790" i="1" l="1"/>
  <c r="T791" i="1"/>
  <c r="O791" i="1"/>
  <c r="P791" i="1" s="1"/>
  <c r="V792" i="1"/>
  <c r="Q875" i="1"/>
  <c r="A792" i="1"/>
  <c r="N792" i="1" s="1"/>
  <c r="I791" i="1"/>
  <c r="H791" i="1"/>
  <c r="J790" i="1"/>
  <c r="F790" i="1"/>
  <c r="G790" i="1"/>
  <c r="D791" i="1"/>
  <c r="O792" i="1" l="1"/>
  <c r="P792" i="1" s="1"/>
  <c r="T792" i="1"/>
  <c r="V793" i="1"/>
  <c r="E793" i="1"/>
  <c r="R791" i="1"/>
  <c r="Q876" i="1"/>
  <c r="I792" i="1"/>
  <c r="A793" i="1"/>
  <c r="N793" i="1" s="1"/>
  <c r="H792" i="1"/>
  <c r="J791" i="1"/>
  <c r="D792" i="1"/>
  <c r="G791" i="1"/>
  <c r="F791" i="1"/>
  <c r="E794" i="1" l="1"/>
  <c r="V794" i="1"/>
  <c r="T793" i="1"/>
  <c r="O793" i="1"/>
  <c r="P793" i="1" s="1"/>
  <c r="R792" i="1"/>
  <c r="Q877" i="1"/>
  <c r="H793" i="1"/>
  <c r="I793" i="1"/>
  <c r="A794" i="1"/>
  <c r="N794" i="1" s="1"/>
  <c r="G792" i="1"/>
  <c r="D793" i="1"/>
  <c r="J792" i="1"/>
  <c r="F792" i="1"/>
  <c r="R793" i="1" l="1"/>
  <c r="V795" i="1"/>
  <c r="O794" i="1"/>
  <c r="P794" i="1" s="1"/>
  <c r="T794" i="1"/>
  <c r="E795" i="1"/>
  <c r="Q878" i="1"/>
  <c r="I794" i="1"/>
  <c r="A795" i="1"/>
  <c r="N795" i="1" s="1"/>
  <c r="H794" i="1"/>
  <c r="J793" i="1"/>
  <c r="D794" i="1"/>
  <c r="F793" i="1"/>
  <c r="G793" i="1"/>
  <c r="T795" i="1" l="1"/>
  <c r="O795" i="1"/>
  <c r="P795" i="1" s="1"/>
  <c r="V796" i="1"/>
  <c r="E796" i="1"/>
  <c r="R794" i="1"/>
  <c r="Q879" i="1"/>
  <c r="H795" i="1"/>
  <c r="R795" i="1" s="1"/>
  <c r="A796" i="1"/>
  <c r="N796" i="1" s="1"/>
  <c r="I795" i="1"/>
  <c r="J794" i="1"/>
  <c r="D795" i="1"/>
  <c r="G794" i="1"/>
  <c r="F794" i="1"/>
  <c r="T796" i="1" l="1"/>
  <c r="O796" i="1"/>
  <c r="P796" i="1" s="1"/>
  <c r="E797" i="1"/>
  <c r="V797" i="1"/>
  <c r="Q880" i="1"/>
  <c r="H796" i="1"/>
  <c r="I796" i="1"/>
  <c r="A797" i="1"/>
  <c r="N797" i="1" s="1"/>
  <c r="D796" i="1"/>
  <c r="J795" i="1"/>
  <c r="F795" i="1"/>
  <c r="G795" i="1"/>
  <c r="T797" i="1" l="1"/>
  <c r="O797" i="1"/>
  <c r="P797" i="1" s="1"/>
  <c r="R796" i="1"/>
  <c r="V798" i="1"/>
  <c r="E798" i="1"/>
  <c r="Q881" i="1"/>
  <c r="H797" i="1"/>
  <c r="R797" i="1" s="1"/>
  <c r="A798" i="1"/>
  <c r="N798" i="1" s="1"/>
  <c r="I797" i="1"/>
  <c r="G796" i="1"/>
  <c r="J796" i="1"/>
  <c r="D797" i="1"/>
  <c r="F796" i="1"/>
  <c r="E799" i="1" l="1"/>
  <c r="O798" i="1"/>
  <c r="P798" i="1" s="1"/>
  <c r="T798" i="1"/>
  <c r="V799" i="1"/>
  <c r="Q882" i="1"/>
  <c r="A799" i="1"/>
  <c r="N799" i="1" s="1"/>
  <c r="I798" i="1"/>
  <c r="H798" i="1"/>
  <c r="R798" i="1" s="1"/>
  <c r="J797" i="1"/>
  <c r="D798" i="1"/>
  <c r="G797" i="1"/>
  <c r="F797" i="1"/>
  <c r="V800" i="1" l="1"/>
  <c r="O799" i="1"/>
  <c r="P799" i="1" s="1"/>
  <c r="T799" i="1"/>
  <c r="E800" i="1"/>
  <c r="Q883" i="1"/>
  <c r="H799" i="1"/>
  <c r="A800" i="1"/>
  <c r="N800" i="1" s="1"/>
  <c r="I799" i="1"/>
  <c r="J798" i="1"/>
  <c r="G798" i="1"/>
  <c r="D799" i="1"/>
  <c r="F798" i="1"/>
  <c r="R799" i="1" l="1"/>
  <c r="T800" i="1"/>
  <c r="O800" i="1"/>
  <c r="P800" i="1" s="1"/>
  <c r="E801" i="1"/>
  <c r="V801" i="1"/>
  <c r="Q884" i="1"/>
  <c r="A801" i="1"/>
  <c r="N801" i="1" s="1"/>
  <c r="I800" i="1"/>
  <c r="H800" i="1"/>
  <c r="D800" i="1"/>
  <c r="G799" i="1"/>
  <c r="J799" i="1"/>
  <c r="F799" i="1"/>
  <c r="E802" i="1" l="1"/>
  <c r="T801" i="1"/>
  <c r="O801" i="1"/>
  <c r="P801" i="1" s="1"/>
  <c r="V802" i="1"/>
  <c r="R800" i="1"/>
  <c r="Q885" i="1"/>
  <c r="I801" i="1"/>
  <c r="A802" i="1"/>
  <c r="N802" i="1" s="1"/>
  <c r="H801" i="1"/>
  <c r="D801" i="1"/>
  <c r="J800" i="1"/>
  <c r="F800" i="1"/>
  <c r="G800" i="1"/>
  <c r="T802" i="1" l="1"/>
  <c r="O802" i="1"/>
  <c r="P802" i="1" s="1"/>
  <c r="V803" i="1"/>
  <c r="R801" i="1"/>
  <c r="E803" i="1"/>
  <c r="Q886" i="1"/>
  <c r="I802" i="1"/>
  <c r="A803" i="1"/>
  <c r="H802" i="1"/>
  <c r="G801" i="1"/>
  <c r="D802" i="1"/>
  <c r="J801" i="1"/>
  <c r="F801" i="1"/>
  <c r="E804" i="1" l="1"/>
  <c r="N803" i="1"/>
  <c r="O803" i="1" s="1"/>
  <c r="R802" i="1"/>
  <c r="Q887" i="1"/>
  <c r="A804" i="1"/>
  <c r="N804" i="1" s="1"/>
  <c r="I803" i="1"/>
  <c r="H803" i="1"/>
  <c r="F802" i="1"/>
  <c r="D803" i="1"/>
  <c r="G802" i="1"/>
  <c r="J802" i="1"/>
  <c r="V804" i="1" l="1"/>
  <c r="R803" i="1"/>
  <c r="T804" i="1"/>
  <c r="O804" i="1"/>
  <c r="P804" i="1" s="1"/>
  <c r="V805" i="1"/>
  <c r="V806" i="1" s="1"/>
  <c r="E805" i="1"/>
  <c r="E806" i="1" s="1"/>
  <c r="Q888" i="1"/>
  <c r="H804" i="1"/>
  <c r="I804" i="1"/>
  <c r="A805" i="1"/>
  <c r="N805" i="1" s="1"/>
  <c r="F803" i="1"/>
  <c r="G803" i="1"/>
  <c r="J803" i="1"/>
  <c r="D804" i="1"/>
  <c r="R804" i="1" l="1"/>
  <c r="O805" i="1"/>
  <c r="P805" i="1" s="1"/>
  <c r="T805" i="1"/>
  <c r="Q889" i="1"/>
  <c r="I805" i="1"/>
  <c r="A806" i="1"/>
  <c r="N806" i="1" s="1"/>
  <c r="V807" i="1" s="1"/>
  <c r="H805" i="1"/>
  <c r="J804" i="1"/>
  <c r="D805" i="1"/>
  <c r="F804" i="1"/>
  <c r="G804" i="1"/>
  <c r="O806" i="1" l="1"/>
  <c r="P806" i="1" s="1"/>
  <c r="T806" i="1"/>
  <c r="R805" i="1"/>
  <c r="E807" i="1"/>
  <c r="Q890" i="1"/>
  <c r="H806" i="1"/>
  <c r="R806" i="1" s="1"/>
  <c r="A807" i="1"/>
  <c r="N807" i="1" s="1"/>
  <c r="I806" i="1"/>
  <c r="J805" i="1"/>
  <c r="G805" i="1"/>
  <c r="D806" i="1"/>
  <c r="F805" i="1"/>
  <c r="T807" i="1" l="1"/>
  <c r="O807" i="1"/>
  <c r="P807" i="1" s="1"/>
  <c r="E808" i="1"/>
  <c r="V808" i="1"/>
  <c r="Q891" i="1"/>
  <c r="I807" i="1"/>
  <c r="A808" i="1"/>
  <c r="N808" i="1" s="1"/>
  <c r="H807" i="1"/>
  <c r="R807" i="1" s="1"/>
  <c r="F806" i="1"/>
  <c r="J806" i="1"/>
  <c r="G806" i="1"/>
  <c r="D807" i="1"/>
  <c r="V809" i="1" l="1"/>
  <c r="T808" i="1"/>
  <c r="O808" i="1"/>
  <c r="P808" i="1" s="1"/>
  <c r="E809" i="1"/>
  <c r="Q892" i="1"/>
  <c r="H808" i="1"/>
  <c r="I808" i="1"/>
  <c r="A809" i="1"/>
  <c r="N809" i="1" s="1"/>
  <c r="F807" i="1"/>
  <c r="D808" i="1"/>
  <c r="G807" i="1"/>
  <c r="J807" i="1"/>
  <c r="R808" i="1" l="1"/>
  <c r="T809" i="1"/>
  <c r="O809" i="1"/>
  <c r="P809" i="1" s="1"/>
  <c r="E810" i="1"/>
  <c r="V810" i="1"/>
  <c r="Q893" i="1"/>
  <c r="A810" i="1"/>
  <c r="N810" i="1" s="1"/>
  <c r="I809" i="1"/>
  <c r="H809" i="1"/>
  <c r="J808" i="1"/>
  <c r="F808" i="1"/>
  <c r="G808" i="1"/>
  <c r="D809" i="1"/>
  <c r="R809" i="1" l="1"/>
  <c r="T810" i="1"/>
  <c r="O810" i="1"/>
  <c r="P810" i="1" s="1"/>
  <c r="V811" i="1"/>
  <c r="E811" i="1"/>
  <c r="Q894" i="1"/>
  <c r="H810" i="1"/>
  <c r="I810" i="1"/>
  <c r="A811" i="1"/>
  <c r="N811" i="1" s="1"/>
  <c r="J809" i="1"/>
  <c r="F809" i="1"/>
  <c r="G809" i="1"/>
  <c r="D810" i="1"/>
  <c r="R810" i="1" l="1"/>
  <c r="T811" i="1"/>
  <c r="O811" i="1"/>
  <c r="P811" i="1" s="1"/>
  <c r="E812" i="1"/>
  <c r="V812" i="1"/>
  <c r="Q895" i="1"/>
  <c r="I811" i="1"/>
  <c r="A812" i="1"/>
  <c r="N812" i="1" s="1"/>
  <c r="H811" i="1"/>
  <c r="D811" i="1"/>
  <c r="J810" i="1"/>
  <c r="F810" i="1"/>
  <c r="G810" i="1"/>
  <c r="E813" i="1" l="1"/>
  <c r="T812" i="1"/>
  <c r="O812" i="1"/>
  <c r="P812" i="1" s="1"/>
  <c r="V813" i="1"/>
  <c r="R811" i="1"/>
  <c r="Q896" i="1"/>
  <c r="I812" i="1"/>
  <c r="A813" i="1"/>
  <c r="N813" i="1" s="1"/>
  <c r="H812" i="1"/>
  <c r="F811" i="1"/>
  <c r="D812" i="1"/>
  <c r="J811" i="1"/>
  <c r="G811" i="1"/>
  <c r="T813" i="1" l="1"/>
  <c r="O813" i="1"/>
  <c r="P813" i="1" s="1"/>
  <c r="V814" i="1"/>
  <c r="R812" i="1"/>
  <c r="E814" i="1"/>
  <c r="Q897" i="1"/>
  <c r="A814" i="1"/>
  <c r="N814" i="1" s="1"/>
  <c r="I813" i="1"/>
  <c r="H813" i="1"/>
  <c r="F812" i="1"/>
  <c r="G812" i="1"/>
  <c r="D813" i="1"/>
  <c r="J812" i="1"/>
  <c r="O814" i="1" l="1"/>
  <c r="P814" i="1" s="1"/>
  <c r="T814" i="1"/>
  <c r="E815" i="1"/>
  <c r="V815" i="1"/>
  <c r="R813" i="1"/>
  <c r="Q898" i="1"/>
  <c r="H814" i="1"/>
  <c r="R814" i="1" s="1"/>
  <c r="A815" i="1"/>
  <c r="N815" i="1" s="1"/>
  <c r="I814" i="1"/>
  <c r="F813" i="1"/>
  <c r="G813" i="1"/>
  <c r="J813" i="1"/>
  <c r="D814" i="1"/>
  <c r="V816" i="1" l="1"/>
  <c r="T815" i="1"/>
  <c r="O815" i="1"/>
  <c r="P815" i="1" s="1"/>
  <c r="E816" i="1"/>
  <c r="Q899" i="1"/>
  <c r="I815" i="1"/>
  <c r="A816" i="1"/>
  <c r="N816" i="1" s="1"/>
  <c r="H815" i="1"/>
  <c r="D815" i="1"/>
  <c r="J814" i="1"/>
  <c r="F814" i="1"/>
  <c r="G814" i="1"/>
  <c r="R815" i="1" l="1"/>
  <c r="O816" i="1"/>
  <c r="P816" i="1" s="1"/>
  <c r="T816" i="1"/>
  <c r="E817" i="1"/>
  <c r="V817" i="1"/>
  <c r="Q900" i="1"/>
  <c r="H816" i="1"/>
  <c r="A817" i="1"/>
  <c r="N817" i="1" s="1"/>
  <c r="I816" i="1"/>
  <c r="J815" i="1"/>
  <c r="F815" i="1"/>
  <c r="D816" i="1"/>
  <c r="G815" i="1"/>
  <c r="R816" i="1" l="1"/>
  <c r="T817" i="1"/>
  <c r="O817" i="1"/>
  <c r="P817" i="1" s="1"/>
  <c r="V818" i="1"/>
  <c r="E818" i="1"/>
  <c r="Q901" i="1"/>
  <c r="A818" i="1"/>
  <c r="N818" i="1" s="1"/>
  <c r="I817" i="1"/>
  <c r="H817" i="1"/>
  <c r="G816" i="1"/>
  <c r="F816" i="1"/>
  <c r="J816" i="1"/>
  <c r="D817" i="1"/>
  <c r="T818" i="1" l="1"/>
  <c r="O818" i="1"/>
  <c r="P818" i="1" s="1"/>
  <c r="E819" i="1"/>
  <c r="E820" i="1" s="1"/>
  <c r="V819" i="1"/>
  <c r="V820" i="1" s="1"/>
  <c r="R817" i="1"/>
  <c r="Q902" i="1"/>
  <c r="H818" i="1"/>
  <c r="I818" i="1"/>
  <c r="A819" i="1"/>
  <c r="N819" i="1" s="1"/>
  <c r="J817" i="1"/>
  <c r="G817" i="1"/>
  <c r="F817" i="1"/>
  <c r="D818" i="1"/>
  <c r="R818" i="1" l="1"/>
  <c r="O819" i="1"/>
  <c r="P819" i="1" s="1"/>
  <c r="T819" i="1"/>
  <c r="Q903" i="1"/>
  <c r="I819" i="1"/>
  <c r="A820" i="1"/>
  <c r="N820" i="1" s="1"/>
  <c r="V821" i="1" s="1"/>
  <c r="H819" i="1"/>
  <c r="J818" i="1"/>
  <c r="F818" i="1"/>
  <c r="G818" i="1"/>
  <c r="D819" i="1"/>
  <c r="O820" i="1" l="1"/>
  <c r="P820" i="1" s="1"/>
  <c r="T820" i="1"/>
  <c r="E821" i="1"/>
  <c r="R819" i="1"/>
  <c r="Q904" i="1"/>
  <c r="H820" i="1"/>
  <c r="I820" i="1"/>
  <c r="A821" i="1"/>
  <c r="N821" i="1" s="1"/>
  <c r="J819" i="1"/>
  <c r="G819" i="1"/>
  <c r="F819" i="1"/>
  <c r="D820" i="1"/>
  <c r="R820" i="1" l="1"/>
  <c r="E822" i="1"/>
  <c r="T821" i="1"/>
  <c r="O821" i="1"/>
  <c r="P821" i="1" s="1"/>
  <c r="V822" i="1"/>
  <c r="Q905" i="1"/>
  <c r="I821" i="1"/>
  <c r="A822" i="1"/>
  <c r="N822" i="1" s="1"/>
  <c r="H821" i="1"/>
  <c r="F820" i="1"/>
  <c r="J820" i="1"/>
  <c r="G820" i="1"/>
  <c r="D821" i="1"/>
  <c r="R821" i="1" l="1"/>
  <c r="O822" i="1"/>
  <c r="P822" i="1" s="1"/>
  <c r="T822" i="1"/>
  <c r="V823" i="1"/>
  <c r="E823" i="1"/>
  <c r="Q906" i="1"/>
  <c r="I822" i="1"/>
  <c r="A823" i="1"/>
  <c r="N823" i="1" s="1"/>
  <c r="H822" i="1"/>
  <c r="D822" i="1"/>
  <c r="J821" i="1"/>
  <c r="F821" i="1"/>
  <c r="G821" i="1"/>
  <c r="E824" i="1" l="1"/>
  <c r="R822" i="1"/>
  <c r="O823" i="1"/>
  <c r="P823" i="1" s="1"/>
  <c r="T823" i="1"/>
  <c r="V824" i="1"/>
  <c r="Q907" i="1"/>
  <c r="H823" i="1"/>
  <c r="I823" i="1"/>
  <c r="A824" i="1"/>
  <c r="N824" i="1" s="1"/>
  <c r="D823" i="1"/>
  <c r="G822" i="1"/>
  <c r="J822" i="1"/>
  <c r="F822" i="1"/>
  <c r="T824" i="1" l="1"/>
  <c r="O824" i="1"/>
  <c r="P824" i="1" s="1"/>
  <c r="R823" i="1"/>
  <c r="V825" i="1"/>
  <c r="E825" i="1"/>
  <c r="Q908" i="1"/>
  <c r="I824" i="1"/>
  <c r="A825" i="1"/>
  <c r="N825" i="1" s="1"/>
  <c r="H824" i="1"/>
  <c r="G823" i="1"/>
  <c r="D824" i="1"/>
  <c r="J823" i="1"/>
  <c r="F823" i="1"/>
  <c r="E826" i="1" l="1"/>
  <c r="V826" i="1"/>
  <c r="T825" i="1"/>
  <c r="O825" i="1"/>
  <c r="P825" i="1" s="1"/>
  <c r="R824" i="1"/>
  <c r="Q909" i="1"/>
  <c r="H825" i="1"/>
  <c r="R825" i="1" s="1"/>
  <c r="A826" i="1"/>
  <c r="N826" i="1" s="1"/>
  <c r="I825" i="1"/>
  <c r="J824" i="1"/>
  <c r="D825" i="1"/>
  <c r="G824" i="1"/>
  <c r="F824" i="1"/>
  <c r="T826" i="1" l="1"/>
  <c r="O826" i="1"/>
  <c r="P826" i="1" s="1"/>
  <c r="V827" i="1"/>
  <c r="E827" i="1"/>
  <c r="Q910" i="1"/>
  <c r="A827" i="1"/>
  <c r="N827" i="1" s="1"/>
  <c r="I826" i="1"/>
  <c r="H826" i="1"/>
  <c r="R826" i="1" s="1"/>
  <c r="D826" i="1"/>
  <c r="J825" i="1"/>
  <c r="G825" i="1"/>
  <c r="F825" i="1"/>
  <c r="E828" i="1" l="1"/>
  <c r="O827" i="1"/>
  <c r="P827" i="1" s="1"/>
  <c r="T827" i="1"/>
  <c r="V828" i="1"/>
  <c r="Q911" i="1"/>
  <c r="A828" i="1"/>
  <c r="N828" i="1" s="1"/>
  <c r="I827" i="1"/>
  <c r="H827" i="1"/>
  <c r="R827" i="1" s="1"/>
  <c r="J826" i="1"/>
  <c r="F826" i="1"/>
  <c r="G826" i="1"/>
  <c r="D827" i="1"/>
  <c r="T828" i="1" l="1"/>
  <c r="O828" i="1"/>
  <c r="P828" i="1" s="1"/>
  <c r="V829" i="1"/>
  <c r="E829" i="1"/>
  <c r="Q912" i="1"/>
  <c r="H828" i="1"/>
  <c r="I828" i="1"/>
  <c r="A829" i="1"/>
  <c r="N829" i="1" s="1"/>
  <c r="J827" i="1"/>
  <c r="D828" i="1"/>
  <c r="G827" i="1"/>
  <c r="F827" i="1"/>
  <c r="O829" i="1" l="1"/>
  <c r="P829" i="1" s="1"/>
  <c r="T829" i="1"/>
  <c r="R828" i="1"/>
  <c r="E830" i="1"/>
  <c r="V830" i="1"/>
  <c r="Q913" i="1"/>
  <c r="I829" i="1"/>
  <c r="A830" i="1"/>
  <c r="N830" i="1" s="1"/>
  <c r="H829" i="1"/>
  <c r="J828" i="1"/>
  <c r="G828" i="1"/>
  <c r="F828" i="1"/>
  <c r="D829" i="1"/>
  <c r="O830" i="1" l="1"/>
  <c r="P830" i="1" s="1"/>
  <c r="T830" i="1"/>
  <c r="V831" i="1"/>
  <c r="E831" i="1"/>
  <c r="R829" i="1"/>
  <c r="Q914" i="1"/>
  <c r="A831" i="1"/>
  <c r="N831" i="1" s="1"/>
  <c r="I830" i="1"/>
  <c r="H830" i="1"/>
  <c r="G829" i="1"/>
  <c r="J829" i="1"/>
  <c r="D830" i="1"/>
  <c r="F829" i="1"/>
  <c r="O831" i="1" l="1"/>
  <c r="P831" i="1" s="1"/>
  <c r="T831" i="1"/>
  <c r="E832" i="1"/>
  <c r="V832" i="1"/>
  <c r="R830" i="1"/>
  <c r="Q915" i="1"/>
  <c r="I831" i="1"/>
  <c r="A832" i="1"/>
  <c r="N832" i="1" s="1"/>
  <c r="H831" i="1"/>
  <c r="D831" i="1"/>
  <c r="J830" i="1"/>
  <c r="G830" i="1"/>
  <c r="F830" i="1"/>
  <c r="V833" i="1" l="1"/>
  <c r="T832" i="1"/>
  <c r="O832" i="1"/>
  <c r="P832" i="1" s="1"/>
  <c r="E833" i="1"/>
  <c r="R831" i="1"/>
  <c r="Q916" i="1"/>
  <c r="H832" i="1"/>
  <c r="R832" i="1" s="1"/>
  <c r="A833" i="1"/>
  <c r="I832" i="1"/>
  <c r="F831" i="1"/>
  <c r="D832" i="1"/>
  <c r="G831" i="1"/>
  <c r="J831" i="1"/>
  <c r="E834" i="1" l="1"/>
  <c r="N833" i="1"/>
  <c r="O833" i="1" s="1"/>
  <c r="Q917" i="1"/>
  <c r="A834" i="1"/>
  <c r="N834" i="1" s="1"/>
  <c r="I833" i="1"/>
  <c r="H833" i="1"/>
  <c r="R833" i="1" s="1"/>
  <c r="J832" i="1"/>
  <c r="D833" i="1"/>
  <c r="G832" i="1"/>
  <c r="F832" i="1"/>
  <c r="V834" i="1" l="1"/>
  <c r="V835" i="1" s="1"/>
  <c r="O834" i="1"/>
  <c r="P834" i="1" s="1"/>
  <c r="T834" i="1"/>
  <c r="E835" i="1"/>
  <c r="Q918" i="1"/>
  <c r="H834" i="1"/>
  <c r="I834" i="1"/>
  <c r="A835" i="1"/>
  <c r="N835" i="1" s="1"/>
  <c r="F833" i="1"/>
  <c r="G833" i="1"/>
  <c r="J833" i="1"/>
  <c r="D834" i="1"/>
  <c r="E836" i="1" l="1"/>
  <c r="O835" i="1"/>
  <c r="P835" i="1" s="1"/>
  <c r="T835" i="1"/>
  <c r="R834" i="1"/>
  <c r="V836" i="1"/>
  <c r="Q919" i="1"/>
  <c r="I835" i="1"/>
  <c r="A836" i="1"/>
  <c r="N836" i="1" s="1"/>
  <c r="H835" i="1"/>
  <c r="G834" i="1"/>
  <c r="F834" i="1"/>
  <c r="D835" i="1"/>
  <c r="J834" i="1"/>
  <c r="T836" i="1" l="1"/>
  <c r="O836" i="1"/>
  <c r="P836" i="1" s="1"/>
  <c r="V837" i="1"/>
  <c r="R835" i="1"/>
  <c r="E837" i="1"/>
  <c r="Q920" i="1"/>
  <c r="I836" i="1"/>
  <c r="A837" i="1"/>
  <c r="N837" i="1" s="1"/>
  <c r="H836" i="1"/>
  <c r="J835" i="1"/>
  <c r="D836" i="1"/>
  <c r="F835" i="1"/>
  <c r="G835" i="1"/>
  <c r="O837" i="1" l="1"/>
  <c r="P837" i="1" s="1"/>
  <c r="T837" i="1"/>
  <c r="E838" i="1"/>
  <c r="E839" i="1" s="1"/>
  <c r="V838" i="1"/>
  <c r="R836" i="1"/>
  <c r="Q921" i="1"/>
  <c r="H837" i="1"/>
  <c r="R837" i="1" s="1"/>
  <c r="I837" i="1"/>
  <c r="A838" i="1"/>
  <c r="N838" i="1" s="1"/>
  <c r="D837" i="1"/>
  <c r="J836" i="1"/>
  <c r="F836" i="1"/>
  <c r="G836" i="1"/>
  <c r="V839" i="1" l="1"/>
  <c r="O838" i="1"/>
  <c r="P838" i="1" s="1"/>
  <c r="T838" i="1"/>
  <c r="Q922" i="1"/>
  <c r="I838" i="1"/>
  <c r="A839" i="1"/>
  <c r="N839" i="1" s="1"/>
  <c r="H838" i="1"/>
  <c r="R838" i="1" s="1"/>
  <c r="J837" i="1"/>
  <c r="F837" i="1"/>
  <c r="G837" i="1"/>
  <c r="D838" i="1"/>
  <c r="T839" i="1" l="1"/>
  <c r="O839" i="1"/>
  <c r="P839" i="1" s="1"/>
  <c r="V840" i="1"/>
  <c r="E840" i="1"/>
  <c r="Q923" i="1"/>
  <c r="I839" i="1"/>
  <c r="A840" i="1"/>
  <c r="N840" i="1" s="1"/>
  <c r="H839" i="1"/>
  <c r="G838" i="1"/>
  <c r="D839" i="1"/>
  <c r="J838" i="1"/>
  <c r="F838" i="1"/>
  <c r="R839" i="1" l="1"/>
  <c r="T840" i="1"/>
  <c r="O840" i="1"/>
  <c r="P840" i="1" s="1"/>
  <c r="E841" i="1"/>
  <c r="E842" i="1" s="1"/>
  <c r="V841" i="1"/>
  <c r="V842" i="1" s="1"/>
  <c r="Q924" i="1"/>
  <c r="H840" i="1"/>
  <c r="I840" i="1"/>
  <c r="A841" i="1"/>
  <c r="N841" i="1" s="1"/>
  <c r="J839" i="1"/>
  <c r="D840" i="1"/>
  <c r="G839" i="1"/>
  <c r="F839" i="1"/>
  <c r="R840" i="1" l="1"/>
  <c r="O841" i="1"/>
  <c r="P841" i="1" s="1"/>
  <c r="T841" i="1"/>
  <c r="Q925" i="1"/>
  <c r="A842" i="1"/>
  <c r="N842" i="1" s="1"/>
  <c r="I841" i="1"/>
  <c r="H841" i="1"/>
  <c r="F840" i="1"/>
  <c r="J840" i="1"/>
  <c r="D841" i="1"/>
  <c r="G840" i="1"/>
  <c r="R841" i="1" l="1"/>
  <c r="T842" i="1"/>
  <c r="O842" i="1"/>
  <c r="P842" i="1" s="1"/>
  <c r="E843" i="1"/>
  <c r="V843" i="1"/>
  <c r="Q926" i="1"/>
  <c r="H842" i="1"/>
  <c r="A843" i="1"/>
  <c r="N843" i="1" s="1"/>
  <c r="I842" i="1"/>
  <c r="J841" i="1"/>
  <c r="D842" i="1"/>
  <c r="F841" i="1"/>
  <c r="G841" i="1"/>
  <c r="T843" i="1" l="1"/>
  <c r="O843" i="1"/>
  <c r="P843" i="1" s="1"/>
  <c r="V844" i="1"/>
  <c r="R842" i="1"/>
  <c r="E844" i="1"/>
  <c r="Q927" i="1"/>
  <c r="H843" i="1"/>
  <c r="R843" i="1" s="1"/>
  <c r="A844" i="1"/>
  <c r="N844" i="1" s="1"/>
  <c r="I843" i="1"/>
  <c r="F842" i="1"/>
  <c r="J842" i="1"/>
  <c r="D843" i="1"/>
  <c r="G842" i="1"/>
  <c r="T844" i="1" l="1"/>
  <c r="O844" i="1"/>
  <c r="P844" i="1" s="1"/>
  <c r="E845" i="1"/>
  <c r="V845" i="1"/>
  <c r="Q928" i="1"/>
  <c r="I844" i="1"/>
  <c r="A845" i="1"/>
  <c r="N845" i="1" s="1"/>
  <c r="H844" i="1"/>
  <c r="R844" i="1" s="1"/>
  <c r="D844" i="1"/>
  <c r="G843" i="1"/>
  <c r="F843" i="1"/>
  <c r="J843" i="1"/>
  <c r="T845" i="1" l="1"/>
  <c r="O845" i="1"/>
  <c r="P845" i="1" s="1"/>
  <c r="V846" i="1"/>
  <c r="E846" i="1"/>
  <c r="Q929" i="1"/>
  <c r="H845" i="1"/>
  <c r="A846" i="1"/>
  <c r="N846" i="1" s="1"/>
  <c r="I845" i="1"/>
  <c r="D845" i="1"/>
  <c r="J844" i="1"/>
  <c r="F844" i="1"/>
  <c r="G844" i="1"/>
  <c r="E847" i="1" l="1"/>
  <c r="O846" i="1"/>
  <c r="P846" i="1" s="1"/>
  <c r="T846" i="1"/>
  <c r="R845" i="1"/>
  <c r="V847" i="1"/>
  <c r="Q930" i="1"/>
  <c r="A847" i="1"/>
  <c r="N847" i="1" s="1"/>
  <c r="I846" i="1"/>
  <c r="H846" i="1"/>
  <c r="F845" i="1"/>
  <c r="J845" i="1"/>
  <c r="G845" i="1"/>
  <c r="D846" i="1"/>
  <c r="T847" i="1" l="1"/>
  <c r="O847" i="1"/>
  <c r="P847" i="1" s="1"/>
  <c r="V848" i="1"/>
  <c r="E848" i="1"/>
  <c r="R846" i="1"/>
  <c r="Q931" i="1"/>
  <c r="H847" i="1"/>
  <c r="R847" i="1" s="1"/>
  <c r="A848" i="1"/>
  <c r="N848" i="1" s="1"/>
  <c r="I847" i="1"/>
  <c r="D847" i="1"/>
  <c r="G846" i="1"/>
  <c r="F846" i="1"/>
  <c r="J846" i="1"/>
  <c r="T848" i="1" l="1"/>
  <c r="O848" i="1"/>
  <c r="P848" i="1" s="1"/>
  <c r="E849" i="1"/>
  <c r="V849" i="1"/>
  <c r="Q932" i="1"/>
  <c r="I848" i="1"/>
  <c r="A849" i="1"/>
  <c r="N849" i="1" s="1"/>
  <c r="H848" i="1"/>
  <c r="F847" i="1"/>
  <c r="G847" i="1"/>
  <c r="J847" i="1"/>
  <c r="D848" i="1"/>
  <c r="O849" i="1" l="1"/>
  <c r="P849" i="1" s="1"/>
  <c r="T849" i="1"/>
  <c r="R848" i="1"/>
  <c r="V850" i="1"/>
  <c r="E850" i="1"/>
  <c r="Q933" i="1"/>
  <c r="H849" i="1"/>
  <c r="R849" i="1" s="1"/>
  <c r="A850" i="1"/>
  <c r="N850" i="1" s="1"/>
  <c r="I849" i="1"/>
  <c r="F848" i="1"/>
  <c r="D849" i="1"/>
  <c r="G848" i="1"/>
  <c r="J848" i="1"/>
  <c r="E851" i="1" l="1"/>
  <c r="V851" i="1"/>
  <c r="T850" i="1"/>
  <c r="O850" i="1"/>
  <c r="P850" i="1" s="1"/>
  <c r="Q934" i="1"/>
  <c r="A851" i="1"/>
  <c r="N851" i="1" s="1"/>
  <c r="I850" i="1"/>
  <c r="H850" i="1"/>
  <c r="R850" i="1" s="1"/>
  <c r="F849" i="1"/>
  <c r="G849" i="1"/>
  <c r="J849" i="1"/>
  <c r="D850" i="1"/>
  <c r="O851" i="1" l="1"/>
  <c r="P851" i="1" s="1"/>
  <c r="T851" i="1"/>
  <c r="V852" i="1"/>
  <c r="E852" i="1"/>
  <c r="Q935" i="1"/>
  <c r="H851" i="1"/>
  <c r="A852" i="1"/>
  <c r="N852" i="1" s="1"/>
  <c r="I851" i="1"/>
  <c r="G850" i="1"/>
  <c r="D851" i="1"/>
  <c r="J850" i="1"/>
  <c r="F850" i="1"/>
  <c r="T852" i="1" l="1"/>
  <c r="O852" i="1"/>
  <c r="P852" i="1" s="1"/>
  <c r="R851" i="1"/>
  <c r="E853" i="1"/>
  <c r="V853" i="1"/>
  <c r="Q936" i="1"/>
  <c r="I852" i="1"/>
  <c r="A853" i="1"/>
  <c r="N853" i="1" s="1"/>
  <c r="H852" i="1"/>
  <c r="F851" i="1"/>
  <c r="D852" i="1"/>
  <c r="G851" i="1"/>
  <c r="J851" i="1"/>
  <c r="T853" i="1" l="1"/>
  <c r="O853" i="1"/>
  <c r="P853" i="1" s="1"/>
  <c r="E854" i="1"/>
  <c r="V854" i="1"/>
  <c r="R852" i="1"/>
  <c r="Q937" i="1"/>
  <c r="I853" i="1"/>
  <c r="A854" i="1"/>
  <c r="N854" i="1" s="1"/>
  <c r="H853" i="1"/>
  <c r="D853" i="1"/>
  <c r="G852" i="1"/>
  <c r="F852" i="1"/>
  <c r="J852" i="1"/>
  <c r="T854" i="1" l="1"/>
  <c r="O854" i="1"/>
  <c r="P854" i="1" s="1"/>
  <c r="E855" i="1"/>
  <c r="V855" i="1"/>
  <c r="R853" i="1"/>
  <c r="Q938" i="1"/>
  <c r="H854" i="1"/>
  <c r="R854" i="1" s="1"/>
  <c r="A855" i="1"/>
  <c r="N855" i="1" s="1"/>
  <c r="I854" i="1"/>
  <c r="F853" i="1"/>
  <c r="G853" i="1"/>
  <c r="D854" i="1"/>
  <c r="J853" i="1"/>
  <c r="O855" i="1" l="1"/>
  <c r="P855" i="1" s="1"/>
  <c r="T855" i="1"/>
  <c r="V856" i="1"/>
  <c r="E856" i="1"/>
  <c r="Q939" i="1"/>
  <c r="I855" i="1"/>
  <c r="A856" i="1"/>
  <c r="N856" i="1" s="1"/>
  <c r="H855" i="1"/>
  <c r="R855" i="1" s="1"/>
  <c r="J854" i="1"/>
  <c r="D855" i="1"/>
  <c r="G854" i="1"/>
  <c r="F854" i="1"/>
  <c r="T856" i="1" l="1"/>
  <c r="O856" i="1"/>
  <c r="P856" i="1" s="1"/>
  <c r="E857" i="1"/>
  <c r="V857" i="1"/>
  <c r="Q940" i="1"/>
  <c r="H856" i="1"/>
  <c r="A857" i="1"/>
  <c r="N857" i="1" s="1"/>
  <c r="I856" i="1"/>
  <c r="F855" i="1"/>
  <c r="D856" i="1"/>
  <c r="G855" i="1"/>
  <c r="J855" i="1"/>
  <c r="R856" i="1" l="1"/>
  <c r="O857" i="1"/>
  <c r="P857" i="1" s="1"/>
  <c r="T857" i="1"/>
  <c r="V858" i="1"/>
  <c r="E858" i="1"/>
  <c r="Q941" i="1"/>
  <c r="I857" i="1"/>
  <c r="A858" i="1"/>
  <c r="N858" i="1" s="1"/>
  <c r="H857" i="1"/>
  <c r="J856" i="1"/>
  <c r="F856" i="1"/>
  <c r="G856" i="1"/>
  <c r="D857" i="1"/>
  <c r="E859" i="1" l="1"/>
  <c r="V859" i="1"/>
  <c r="E860" i="1"/>
  <c r="T858" i="1"/>
  <c r="O858" i="1"/>
  <c r="P858" i="1" s="1"/>
  <c r="R857" i="1"/>
  <c r="Q942" i="1"/>
  <c r="H858" i="1"/>
  <c r="I858" i="1"/>
  <c r="A859" i="1"/>
  <c r="N859" i="1" s="1"/>
  <c r="F857" i="1"/>
  <c r="J857" i="1"/>
  <c r="D858" i="1"/>
  <c r="G857" i="1"/>
  <c r="R858" i="1" l="1"/>
  <c r="O859" i="1"/>
  <c r="P859" i="1" s="1"/>
  <c r="T859" i="1"/>
  <c r="V860" i="1"/>
  <c r="Q943" i="1"/>
  <c r="I859" i="1"/>
  <c r="A860" i="1"/>
  <c r="N860" i="1" s="1"/>
  <c r="H859" i="1"/>
  <c r="J858" i="1"/>
  <c r="F858" i="1"/>
  <c r="D859" i="1"/>
  <c r="G858" i="1"/>
  <c r="T860" i="1" l="1"/>
  <c r="O860" i="1"/>
  <c r="P860" i="1" s="1"/>
  <c r="V861" i="1"/>
  <c r="E861" i="1"/>
  <c r="R859" i="1"/>
  <c r="Q944" i="1"/>
  <c r="A861" i="1"/>
  <c r="N861" i="1" s="1"/>
  <c r="I860" i="1"/>
  <c r="H860" i="1"/>
  <c r="D860" i="1"/>
  <c r="G859" i="1"/>
  <c r="F859" i="1"/>
  <c r="J859" i="1"/>
  <c r="T861" i="1" l="1"/>
  <c r="O861" i="1"/>
  <c r="P861" i="1" s="1"/>
  <c r="E862" i="1"/>
  <c r="E863" i="1" s="1"/>
  <c r="V862" i="1"/>
  <c r="V863" i="1" s="1"/>
  <c r="R860" i="1"/>
  <c r="Q945" i="1"/>
  <c r="H861" i="1"/>
  <c r="R861" i="1" s="1"/>
  <c r="I861" i="1"/>
  <c r="A862" i="1"/>
  <c r="N862" i="1" s="1"/>
  <c r="G860" i="1"/>
  <c r="F860" i="1"/>
  <c r="J860" i="1"/>
  <c r="D861" i="1"/>
  <c r="T862" i="1" l="1"/>
  <c r="O862" i="1"/>
  <c r="P862" i="1" s="1"/>
  <c r="Q946" i="1"/>
  <c r="I862" i="1"/>
  <c r="A863" i="1"/>
  <c r="N863" i="1" s="1"/>
  <c r="H862" i="1"/>
  <c r="R862" i="1" s="1"/>
  <c r="J861" i="1"/>
  <c r="D862" i="1"/>
  <c r="F861" i="1"/>
  <c r="G861" i="1"/>
  <c r="T863" i="1" l="1"/>
  <c r="O863" i="1"/>
  <c r="P863" i="1" s="1"/>
  <c r="E864" i="1"/>
  <c r="V864" i="1"/>
  <c r="Q947" i="1"/>
  <c r="I863" i="1"/>
  <c r="A864" i="1"/>
  <c r="H863" i="1"/>
  <c r="R863" i="1" s="1"/>
  <c r="J862" i="1"/>
  <c r="D863" i="1"/>
  <c r="G862" i="1"/>
  <c r="F862" i="1"/>
  <c r="E865" i="1" l="1"/>
  <c r="N864" i="1"/>
  <c r="O864" i="1" s="1"/>
  <c r="Q948" i="1"/>
  <c r="H864" i="1"/>
  <c r="A865" i="1"/>
  <c r="N865" i="1" s="1"/>
  <c r="I864" i="1"/>
  <c r="G863" i="1"/>
  <c r="F863" i="1"/>
  <c r="D864" i="1"/>
  <c r="J863" i="1"/>
  <c r="V865" i="1" l="1"/>
  <c r="V866" i="1" s="1"/>
  <c r="R864" i="1"/>
  <c r="T865" i="1"/>
  <c r="O865" i="1"/>
  <c r="P865" i="1" s="1"/>
  <c r="E866" i="1"/>
  <c r="Q949" i="1"/>
  <c r="I865" i="1"/>
  <c r="A866" i="1"/>
  <c r="N866" i="1" s="1"/>
  <c r="H865" i="1"/>
  <c r="D865" i="1"/>
  <c r="F864" i="1"/>
  <c r="G864" i="1"/>
  <c r="J864" i="1"/>
  <c r="T866" i="1" l="1"/>
  <c r="O866" i="1"/>
  <c r="P866" i="1" s="1"/>
  <c r="E867" i="1"/>
  <c r="E868" i="1" s="1"/>
  <c r="R865" i="1"/>
  <c r="V867" i="1"/>
  <c r="V868" i="1" s="1"/>
  <c r="Q950" i="1"/>
  <c r="H866" i="1"/>
  <c r="I866" i="1"/>
  <c r="A867" i="1"/>
  <c r="N867" i="1" s="1"/>
  <c r="J865" i="1"/>
  <c r="F865" i="1"/>
  <c r="D866" i="1"/>
  <c r="G865" i="1"/>
  <c r="R866" i="1" l="1"/>
  <c r="T867" i="1"/>
  <c r="O867" i="1"/>
  <c r="P867" i="1" s="1"/>
  <c r="Q951" i="1"/>
  <c r="I867" i="1"/>
  <c r="A868" i="1"/>
  <c r="N868" i="1" s="1"/>
  <c r="H867" i="1"/>
  <c r="D867" i="1"/>
  <c r="G866" i="1"/>
  <c r="J866" i="1"/>
  <c r="F866" i="1"/>
  <c r="E869" i="1" l="1"/>
  <c r="O868" i="1"/>
  <c r="P868" i="1" s="1"/>
  <c r="T868" i="1"/>
  <c r="R867" i="1"/>
  <c r="V869" i="1"/>
  <c r="Q952" i="1"/>
  <c r="H868" i="1"/>
  <c r="R868" i="1" s="1"/>
  <c r="A869" i="1"/>
  <c r="N869" i="1" s="1"/>
  <c r="I868" i="1"/>
  <c r="D868" i="1"/>
  <c r="J867" i="1"/>
  <c r="G867" i="1"/>
  <c r="F867" i="1"/>
  <c r="T869" i="1" l="1"/>
  <c r="O869" i="1"/>
  <c r="P869" i="1" s="1"/>
  <c r="V870" i="1"/>
  <c r="E870" i="1"/>
  <c r="Q953" i="1"/>
  <c r="I869" i="1"/>
  <c r="A870" i="1"/>
  <c r="N870" i="1" s="1"/>
  <c r="H869" i="1"/>
  <c r="R869" i="1" s="1"/>
  <c r="F868" i="1"/>
  <c r="J868" i="1"/>
  <c r="G868" i="1"/>
  <c r="D869" i="1"/>
  <c r="E871" i="1" l="1"/>
  <c r="O870" i="1"/>
  <c r="P870" i="1" s="1"/>
  <c r="T870" i="1"/>
  <c r="V871" i="1"/>
  <c r="Q954" i="1"/>
  <c r="A871" i="1"/>
  <c r="N871" i="1" s="1"/>
  <c r="I870" i="1"/>
  <c r="H870" i="1"/>
  <c r="F869" i="1"/>
  <c r="D870" i="1"/>
  <c r="G869" i="1"/>
  <c r="J869" i="1"/>
  <c r="R870" i="1" l="1"/>
  <c r="O871" i="1"/>
  <c r="P871" i="1" s="1"/>
  <c r="T871" i="1"/>
  <c r="V872" i="1"/>
  <c r="E872" i="1"/>
  <c r="Q955" i="1"/>
  <c r="I871" i="1"/>
  <c r="A872" i="1"/>
  <c r="N872" i="1" s="1"/>
  <c r="H871" i="1"/>
  <c r="F870" i="1"/>
  <c r="G870" i="1"/>
  <c r="D871" i="1"/>
  <c r="J870" i="1"/>
  <c r="R871" i="1" l="1"/>
  <c r="O872" i="1"/>
  <c r="P872" i="1" s="1"/>
  <c r="T872" i="1"/>
  <c r="E873" i="1"/>
  <c r="V873" i="1"/>
  <c r="Q956" i="1"/>
  <c r="A873" i="1"/>
  <c r="N873" i="1" s="1"/>
  <c r="I872" i="1"/>
  <c r="H872" i="1"/>
  <c r="D872" i="1"/>
  <c r="F871" i="1"/>
  <c r="G871" i="1"/>
  <c r="J871" i="1"/>
  <c r="R872" i="1" l="1"/>
  <c r="V874" i="1"/>
  <c r="T873" i="1"/>
  <c r="O873" i="1"/>
  <c r="P873" i="1" s="1"/>
  <c r="E874" i="1"/>
  <c r="Q957" i="1"/>
  <c r="I873" i="1"/>
  <c r="A874" i="1"/>
  <c r="N874" i="1" s="1"/>
  <c r="H873" i="1"/>
  <c r="D873" i="1"/>
  <c r="F872" i="1"/>
  <c r="G872" i="1"/>
  <c r="J872" i="1"/>
  <c r="R873" i="1" l="1"/>
  <c r="T874" i="1"/>
  <c r="O874" i="1"/>
  <c r="P874" i="1" s="1"/>
  <c r="E875" i="1"/>
  <c r="V875" i="1"/>
  <c r="Q958" i="1"/>
  <c r="H874" i="1"/>
  <c r="A875" i="1"/>
  <c r="N875" i="1" s="1"/>
  <c r="I874" i="1"/>
  <c r="D874" i="1"/>
  <c r="J873" i="1"/>
  <c r="G873" i="1"/>
  <c r="F873" i="1"/>
  <c r="R874" i="1" l="1"/>
  <c r="T875" i="1"/>
  <c r="O875" i="1"/>
  <c r="P875" i="1" s="1"/>
  <c r="V876" i="1"/>
  <c r="E876" i="1"/>
  <c r="E877" i="1" s="1"/>
  <c r="Q959" i="1"/>
  <c r="A876" i="1"/>
  <c r="N876" i="1" s="1"/>
  <c r="I875" i="1"/>
  <c r="H875" i="1"/>
  <c r="F874" i="1"/>
  <c r="D875" i="1"/>
  <c r="J874" i="1"/>
  <c r="G874" i="1"/>
  <c r="T876" i="1" l="1"/>
  <c r="O876" i="1"/>
  <c r="P876" i="1" s="1"/>
  <c r="V877" i="1"/>
  <c r="R875" i="1"/>
  <c r="Q960" i="1"/>
  <c r="H876" i="1"/>
  <c r="I876" i="1"/>
  <c r="A877" i="1"/>
  <c r="N877" i="1" s="1"/>
  <c r="J875" i="1"/>
  <c r="F875" i="1"/>
  <c r="G875" i="1"/>
  <c r="D876" i="1"/>
  <c r="V878" i="1" l="1"/>
  <c r="R876" i="1"/>
  <c r="T877" i="1"/>
  <c r="O877" i="1"/>
  <c r="P877" i="1" s="1"/>
  <c r="E878" i="1"/>
  <c r="Q961" i="1"/>
  <c r="H877" i="1"/>
  <c r="R877" i="1" s="1"/>
  <c r="A878" i="1"/>
  <c r="N878" i="1" s="1"/>
  <c r="V879" i="1" s="1"/>
  <c r="I877" i="1"/>
  <c r="D877" i="1"/>
  <c r="J876" i="1"/>
  <c r="G876" i="1"/>
  <c r="F876" i="1"/>
  <c r="E879" i="1" l="1"/>
  <c r="O878" i="1"/>
  <c r="P878" i="1" s="1"/>
  <c r="T878" i="1"/>
  <c r="Q962" i="1"/>
  <c r="I878" i="1"/>
  <c r="A879" i="1"/>
  <c r="N879" i="1" s="1"/>
  <c r="H878" i="1"/>
  <c r="R878" i="1" s="1"/>
  <c r="J877" i="1"/>
  <c r="D878" i="1"/>
  <c r="F877" i="1"/>
  <c r="G877" i="1"/>
  <c r="O879" i="1" l="1"/>
  <c r="P879" i="1" s="1"/>
  <c r="T879" i="1"/>
  <c r="E880" i="1"/>
  <c r="V880" i="1"/>
  <c r="Q963" i="1"/>
  <c r="I879" i="1"/>
  <c r="A880" i="1"/>
  <c r="N880" i="1" s="1"/>
  <c r="H879" i="1"/>
  <c r="R879" i="1" s="1"/>
  <c r="F878" i="1"/>
  <c r="D879" i="1"/>
  <c r="G878" i="1"/>
  <c r="J878" i="1"/>
  <c r="V881" i="1" l="1"/>
  <c r="T880" i="1"/>
  <c r="O880" i="1"/>
  <c r="P880" i="1" s="1"/>
  <c r="E881" i="1"/>
  <c r="Q964" i="1"/>
  <c r="H880" i="1"/>
  <c r="R880" i="1" s="1"/>
  <c r="I880" i="1"/>
  <c r="A881" i="1"/>
  <c r="N881" i="1" s="1"/>
  <c r="F879" i="1"/>
  <c r="D880" i="1"/>
  <c r="G879" i="1"/>
  <c r="J879" i="1"/>
  <c r="T881" i="1" l="1"/>
  <c r="O881" i="1"/>
  <c r="P881" i="1" s="1"/>
  <c r="E882" i="1"/>
  <c r="V882" i="1"/>
  <c r="Q965" i="1"/>
  <c r="H881" i="1"/>
  <c r="A882" i="1"/>
  <c r="N882" i="1" s="1"/>
  <c r="I881" i="1"/>
  <c r="D881" i="1"/>
  <c r="F880" i="1"/>
  <c r="J880" i="1"/>
  <c r="G880" i="1"/>
  <c r="O882" i="1" l="1"/>
  <c r="P882" i="1" s="1"/>
  <c r="T882" i="1"/>
  <c r="V883" i="1"/>
  <c r="R881" i="1"/>
  <c r="E883" i="1"/>
  <c r="Q966" i="1"/>
  <c r="I882" i="1"/>
  <c r="A883" i="1"/>
  <c r="N883" i="1" s="1"/>
  <c r="H882" i="1"/>
  <c r="J881" i="1"/>
  <c r="F881" i="1"/>
  <c r="G881" i="1"/>
  <c r="D882" i="1"/>
  <c r="T883" i="1" l="1"/>
  <c r="O883" i="1"/>
  <c r="P883" i="1" s="1"/>
  <c r="E884" i="1"/>
  <c r="V884" i="1"/>
  <c r="R882" i="1"/>
  <c r="Q967" i="1"/>
  <c r="I883" i="1"/>
  <c r="A884" i="1"/>
  <c r="N884" i="1" s="1"/>
  <c r="H883" i="1"/>
  <c r="F882" i="1"/>
  <c r="D883" i="1"/>
  <c r="G882" i="1"/>
  <c r="J882" i="1"/>
  <c r="T884" i="1" l="1"/>
  <c r="O884" i="1"/>
  <c r="P884" i="1" s="1"/>
  <c r="V885" i="1"/>
  <c r="E885" i="1"/>
  <c r="R883" i="1"/>
  <c r="Q968" i="1"/>
  <c r="H884" i="1"/>
  <c r="R884" i="1" s="1"/>
  <c r="A885" i="1"/>
  <c r="N885" i="1" s="1"/>
  <c r="I884" i="1"/>
  <c r="D884" i="1"/>
  <c r="J883" i="1"/>
  <c r="F883" i="1"/>
  <c r="G883" i="1"/>
  <c r="T885" i="1" l="1"/>
  <c r="O885" i="1"/>
  <c r="P885" i="1" s="1"/>
  <c r="E886" i="1"/>
  <c r="V886" i="1"/>
  <c r="Q969" i="1"/>
  <c r="A886" i="1"/>
  <c r="N886" i="1" s="1"/>
  <c r="I885" i="1"/>
  <c r="H885" i="1"/>
  <c r="J884" i="1"/>
  <c r="F884" i="1"/>
  <c r="D885" i="1"/>
  <c r="G884" i="1"/>
  <c r="R885" i="1" l="1"/>
  <c r="T886" i="1"/>
  <c r="O886" i="1"/>
  <c r="P886" i="1" s="1"/>
  <c r="V887" i="1"/>
  <c r="E887" i="1"/>
  <c r="Q970" i="1"/>
  <c r="H886" i="1"/>
  <c r="A887" i="1"/>
  <c r="N887" i="1" s="1"/>
  <c r="I886" i="1"/>
  <c r="J885" i="1"/>
  <c r="F885" i="1"/>
  <c r="G885" i="1"/>
  <c r="D886" i="1"/>
  <c r="R886" i="1" l="1"/>
  <c r="O887" i="1"/>
  <c r="P887" i="1" s="1"/>
  <c r="T887" i="1"/>
  <c r="E888" i="1"/>
  <c r="V888" i="1"/>
  <c r="Q971" i="1"/>
  <c r="A888" i="1"/>
  <c r="N888" i="1" s="1"/>
  <c r="I887" i="1"/>
  <c r="H887" i="1"/>
  <c r="G886" i="1"/>
  <c r="F886" i="1"/>
  <c r="J886" i="1"/>
  <c r="D887" i="1"/>
  <c r="T888" i="1" l="1"/>
  <c r="O888" i="1"/>
  <c r="P888" i="1" s="1"/>
  <c r="E889" i="1"/>
  <c r="E890" i="1" s="1"/>
  <c r="V889" i="1"/>
  <c r="V890" i="1" s="1"/>
  <c r="R887" i="1"/>
  <c r="Q972" i="1"/>
  <c r="H888" i="1"/>
  <c r="I888" i="1"/>
  <c r="A889" i="1"/>
  <c r="N889" i="1" s="1"/>
  <c r="G887" i="1"/>
  <c r="F887" i="1"/>
  <c r="J887" i="1"/>
  <c r="D888" i="1"/>
  <c r="R888" i="1" l="1"/>
  <c r="O889" i="1"/>
  <c r="P889" i="1" s="1"/>
  <c r="T889" i="1"/>
  <c r="Q973" i="1"/>
  <c r="H889" i="1"/>
  <c r="A890" i="1"/>
  <c r="N890" i="1" s="1"/>
  <c r="V891" i="1" s="1"/>
  <c r="I889" i="1"/>
  <c r="D889" i="1"/>
  <c r="F888" i="1"/>
  <c r="J888" i="1"/>
  <c r="G888" i="1"/>
  <c r="R889" i="1" l="1"/>
  <c r="E891" i="1"/>
  <c r="T890" i="1"/>
  <c r="O890" i="1"/>
  <c r="P890" i="1" s="1"/>
  <c r="Q974" i="1"/>
  <c r="I890" i="1"/>
  <c r="A891" i="1"/>
  <c r="N891" i="1" s="1"/>
  <c r="H890" i="1"/>
  <c r="R890" i="1" s="1"/>
  <c r="D890" i="1"/>
  <c r="G889" i="1"/>
  <c r="J889" i="1"/>
  <c r="F889" i="1"/>
  <c r="T891" i="1" l="1"/>
  <c r="O891" i="1"/>
  <c r="P891" i="1" s="1"/>
  <c r="E892" i="1"/>
  <c r="V892" i="1"/>
  <c r="Q975" i="1"/>
  <c r="A892" i="1"/>
  <c r="N892" i="1" s="1"/>
  <c r="I891" i="1"/>
  <c r="H891" i="1"/>
  <c r="D891" i="1"/>
  <c r="G890" i="1"/>
  <c r="J890" i="1"/>
  <c r="F890" i="1"/>
  <c r="R891" i="1" l="1"/>
  <c r="V893" i="1"/>
  <c r="O892" i="1"/>
  <c r="P892" i="1" s="1"/>
  <c r="T892" i="1"/>
  <c r="E893" i="1"/>
  <c r="Q976" i="1"/>
  <c r="H892" i="1"/>
  <c r="I892" i="1"/>
  <c r="A893" i="1"/>
  <c r="N893" i="1" s="1"/>
  <c r="D892" i="1"/>
  <c r="J891" i="1"/>
  <c r="F891" i="1"/>
  <c r="G891" i="1"/>
  <c r="R892" i="1" l="1"/>
  <c r="O893" i="1"/>
  <c r="P893" i="1" s="1"/>
  <c r="T893" i="1"/>
  <c r="E894" i="1"/>
  <c r="V894" i="1"/>
  <c r="Q977" i="1"/>
  <c r="I893" i="1"/>
  <c r="A894" i="1"/>
  <c r="H893" i="1"/>
  <c r="D893" i="1"/>
  <c r="F892" i="1"/>
  <c r="J892" i="1"/>
  <c r="G892" i="1"/>
  <c r="E895" i="1" l="1"/>
  <c r="N894" i="1"/>
  <c r="O894" i="1" s="1"/>
  <c r="R893" i="1"/>
  <c r="Q978" i="1"/>
  <c r="H894" i="1"/>
  <c r="R894" i="1" s="1"/>
  <c r="I894" i="1"/>
  <c r="A895" i="1"/>
  <c r="N895" i="1" s="1"/>
  <c r="J893" i="1"/>
  <c r="G893" i="1"/>
  <c r="D894" i="1"/>
  <c r="F893" i="1"/>
  <c r="V895" i="1" l="1"/>
  <c r="V896" i="1" s="1"/>
  <c r="T895" i="1"/>
  <c r="O895" i="1"/>
  <c r="P895" i="1" s="1"/>
  <c r="E896" i="1"/>
  <c r="E897" i="1" s="1"/>
  <c r="Q979" i="1"/>
  <c r="A896" i="1"/>
  <c r="N896" i="1" s="1"/>
  <c r="I895" i="1"/>
  <c r="H895" i="1"/>
  <c r="D895" i="1"/>
  <c r="J894" i="1"/>
  <c r="F894" i="1"/>
  <c r="G894" i="1"/>
  <c r="R895" i="1" l="1"/>
  <c r="O896" i="1"/>
  <c r="P896" i="1" s="1"/>
  <c r="T896" i="1"/>
  <c r="V897" i="1"/>
  <c r="Q980" i="1"/>
  <c r="H896" i="1"/>
  <c r="I896" i="1"/>
  <c r="A897" i="1"/>
  <c r="N897" i="1" s="1"/>
  <c r="D896" i="1"/>
  <c r="F895" i="1"/>
  <c r="G895" i="1"/>
  <c r="J895" i="1"/>
  <c r="R896" i="1" l="1"/>
  <c r="T897" i="1"/>
  <c r="O897" i="1"/>
  <c r="P897" i="1" s="1"/>
  <c r="V898" i="1"/>
  <c r="E898" i="1"/>
  <c r="Q981" i="1"/>
  <c r="I897" i="1"/>
  <c r="A898" i="1"/>
  <c r="N898" i="1" s="1"/>
  <c r="H897" i="1"/>
  <c r="R897" i="1" s="1"/>
  <c r="J896" i="1"/>
  <c r="D897" i="1"/>
  <c r="G896" i="1"/>
  <c r="F896" i="1"/>
  <c r="T898" i="1" l="1"/>
  <c r="O898" i="1"/>
  <c r="P898" i="1" s="1"/>
  <c r="E899" i="1"/>
  <c r="V899" i="1"/>
  <c r="Q982" i="1"/>
  <c r="H898" i="1"/>
  <c r="I898" i="1"/>
  <c r="A899" i="1"/>
  <c r="N899" i="1" s="1"/>
  <c r="F897" i="1"/>
  <c r="J897" i="1"/>
  <c r="G897" i="1"/>
  <c r="D898" i="1"/>
  <c r="R898" i="1" l="1"/>
  <c r="O899" i="1"/>
  <c r="P899" i="1" s="1"/>
  <c r="T899" i="1"/>
  <c r="V900" i="1"/>
  <c r="E900" i="1"/>
  <c r="Q983" i="1"/>
  <c r="I899" i="1"/>
  <c r="A900" i="1"/>
  <c r="N900" i="1" s="1"/>
  <c r="H899" i="1"/>
  <c r="D899" i="1"/>
  <c r="F898" i="1"/>
  <c r="G898" i="1"/>
  <c r="J898" i="1"/>
  <c r="R899" i="1" l="1"/>
  <c r="T900" i="1"/>
  <c r="O900" i="1"/>
  <c r="P900" i="1" s="1"/>
  <c r="E901" i="1"/>
  <c r="V901" i="1"/>
  <c r="Q984" i="1"/>
  <c r="I900" i="1"/>
  <c r="A901" i="1"/>
  <c r="N901" i="1" s="1"/>
  <c r="H900" i="1"/>
  <c r="D900" i="1"/>
  <c r="G899" i="1"/>
  <c r="F899" i="1"/>
  <c r="J899" i="1"/>
  <c r="R900" i="1" l="1"/>
  <c r="T901" i="1"/>
  <c r="O901" i="1"/>
  <c r="P901" i="1" s="1"/>
  <c r="V902" i="1"/>
  <c r="E902" i="1"/>
  <c r="E903" i="1" s="1"/>
  <c r="Q985" i="1"/>
  <c r="H901" i="1"/>
  <c r="R901" i="1" s="1"/>
  <c r="I901" i="1"/>
  <c r="A902" i="1"/>
  <c r="N902" i="1" s="1"/>
  <c r="F900" i="1"/>
  <c r="G900" i="1"/>
  <c r="J900" i="1"/>
  <c r="D901" i="1"/>
  <c r="T902" i="1" l="1"/>
  <c r="O902" i="1"/>
  <c r="P902" i="1" s="1"/>
  <c r="V903" i="1"/>
  <c r="Q986" i="1"/>
  <c r="I902" i="1"/>
  <c r="A903" i="1"/>
  <c r="N903" i="1" s="1"/>
  <c r="H902" i="1"/>
  <c r="R902" i="1" s="1"/>
  <c r="D902" i="1"/>
  <c r="G901" i="1"/>
  <c r="J901" i="1"/>
  <c r="F901" i="1"/>
  <c r="T903" i="1" l="1"/>
  <c r="O903" i="1"/>
  <c r="P903" i="1" s="1"/>
  <c r="V904" i="1"/>
  <c r="E904" i="1"/>
  <c r="Q987" i="1"/>
  <c r="H903" i="1"/>
  <c r="I903" i="1"/>
  <c r="A904" i="1"/>
  <c r="N904" i="1" s="1"/>
  <c r="D903" i="1"/>
  <c r="F902" i="1"/>
  <c r="G902" i="1"/>
  <c r="J902" i="1"/>
  <c r="E905" i="1" l="1"/>
  <c r="R903" i="1"/>
  <c r="O904" i="1"/>
  <c r="P904" i="1" s="1"/>
  <c r="T904" i="1"/>
  <c r="V905" i="1"/>
  <c r="Q988" i="1"/>
  <c r="H904" i="1"/>
  <c r="R904" i="1" s="1"/>
  <c r="A905" i="1"/>
  <c r="N905" i="1" s="1"/>
  <c r="I904" i="1"/>
  <c r="D904" i="1"/>
  <c r="G903" i="1"/>
  <c r="F903" i="1"/>
  <c r="J903" i="1"/>
  <c r="V906" i="1" l="1"/>
  <c r="T905" i="1"/>
  <c r="O905" i="1"/>
  <c r="P905" i="1" s="1"/>
  <c r="E906" i="1"/>
  <c r="Q989" i="1"/>
  <c r="I905" i="1"/>
  <c r="A906" i="1"/>
  <c r="N906" i="1" s="1"/>
  <c r="H905" i="1"/>
  <c r="R905" i="1" s="1"/>
  <c r="F904" i="1"/>
  <c r="J904" i="1"/>
  <c r="G904" i="1"/>
  <c r="D905" i="1"/>
  <c r="E907" i="1" l="1"/>
  <c r="T906" i="1"/>
  <c r="O906" i="1"/>
  <c r="P906" i="1" s="1"/>
  <c r="V907" i="1"/>
  <c r="Q990" i="1"/>
  <c r="H906" i="1"/>
  <c r="I906" i="1"/>
  <c r="A907" i="1"/>
  <c r="N907" i="1" s="1"/>
  <c r="J905" i="1"/>
  <c r="D906" i="1"/>
  <c r="F905" i="1"/>
  <c r="G905" i="1"/>
  <c r="R906" i="1" l="1"/>
  <c r="O907" i="1"/>
  <c r="P907" i="1" s="1"/>
  <c r="T907" i="1"/>
  <c r="V908" i="1"/>
  <c r="E908" i="1"/>
  <c r="Q991" i="1"/>
  <c r="I907" i="1"/>
  <c r="A908" i="1"/>
  <c r="N908" i="1" s="1"/>
  <c r="H907" i="1"/>
  <c r="D907" i="1"/>
  <c r="G906" i="1"/>
  <c r="F906" i="1"/>
  <c r="J906" i="1"/>
  <c r="R907" i="1" l="1"/>
  <c r="T908" i="1"/>
  <c r="O908" i="1"/>
  <c r="P908" i="1" s="1"/>
  <c r="E909" i="1"/>
  <c r="V909" i="1"/>
  <c r="Q992" i="1"/>
  <c r="H908" i="1"/>
  <c r="I908" i="1"/>
  <c r="A909" i="1"/>
  <c r="N909" i="1" s="1"/>
  <c r="D908" i="1"/>
  <c r="G907" i="1"/>
  <c r="J907" i="1"/>
  <c r="F907" i="1"/>
  <c r="T909" i="1" l="1"/>
  <c r="O909" i="1"/>
  <c r="P909" i="1" s="1"/>
  <c r="R908" i="1"/>
  <c r="V910" i="1"/>
  <c r="E910" i="1"/>
  <c r="Q993" i="1"/>
  <c r="I909" i="1"/>
  <c r="A910" i="1"/>
  <c r="N910" i="1" s="1"/>
  <c r="H909" i="1"/>
  <c r="F908" i="1"/>
  <c r="J908" i="1"/>
  <c r="D909" i="1"/>
  <c r="G908" i="1"/>
  <c r="O910" i="1" l="1"/>
  <c r="P910" i="1" s="1"/>
  <c r="T910" i="1"/>
  <c r="E911" i="1"/>
  <c r="V911" i="1"/>
  <c r="R909" i="1"/>
  <c r="Q994" i="1"/>
  <c r="H910" i="1"/>
  <c r="R910" i="1" s="1"/>
  <c r="A911" i="1"/>
  <c r="N911" i="1" s="1"/>
  <c r="I910" i="1"/>
  <c r="F909" i="1"/>
  <c r="G909" i="1"/>
  <c r="D910" i="1"/>
  <c r="J909" i="1"/>
  <c r="T911" i="1" l="1"/>
  <c r="O911" i="1"/>
  <c r="P911" i="1" s="1"/>
  <c r="V912" i="1"/>
  <c r="E912" i="1"/>
  <c r="Q995" i="1"/>
  <c r="I911" i="1"/>
  <c r="A912" i="1"/>
  <c r="N912" i="1" s="1"/>
  <c r="H911" i="1"/>
  <c r="R911" i="1" s="1"/>
  <c r="F910" i="1"/>
  <c r="D911" i="1"/>
  <c r="G910" i="1"/>
  <c r="J910" i="1"/>
  <c r="O912" i="1" l="1"/>
  <c r="P912" i="1" s="1"/>
  <c r="T912" i="1"/>
  <c r="E913" i="1"/>
  <c r="V913" i="1"/>
  <c r="Q996" i="1"/>
  <c r="I912" i="1"/>
  <c r="A913" i="1"/>
  <c r="N913" i="1" s="1"/>
  <c r="H912" i="1"/>
  <c r="R912" i="1" s="1"/>
  <c r="D912" i="1"/>
  <c r="J911" i="1"/>
  <c r="F911" i="1"/>
  <c r="G911" i="1"/>
  <c r="T913" i="1" l="1"/>
  <c r="O913" i="1"/>
  <c r="P913" i="1" s="1"/>
  <c r="V914" i="1"/>
  <c r="E914" i="1"/>
  <c r="Q997" i="1"/>
  <c r="I913" i="1"/>
  <c r="A914" i="1"/>
  <c r="N914" i="1" s="1"/>
  <c r="H913" i="1"/>
  <c r="G912" i="1"/>
  <c r="F912" i="1"/>
  <c r="J912" i="1"/>
  <c r="D913" i="1"/>
  <c r="R913" i="1" l="1"/>
  <c r="O914" i="1"/>
  <c r="P914" i="1" s="1"/>
  <c r="T914" i="1"/>
  <c r="E915" i="1"/>
  <c r="E916" i="1" s="1"/>
  <c r="V915" i="1"/>
  <c r="V916" i="1" s="1"/>
  <c r="Q998" i="1"/>
  <c r="H914" i="1"/>
  <c r="I914" i="1"/>
  <c r="A915" i="1"/>
  <c r="N915" i="1" s="1"/>
  <c r="F913" i="1"/>
  <c r="J913" i="1"/>
  <c r="D914" i="1"/>
  <c r="G913" i="1"/>
  <c r="R914" i="1" l="1"/>
  <c r="T915" i="1"/>
  <c r="O915" i="1"/>
  <c r="P915" i="1" s="1"/>
  <c r="Q999" i="1"/>
  <c r="I915" i="1"/>
  <c r="A916" i="1"/>
  <c r="N916" i="1" s="1"/>
  <c r="H915" i="1"/>
  <c r="F914" i="1"/>
  <c r="G914" i="1"/>
  <c r="J914" i="1"/>
  <c r="D915" i="1"/>
  <c r="T916" i="1" l="1"/>
  <c r="O916" i="1"/>
  <c r="P916" i="1" s="1"/>
  <c r="E917" i="1"/>
  <c r="R915" i="1"/>
  <c r="V917" i="1"/>
  <c r="Q1000" i="1"/>
  <c r="I916" i="1"/>
  <c r="A917" i="1"/>
  <c r="N917" i="1" s="1"/>
  <c r="H916" i="1"/>
  <c r="J915" i="1"/>
  <c r="D916" i="1"/>
  <c r="G915" i="1"/>
  <c r="F915" i="1"/>
  <c r="T917" i="1" l="1"/>
  <c r="O917" i="1"/>
  <c r="P917" i="1" s="1"/>
  <c r="V918" i="1"/>
  <c r="E918" i="1"/>
  <c r="R916" i="1"/>
  <c r="Q1001" i="1"/>
  <c r="I917" i="1"/>
  <c r="A918" i="1"/>
  <c r="N918" i="1" s="1"/>
  <c r="H917" i="1"/>
  <c r="F916" i="1"/>
  <c r="D917" i="1"/>
  <c r="G916" i="1"/>
  <c r="J916" i="1"/>
  <c r="O918" i="1" l="1"/>
  <c r="P918" i="1" s="1"/>
  <c r="T918" i="1"/>
  <c r="E919" i="1"/>
  <c r="V919" i="1"/>
  <c r="R917" i="1"/>
  <c r="Q1002" i="1"/>
  <c r="I918" i="1"/>
  <c r="A919" i="1"/>
  <c r="N919" i="1" s="1"/>
  <c r="H918" i="1"/>
  <c r="D918" i="1"/>
  <c r="G917" i="1"/>
  <c r="J917" i="1"/>
  <c r="F917" i="1"/>
  <c r="T919" i="1" l="1"/>
  <c r="O919" i="1"/>
  <c r="P919" i="1" s="1"/>
  <c r="V920" i="1"/>
  <c r="V921" i="1" s="1"/>
  <c r="E920" i="1"/>
  <c r="E921" i="1" s="1"/>
  <c r="R918" i="1"/>
  <c r="Q1003" i="1"/>
  <c r="H919" i="1"/>
  <c r="I919" i="1"/>
  <c r="A920" i="1"/>
  <c r="N920" i="1" s="1"/>
  <c r="J918" i="1"/>
  <c r="F918" i="1"/>
  <c r="D919" i="1"/>
  <c r="G918" i="1"/>
  <c r="O920" i="1" l="1"/>
  <c r="P920" i="1" s="1"/>
  <c r="T920" i="1"/>
  <c r="R919" i="1"/>
  <c r="Q1004" i="1"/>
  <c r="H920" i="1"/>
  <c r="A921" i="1"/>
  <c r="N921" i="1" s="1"/>
  <c r="I920" i="1"/>
  <c r="D920" i="1"/>
  <c r="G919" i="1"/>
  <c r="J919" i="1"/>
  <c r="F919" i="1"/>
  <c r="R920" i="1" l="1"/>
  <c r="O921" i="1"/>
  <c r="P921" i="1" s="1"/>
  <c r="T921" i="1"/>
  <c r="V922" i="1"/>
  <c r="E922" i="1"/>
  <c r="Q1005" i="1"/>
  <c r="H921" i="1"/>
  <c r="I921" i="1"/>
  <c r="A922" i="1"/>
  <c r="N922" i="1" s="1"/>
  <c r="D921" i="1"/>
  <c r="F920" i="1"/>
  <c r="G920" i="1"/>
  <c r="J920" i="1"/>
  <c r="T922" i="1" l="1"/>
  <c r="O922" i="1"/>
  <c r="P922" i="1" s="1"/>
  <c r="R921" i="1"/>
  <c r="E923" i="1"/>
  <c r="V923" i="1"/>
  <c r="Q1006" i="1"/>
  <c r="A923" i="1"/>
  <c r="N923" i="1" s="1"/>
  <c r="I922" i="1"/>
  <c r="H922" i="1"/>
  <c r="D922" i="1"/>
  <c r="J921" i="1"/>
  <c r="F921" i="1"/>
  <c r="G921" i="1"/>
  <c r="O923" i="1" l="1"/>
  <c r="P923" i="1" s="1"/>
  <c r="T923" i="1"/>
  <c r="E924" i="1"/>
  <c r="V924" i="1"/>
  <c r="R922" i="1"/>
  <c r="Q1007" i="1"/>
  <c r="I923" i="1"/>
  <c r="A924" i="1"/>
  <c r="N924" i="1" s="1"/>
  <c r="H923" i="1"/>
  <c r="F922" i="1"/>
  <c r="G922" i="1"/>
  <c r="J922" i="1"/>
  <c r="D923" i="1"/>
  <c r="V925" i="1" l="1"/>
  <c r="E925" i="1"/>
  <c r="T924" i="1"/>
  <c r="O924" i="1"/>
  <c r="P924" i="1" s="1"/>
  <c r="R923" i="1"/>
  <c r="Q1008" i="1"/>
  <c r="I924" i="1"/>
  <c r="A925" i="1"/>
  <c r="H924" i="1"/>
  <c r="D924" i="1"/>
  <c r="J923" i="1"/>
  <c r="G923" i="1"/>
  <c r="F923" i="1"/>
  <c r="R924" i="1" l="1"/>
  <c r="E926" i="1"/>
  <c r="N925" i="1"/>
  <c r="O925" i="1" s="1"/>
  <c r="Q1009" i="1"/>
  <c r="A926" i="1"/>
  <c r="N926" i="1" s="1"/>
  <c r="I925" i="1"/>
  <c r="H925" i="1"/>
  <c r="R925" i="1" s="1"/>
  <c r="D925" i="1"/>
  <c r="F924" i="1"/>
  <c r="J924" i="1"/>
  <c r="G924" i="1"/>
  <c r="T926" i="1" l="1"/>
  <c r="O926" i="1"/>
  <c r="P926" i="1" s="1"/>
  <c r="E927" i="1"/>
  <c r="V926" i="1"/>
  <c r="V927" i="1" s="1"/>
  <c r="V928" i="1" s="1"/>
  <c r="Q1010" i="1"/>
  <c r="H926" i="1"/>
  <c r="A927" i="1"/>
  <c r="N927" i="1" s="1"/>
  <c r="I926" i="1"/>
  <c r="F925" i="1"/>
  <c r="J925" i="1"/>
  <c r="D926" i="1"/>
  <c r="G925" i="1"/>
  <c r="R926" i="1" l="1"/>
  <c r="E928" i="1"/>
  <c r="T927" i="1"/>
  <c r="O927" i="1"/>
  <c r="P927" i="1" s="1"/>
  <c r="Q1011" i="1"/>
  <c r="A928" i="1"/>
  <c r="N928" i="1" s="1"/>
  <c r="I927" i="1"/>
  <c r="H927" i="1"/>
  <c r="D927" i="1"/>
  <c r="F926" i="1"/>
  <c r="J926" i="1"/>
  <c r="G926" i="1"/>
  <c r="R927" i="1" l="1"/>
  <c r="O928" i="1"/>
  <c r="P928" i="1" s="1"/>
  <c r="T928" i="1"/>
  <c r="E929" i="1"/>
  <c r="V929" i="1"/>
  <c r="Q1012" i="1"/>
  <c r="H928" i="1"/>
  <c r="I928" i="1"/>
  <c r="A929" i="1"/>
  <c r="N929" i="1" s="1"/>
  <c r="D928" i="1"/>
  <c r="J927" i="1"/>
  <c r="F927" i="1"/>
  <c r="G927" i="1"/>
  <c r="R928" i="1" l="1"/>
  <c r="O929" i="1"/>
  <c r="P929" i="1" s="1"/>
  <c r="T929" i="1"/>
  <c r="V930" i="1"/>
  <c r="E930" i="1"/>
  <c r="Q1013" i="1"/>
  <c r="H929" i="1"/>
  <c r="I929" i="1"/>
  <c r="A930" i="1"/>
  <c r="N930" i="1" s="1"/>
  <c r="J928" i="1"/>
  <c r="F928" i="1"/>
  <c r="G928" i="1"/>
  <c r="D929" i="1"/>
  <c r="R929" i="1" l="1"/>
  <c r="T930" i="1"/>
  <c r="O930" i="1"/>
  <c r="P930" i="1" s="1"/>
  <c r="E931" i="1"/>
  <c r="V931" i="1"/>
  <c r="Q1014" i="1"/>
  <c r="A931" i="1"/>
  <c r="N931" i="1" s="1"/>
  <c r="I930" i="1"/>
  <c r="H930" i="1"/>
  <c r="D930" i="1"/>
  <c r="J929" i="1"/>
  <c r="F929" i="1"/>
  <c r="G929" i="1"/>
  <c r="R930" i="1" l="1"/>
  <c r="O931" i="1"/>
  <c r="P931" i="1" s="1"/>
  <c r="T931" i="1"/>
  <c r="V932" i="1"/>
  <c r="E932" i="1"/>
  <c r="Q1015" i="1"/>
  <c r="H931" i="1"/>
  <c r="A932" i="1"/>
  <c r="N932" i="1" s="1"/>
  <c r="I931" i="1"/>
  <c r="D931" i="1"/>
  <c r="J930" i="1"/>
  <c r="F930" i="1"/>
  <c r="G930" i="1"/>
  <c r="T932" i="1" l="1"/>
  <c r="O932" i="1"/>
  <c r="P932" i="1" s="1"/>
  <c r="R931" i="1"/>
  <c r="E933" i="1"/>
  <c r="E934" i="1" s="1"/>
  <c r="V933" i="1"/>
  <c r="V934" i="1" s="1"/>
  <c r="Q1016" i="1"/>
  <c r="H932" i="1"/>
  <c r="I932" i="1"/>
  <c r="A933" i="1"/>
  <c r="N933" i="1" s="1"/>
  <c r="D932" i="1"/>
  <c r="J931" i="1"/>
  <c r="G931" i="1"/>
  <c r="F931" i="1"/>
  <c r="R932" i="1" l="1"/>
  <c r="T933" i="1"/>
  <c r="O933" i="1"/>
  <c r="P933" i="1" s="1"/>
  <c r="Q1017" i="1"/>
  <c r="I933" i="1"/>
  <c r="A934" i="1"/>
  <c r="N934" i="1" s="1"/>
  <c r="H933" i="1"/>
  <c r="R933" i="1" s="1"/>
  <c r="F932" i="1"/>
  <c r="G932" i="1"/>
  <c r="D933" i="1"/>
  <c r="J932" i="1"/>
  <c r="E935" i="1" l="1"/>
  <c r="T934" i="1"/>
  <c r="O934" i="1"/>
  <c r="P934" i="1" s="1"/>
  <c r="V935" i="1"/>
  <c r="Q1018" i="1"/>
  <c r="I934" i="1"/>
  <c r="A935" i="1"/>
  <c r="N935" i="1" s="1"/>
  <c r="H934" i="1"/>
  <c r="R934" i="1" s="1"/>
  <c r="D934" i="1"/>
  <c r="G933" i="1"/>
  <c r="F933" i="1"/>
  <c r="J933" i="1"/>
  <c r="O935" i="1" l="1"/>
  <c r="P935" i="1" s="1"/>
  <c r="T935" i="1"/>
  <c r="V936" i="1"/>
  <c r="E936" i="1"/>
  <c r="Q1019" i="1"/>
  <c r="A936" i="1"/>
  <c r="N936" i="1" s="1"/>
  <c r="I935" i="1"/>
  <c r="H935" i="1"/>
  <c r="D935" i="1"/>
  <c r="G934" i="1"/>
  <c r="J934" i="1"/>
  <c r="F934" i="1"/>
  <c r="R935" i="1" l="1"/>
  <c r="O936" i="1"/>
  <c r="P936" i="1" s="1"/>
  <c r="T936" i="1"/>
  <c r="E937" i="1"/>
  <c r="V937" i="1"/>
  <c r="Q1020" i="1"/>
  <c r="I936" i="1"/>
  <c r="A937" i="1"/>
  <c r="N937" i="1" s="1"/>
  <c r="H936" i="1"/>
  <c r="F935" i="1"/>
  <c r="J935" i="1"/>
  <c r="G935" i="1"/>
  <c r="D936" i="1"/>
  <c r="R936" i="1" l="1"/>
  <c r="T937" i="1"/>
  <c r="O937" i="1"/>
  <c r="P937" i="1" s="1"/>
  <c r="V938" i="1"/>
  <c r="E938" i="1"/>
  <c r="Q1021" i="1"/>
  <c r="A938" i="1"/>
  <c r="N938" i="1" s="1"/>
  <c r="I937" i="1"/>
  <c r="H937" i="1"/>
  <c r="D937" i="1"/>
  <c r="J936" i="1"/>
  <c r="G936" i="1"/>
  <c r="F936" i="1"/>
  <c r="R937" i="1" l="1"/>
  <c r="O938" i="1"/>
  <c r="P938" i="1" s="1"/>
  <c r="T938" i="1"/>
  <c r="E939" i="1"/>
  <c r="V939" i="1"/>
  <c r="Q1022" i="1"/>
  <c r="A939" i="1"/>
  <c r="N939" i="1" s="1"/>
  <c r="I938" i="1"/>
  <c r="H938" i="1"/>
  <c r="D938" i="1"/>
  <c r="G937" i="1"/>
  <c r="J937" i="1"/>
  <c r="F937" i="1"/>
  <c r="R938" i="1" l="1"/>
  <c r="O939" i="1"/>
  <c r="P939" i="1" s="1"/>
  <c r="T939" i="1"/>
  <c r="V940" i="1"/>
  <c r="E940" i="1"/>
  <c r="Q1023" i="1"/>
  <c r="H939" i="1"/>
  <c r="A940" i="1"/>
  <c r="N940" i="1" s="1"/>
  <c r="I939" i="1"/>
  <c r="D939" i="1"/>
  <c r="G938" i="1"/>
  <c r="F938" i="1"/>
  <c r="J938" i="1"/>
  <c r="T940" i="1" l="1"/>
  <c r="O940" i="1"/>
  <c r="P940" i="1" s="1"/>
  <c r="R939" i="1"/>
  <c r="E941" i="1"/>
  <c r="V941" i="1"/>
  <c r="Q1024" i="1"/>
  <c r="A941" i="1"/>
  <c r="N941" i="1" s="1"/>
  <c r="I940" i="1"/>
  <c r="H940" i="1"/>
  <c r="J939" i="1"/>
  <c r="G939" i="1"/>
  <c r="F939" i="1"/>
  <c r="D940" i="1"/>
  <c r="T941" i="1" l="1"/>
  <c r="O941" i="1"/>
  <c r="P941" i="1" s="1"/>
  <c r="V942" i="1"/>
  <c r="V943" i="1" s="1"/>
  <c r="E942" i="1"/>
  <c r="E943" i="1" s="1"/>
  <c r="R940" i="1"/>
  <c r="Q1025" i="1"/>
  <c r="H941" i="1"/>
  <c r="R941" i="1" s="1"/>
  <c r="I941" i="1"/>
  <c r="A942" i="1"/>
  <c r="N942" i="1" s="1"/>
  <c r="D941" i="1"/>
  <c r="F940" i="1"/>
  <c r="G940" i="1"/>
  <c r="J940" i="1"/>
  <c r="T942" i="1" l="1"/>
  <c r="O942" i="1"/>
  <c r="P942" i="1" s="1"/>
  <c r="Q1026" i="1"/>
  <c r="A943" i="1"/>
  <c r="N943" i="1" s="1"/>
  <c r="I942" i="1"/>
  <c r="H942" i="1"/>
  <c r="R942" i="1" s="1"/>
  <c r="F941" i="1"/>
  <c r="J941" i="1"/>
  <c r="D942" i="1"/>
  <c r="G941" i="1"/>
  <c r="O943" i="1" l="1"/>
  <c r="P943" i="1" s="1"/>
  <c r="T943" i="1"/>
  <c r="V944" i="1"/>
  <c r="E944" i="1"/>
  <c r="Q1027" i="1"/>
  <c r="A944" i="1"/>
  <c r="N944" i="1" s="1"/>
  <c r="I943" i="1"/>
  <c r="H943" i="1"/>
  <c r="R943" i="1" s="1"/>
  <c r="D943" i="1"/>
  <c r="G942" i="1"/>
  <c r="J942" i="1"/>
  <c r="F942" i="1"/>
  <c r="O944" i="1" l="1"/>
  <c r="P944" i="1" s="1"/>
  <c r="T944" i="1"/>
  <c r="E945" i="1"/>
  <c r="V945" i="1"/>
  <c r="Q1028" i="1"/>
  <c r="H944" i="1"/>
  <c r="A945" i="1"/>
  <c r="N945" i="1" s="1"/>
  <c r="I944" i="1"/>
  <c r="D944" i="1"/>
  <c r="J943" i="1"/>
  <c r="G943" i="1"/>
  <c r="F943" i="1"/>
  <c r="R944" i="1" l="1"/>
  <c r="O945" i="1"/>
  <c r="P945" i="1" s="1"/>
  <c r="T945" i="1"/>
  <c r="E946" i="1"/>
  <c r="V946" i="1"/>
  <c r="Q1029" i="1"/>
  <c r="I945" i="1"/>
  <c r="A946" i="1"/>
  <c r="N946" i="1" s="1"/>
  <c r="H945" i="1"/>
  <c r="D945" i="1"/>
  <c r="J944" i="1"/>
  <c r="F944" i="1"/>
  <c r="G944" i="1"/>
  <c r="V947" i="1" l="1"/>
  <c r="E947" i="1"/>
  <c r="O946" i="1"/>
  <c r="P946" i="1" s="1"/>
  <c r="T946" i="1"/>
  <c r="R945" i="1"/>
  <c r="Q1030" i="1"/>
  <c r="I946" i="1"/>
  <c r="A947" i="1"/>
  <c r="N947" i="1" s="1"/>
  <c r="H946" i="1"/>
  <c r="F945" i="1"/>
  <c r="J945" i="1"/>
  <c r="D946" i="1"/>
  <c r="G945" i="1"/>
  <c r="O947" i="1" l="1"/>
  <c r="P947" i="1" s="1"/>
  <c r="T947" i="1"/>
  <c r="E948" i="1"/>
  <c r="E949" i="1" s="1"/>
  <c r="R946" i="1"/>
  <c r="V948" i="1"/>
  <c r="V949" i="1" s="1"/>
  <c r="Q1031" i="1"/>
  <c r="H947" i="1"/>
  <c r="I947" i="1"/>
  <c r="A948" i="1"/>
  <c r="N948" i="1" s="1"/>
  <c r="D947" i="1"/>
  <c r="G946" i="1"/>
  <c r="F946" i="1"/>
  <c r="J946" i="1"/>
  <c r="R947" i="1" l="1"/>
  <c r="O948" i="1"/>
  <c r="P948" i="1" s="1"/>
  <c r="T948" i="1"/>
  <c r="Q1032" i="1"/>
  <c r="I948" i="1"/>
  <c r="A949" i="1"/>
  <c r="N949" i="1" s="1"/>
  <c r="H948" i="1"/>
  <c r="D948" i="1"/>
  <c r="G947" i="1"/>
  <c r="F947" i="1"/>
  <c r="J947" i="1"/>
  <c r="T949" i="1" l="1"/>
  <c r="O949" i="1"/>
  <c r="P949" i="1" s="1"/>
  <c r="E950" i="1"/>
  <c r="R948" i="1"/>
  <c r="V950" i="1"/>
  <c r="Q1033" i="1"/>
  <c r="A950" i="1"/>
  <c r="N950" i="1" s="1"/>
  <c r="I949" i="1"/>
  <c r="H949" i="1"/>
  <c r="D949" i="1"/>
  <c r="F948" i="1"/>
  <c r="G948" i="1"/>
  <c r="J948" i="1"/>
  <c r="O950" i="1" l="1"/>
  <c r="P950" i="1" s="1"/>
  <c r="T950" i="1"/>
  <c r="V951" i="1"/>
  <c r="V952" i="1" s="1"/>
  <c r="E951" i="1"/>
  <c r="E952" i="1" s="1"/>
  <c r="R949" i="1"/>
  <c r="Q1034" i="1"/>
  <c r="H950" i="1"/>
  <c r="I950" i="1"/>
  <c r="A951" i="1"/>
  <c r="N951" i="1" s="1"/>
  <c r="D950" i="1"/>
  <c r="J949" i="1"/>
  <c r="G949" i="1"/>
  <c r="F949" i="1"/>
  <c r="R950" i="1" l="1"/>
  <c r="T951" i="1"/>
  <c r="O951" i="1"/>
  <c r="P951" i="1" s="1"/>
  <c r="Q1035" i="1"/>
  <c r="I951" i="1"/>
  <c r="A952" i="1"/>
  <c r="N952" i="1" s="1"/>
  <c r="H951" i="1"/>
  <c r="D951" i="1"/>
  <c r="J950" i="1"/>
  <c r="F950" i="1"/>
  <c r="G950" i="1"/>
  <c r="O952" i="1" l="1"/>
  <c r="P952" i="1" s="1"/>
  <c r="T952" i="1"/>
  <c r="V953" i="1"/>
  <c r="V954" i="1" s="1"/>
  <c r="R951" i="1"/>
  <c r="E953" i="1"/>
  <c r="E954" i="1" s="1"/>
  <c r="Q1036" i="1"/>
  <c r="H952" i="1"/>
  <c r="I952" i="1"/>
  <c r="A953" i="1"/>
  <c r="N953" i="1" s="1"/>
  <c r="F951" i="1"/>
  <c r="G951" i="1"/>
  <c r="D952" i="1"/>
  <c r="J951" i="1"/>
  <c r="R952" i="1" l="1"/>
  <c r="T953" i="1"/>
  <c r="O953" i="1"/>
  <c r="P953" i="1" s="1"/>
  <c r="Q1037" i="1"/>
  <c r="I953" i="1"/>
  <c r="A954" i="1"/>
  <c r="N954" i="1" s="1"/>
  <c r="H953" i="1"/>
  <c r="F952" i="1"/>
  <c r="J952" i="1"/>
  <c r="G952" i="1"/>
  <c r="D953" i="1"/>
  <c r="O954" i="1" l="1"/>
  <c r="P954" i="1" s="1"/>
  <c r="T954" i="1"/>
  <c r="V955" i="1"/>
  <c r="E955" i="1"/>
  <c r="R953" i="1"/>
  <c r="Q1038" i="1"/>
  <c r="H954" i="1"/>
  <c r="R954" i="1" s="1"/>
  <c r="A955" i="1"/>
  <c r="N955" i="1" s="1"/>
  <c r="I954" i="1"/>
  <c r="D954" i="1"/>
  <c r="F953" i="1"/>
  <c r="J953" i="1"/>
  <c r="G953" i="1"/>
  <c r="E956" i="1" l="1"/>
  <c r="O955" i="1"/>
  <c r="P955" i="1" s="1"/>
  <c r="T955" i="1"/>
  <c r="V956" i="1"/>
  <c r="Q1039" i="1"/>
  <c r="I955" i="1"/>
  <c r="A956" i="1"/>
  <c r="H955" i="1"/>
  <c r="R955" i="1" s="1"/>
  <c r="J954" i="1"/>
  <c r="F954" i="1"/>
  <c r="G954" i="1"/>
  <c r="D955" i="1"/>
  <c r="E957" i="1" l="1"/>
  <c r="N956" i="1"/>
  <c r="O956" i="1" s="1"/>
  <c r="Q1040" i="1"/>
  <c r="I956" i="1"/>
  <c r="A957" i="1"/>
  <c r="N957" i="1" s="1"/>
  <c r="H956" i="1"/>
  <c r="R956" i="1" s="1"/>
  <c r="D956" i="1"/>
  <c r="J955" i="1"/>
  <c r="G955" i="1"/>
  <c r="F955" i="1"/>
  <c r="V957" i="1" l="1"/>
  <c r="V958" i="1" s="1"/>
  <c r="T957" i="1"/>
  <c r="O957" i="1"/>
  <c r="P957" i="1" s="1"/>
  <c r="E958" i="1"/>
  <c r="Q1041" i="1"/>
  <c r="I957" i="1"/>
  <c r="A958" i="1"/>
  <c r="N958" i="1" s="1"/>
  <c r="H957" i="1"/>
  <c r="D957" i="1"/>
  <c r="J956" i="1"/>
  <c r="G956" i="1"/>
  <c r="F956" i="1"/>
  <c r="T958" i="1" l="1"/>
  <c r="O958" i="1"/>
  <c r="P958" i="1" s="1"/>
  <c r="E959" i="1"/>
  <c r="E960" i="1" s="1"/>
  <c r="R957" i="1"/>
  <c r="V959" i="1"/>
  <c r="V960" i="1" s="1"/>
  <c r="Q1042" i="1"/>
  <c r="H958" i="1"/>
  <c r="R958" i="1" s="1"/>
  <c r="I958" i="1"/>
  <c r="A959" i="1"/>
  <c r="N959" i="1" s="1"/>
  <c r="F957" i="1"/>
  <c r="J957" i="1"/>
  <c r="D958" i="1"/>
  <c r="G957" i="1"/>
  <c r="O959" i="1" l="1"/>
  <c r="P959" i="1" s="1"/>
  <c r="T959" i="1"/>
  <c r="Q1043" i="1"/>
  <c r="A960" i="1"/>
  <c r="N960" i="1" s="1"/>
  <c r="I959" i="1"/>
  <c r="H959" i="1"/>
  <c r="R959" i="1" s="1"/>
  <c r="F958" i="1"/>
  <c r="D959" i="1"/>
  <c r="G958" i="1"/>
  <c r="J958" i="1"/>
  <c r="O960" i="1" l="1"/>
  <c r="P960" i="1" s="1"/>
  <c r="T960" i="1"/>
  <c r="E961" i="1"/>
  <c r="V961" i="1"/>
  <c r="Q1044" i="1"/>
  <c r="I960" i="1"/>
  <c r="A961" i="1"/>
  <c r="N961" i="1" s="1"/>
  <c r="H960" i="1"/>
  <c r="R960" i="1" s="1"/>
  <c r="F959" i="1"/>
  <c r="G959" i="1"/>
  <c r="J959" i="1"/>
  <c r="D960" i="1"/>
  <c r="O961" i="1" l="1"/>
  <c r="P961" i="1" s="1"/>
  <c r="T961" i="1"/>
  <c r="V962" i="1"/>
  <c r="E962" i="1"/>
  <c r="Q1045" i="1"/>
  <c r="I961" i="1"/>
  <c r="A962" i="1"/>
  <c r="N962" i="1" s="1"/>
  <c r="H961" i="1"/>
  <c r="R961" i="1" s="1"/>
  <c r="D961" i="1"/>
  <c r="J960" i="1"/>
  <c r="F960" i="1"/>
  <c r="G960" i="1"/>
  <c r="O962" i="1" l="1"/>
  <c r="P962" i="1" s="1"/>
  <c r="T962" i="1"/>
  <c r="E963" i="1"/>
  <c r="V963" i="1"/>
  <c r="Q1046" i="1"/>
  <c r="H962" i="1"/>
  <c r="A963" i="1"/>
  <c r="N963" i="1" s="1"/>
  <c r="I962" i="1"/>
  <c r="D962" i="1"/>
  <c r="G961" i="1"/>
  <c r="J961" i="1"/>
  <c r="F961" i="1"/>
  <c r="O963" i="1" l="1"/>
  <c r="P963" i="1" s="1"/>
  <c r="T963" i="1"/>
  <c r="R962" i="1"/>
  <c r="V964" i="1"/>
  <c r="E964" i="1"/>
  <c r="Q1047" i="1"/>
  <c r="A964" i="1"/>
  <c r="N964" i="1" s="1"/>
  <c r="I963" i="1"/>
  <c r="H963" i="1"/>
  <c r="D963" i="1"/>
  <c r="J962" i="1"/>
  <c r="F962" i="1"/>
  <c r="G962" i="1"/>
  <c r="T964" i="1" l="1"/>
  <c r="O964" i="1"/>
  <c r="P964" i="1" s="1"/>
  <c r="E965" i="1"/>
  <c r="V965" i="1"/>
  <c r="R963" i="1"/>
  <c r="Q1048" i="1"/>
  <c r="I964" i="1"/>
  <c r="A965" i="1"/>
  <c r="N965" i="1" s="1"/>
  <c r="H964" i="1"/>
  <c r="F963" i="1"/>
  <c r="J963" i="1"/>
  <c r="D964" i="1"/>
  <c r="G963" i="1"/>
  <c r="T965" i="1" l="1"/>
  <c r="O965" i="1"/>
  <c r="P965" i="1" s="1"/>
  <c r="V966" i="1"/>
  <c r="E966" i="1"/>
  <c r="R964" i="1"/>
  <c r="Q1049" i="1"/>
  <c r="H965" i="1"/>
  <c r="R965" i="1" s="1"/>
  <c r="A966" i="1"/>
  <c r="N966" i="1" s="1"/>
  <c r="I965" i="1"/>
  <c r="G964" i="1"/>
  <c r="F964" i="1"/>
  <c r="D965" i="1"/>
  <c r="J964" i="1"/>
  <c r="E967" i="1" l="1"/>
  <c r="O966" i="1"/>
  <c r="P966" i="1" s="1"/>
  <c r="T966" i="1"/>
  <c r="V967" i="1"/>
  <c r="Q1050" i="1"/>
  <c r="A967" i="1"/>
  <c r="N967" i="1" s="1"/>
  <c r="I966" i="1"/>
  <c r="H966" i="1"/>
  <c r="R966" i="1" s="1"/>
  <c r="J965" i="1"/>
  <c r="F965" i="1"/>
  <c r="D966" i="1"/>
  <c r="G965" i="1"/>
  <c r="T967" i="1" l="1"/>
  <c r="O967" i="1"/>
  <c r="P967" i="1" s="1"/>
  <c r="V968" i="1"/>
  <c r="E968" i="1"/>
  <c r="Q1051" i="1"/>
  <c r="H967" i="1"/>
  <c r="I967" i="1"/>
  <c r="A968" i="1"/>
  <c r="N968" i="1" s="1"/>
  <c r="F966" i="1"/>
  <c r="G966" i="1"/>
  <c r="J966" i="1"/>
  <c r="D967" i="1"/>
  <c r="O968" i="1" l="1"/>
  <c r="P968" i="1" s="1"/>
  <c r="T968" i="1"/>
  <c r="R967" i="1"/>
  <c r="E969" i="1"/>
  <c r="V969" i="1"/>
  <c r="Q1052" i="1"/>
  <c r="A969" i="1"/>
  <c r="N969" i="1" s="1"/>
  <c r="I968" i="1"/>
  <c r="H968" i="1"/>
  <c r="D968" i="1"/>
  <c r="F967" i="1"/>
  <c r="J967" i="1"/>
  <c r="G967" i="1"/>
  <c r="T969" i="1" l="1"/>
  <c r="O969" i="1"/>
  <c r="P969" i="1" s="1"/>
  <c r="V970" i="1"/>
  <c r="V971" i="1" s="1"/>
  <c r="E970" i="1"/>
  <c r="E971" i="1" s="1"/>
  <c r="R968" i="1"/>
  <c r="Q1053" i="1"/>
  <c r="H969" i="1"/>
  <c r="I969" i="1"/>
  <c r="A970" i="1"/>
  <c r="N970" i="1" s="1"/>
  <c r="D969" i="1"/>
  <c r="F968" i="1"/>
  <c r="J968" i="1"/>
  <c r="G968" i="1"/>
  <c r="R969" i="1" l="1"/>
  <c r="T970" i="1"/>
  <c r="O970" i="1"/>
  <c r="P970" i="1" s="1"/>
  <c r="Q1054" i="1"/>
  <c r="I970" i="1"/>
  <c r="A971" i="1"/>
  <c r="N971" i="1" s="1"/>
  <c r="H970" i="1"/>
  <c r="R970" i="1" s="1"/>
  <c r="J969" i="1"/>
  <c r="G969" i="1"/>
  <c r="D970" i="1"/>
  <c r="F969" i="1"/>
  <c r="T971" i="1" l="1"/>
  <c r="O971" i="1"/>
  <c r="P971" i="1" s="1"/>
  <c r="V972" i="1"/>
  <c r="E972" i="1"/>
  <c r="Q1055" i="1"/>
  <c r="H971" i="1"/>
  <c r="I971" i="1"/>
  <c r="A972" i="1"/>
  <c r="N972" i="1" s="1"/>
  <c r="F970" i="1"/>
  <c r="J970" i="1"/>
  <c r="G970" i="1"/>
  <c r="D971" i="1"/>
  <c r="T972" i="1" l="1"/>
  <c r="O972" i="1"/>
  <c r="P972" i="1" s="1"/>
  <c r="R971" i="1"/>
  <c r="E973" i="1"/>
  <c r="V973" i="1"/>
  <c r="Q1056" i="1"/>
  <c r="I972" i="1"/>
  <c r="A973" i="1"/>
  <c r="N973" i="1" s="1"/>
  <c r="H972" i="1"/>
  <c r="D972" i="1"/>
  <c r="F971" i="1"/>
  <c r="G971" i="1"/>
  <c r="J971" i="1"/>
  <c r="O973" i="1" l="1"/>
  <c r="P973" i="1" s="1"/>
  <c r="T973" i="1"/>
  <c r="E974" i="1"/>
  <c r="V974" i="1"/>
  <c r="R972" i="1"/>
  <c r="Q1057" i="1"/>
  <c r="H973" i="1"/>
  <c r="R973" i="1" s="1"/>
  <c r="A974" i="1"/>
  <c r="N974" i="1" s="1"/>
  <c r="I973" i="1"/>
  <c r="D973" i="1"/>
  <c r="F972" i="1"/>
  <c r="G972" i="1"/>
  <c r="J972" i="1"/>
  <c r="T974" i="1" l="1"/>
  <c r="O974" i="1"/>
  <c r="P974" i="1" s="1"/>
  <c r="V975" i="1"/>
  <c r="E975" i="1"/>
  <c r="Q1058" i="1"/>
  <c r="A975" i="1"/>
  <c r="N975" i="1" s="1"/>
  <c r="I974" i="1"/>
  <c r="H974" i="1"/>
  <c r="F973" i="1"/>
  <c r="G973" i="1"/>
  <c r="J973" i="1"/>
  <c r="D974" i="1"/>
  <c r="R974" i="1" l="1"/>
  <c r="T975" i="1"/>
  <c r="O975" i="1"/>
  <c r="P975" i="1" s="1"/>
  <c r="E976" i="1"/>
  <c r="V976" i="1"/>
  <c r="Q1059" i="1"/>
  <c r="I975" i="1"/>
  <c r="A976" i="1"/>
  <c r="N976" i="1" s="1"/>
  <c r="H975" i="1"/>
  <c r="F974" i="1"/>
  <c r="D975" i="1"/>
  <c r="J974" i="1"/>
  <c r="G974" i="1"/>
  <c r="O976" i="1" l="1"/>
  <c r="P976" i="1" s="1"/>
  <c r="T976" i="1"/>
  <c r="V977" i="1"/>
  <c r="E977" i="1"/>
  <c r="R975" i="1"/>
  <c r="Q1060" i="1"/>
  <c r="H976" i="1"/>
  <c r="R976" i="1" s="1"/>
  <c r="A977" i="1"/>
  <c r="N977" i="1" s="1"/>
  <c r="I976" i="1"/>
  <c r="J975" i="1"/>
  <c r="F975" i="1"/>
  <c r="D976" i="1"/>
  <c r="G975" i="1"/>
  <c r="O977" i="1" l="1"/>
  <c r="P977" i="1" s="1"/>
  <c r="T977" i="1"/>
  <c r="E978" i="1"/>
  <c r="V978" i="1"/>
  <c r="Q1061" i="1"/>
  <c r="A978" i="1"/>
  <c r="N978" i="1" s="1"/>
  <c r="I977" i="1"/>
  <c r="H977" i="1"/>
  <c r="D977" i="1"/>
  <c r="J976" i="1"/>
  <c r="F976" i="1"/>
  <c r="G976" i="1"/>
  <c r="V979" i="1" l="1"/>
  <c r="R977" i="1"/>
  <c r="O978" i="1"/>
  <c r="P978" i="1" s="1"/>
  <c r="T978" i="1"/>
  <c r="E979" i="1"/>
  <c r="Q1062" i="1"/>
  <c r="A979" i="1"/>
  <c r="N979" i="1" s="1"/>
  <c r="I978" i="1"/>
  <c r="H978" i="1"/>
  <c r="D978" i="1"/>
  <c r="F977" i="1"/>
  <c r="G977" i="1"/>
  <c r="J977" i="1"/>
  <c r="O979" i="1" l="1"/>
  <c r="P979" i="1" s="1"/>
  <c r="T979" i="1"/>
  <c r="E980" i="1"/>
  <c r="R978" i="1"/>
  <c r="V980" i="1"/>
  <c r="Q1063" i="1"/>
  <c r="A980" i="1"/>
  <c r="N980" i="1" s="1"/>
  <c r="I979" i="1"/>
  <c r="H979" i="1"/>
  <c r="F978" i="1"/>
  <c r="D979" i="1"/>
  <c r="G978" i="1"/>
  <c r="J978" i="1"/>
  <c r="V981" i="1" l="1"/>
  <c r="O980" i="1"/>
  <c r="P980" i="1" s="1"/>
  <c r="T980" i="1"/>
  <c r="E981" i="1"/>
  <c r="E982" i="1" s="1"/>
  <c r="R979" i="1"/>
  <c r="Q1064" i="1"/>
  <c r="H980" i="1"/>
  <c r="I980" i="1"/>
  <c r="A981" i="1"/>
  <c r="N981" i="1" s="1"/>
  <c r="G979" i="1"/>
  <c r="D980" i="1"/>
  <c r="F979" i="1"/>
  <c r="J979" i="1"/>
  <c r="R980" i="1" l="1"/>
  <c r="E983" i="1"/>
  <c r="O981" i="1"/>
  <c r="P981" i="1" s="1"/>
  <c r="T981" i="1"/>
  <c r="V982" i="1"/>
  <c r="V983" i="1" s="1"/>
  <c r="Q1065" i="1"/>
  <c r="H981" i="1"/>
  <c r="I981" i="1"/>
  <c r="A982" i="1"/>
  <c r="N982" i="1" s="1"/>
  <c r="D981" i="1"/>
  <c r="J980" i="1"/>
  <c r="F980" i="1"/>
  <c r="G980" i="1"/>
  <c r="R981" i="1" l="1"/>
  <c r="T982" i="1"/>
  <c r="O982" i="1"/>
  <c r="P982" i="1" s="1"/>
  <c r="Q1066" i="1"/>
  <c r="I982" i="1"/>
  <c r="A983" i="1"/>
  <c r="N983" i="1" s="1"/>
  <c r="V984" i="1" s="1"/>
  <c r="H982" i="1"/>
  <c r="F981" i="1"/>
  <c r="G981" i="1"/>
  <c r="J981" i="1"/>
  <c r="D982" i="1"/>
  <c r="T983" i="1" l="1"/>
  <c r="O983" i="1"/>
  <c r="P983" i="1" s="1"/>
  <c r="E984" i="1"/>
  <c r="R982" i="1"/>
  <c r="Q1067" i="1"/>
  <c r="I983" i="1"/>
  <c r="A984" i="1"/>
  <c r="H983" i="1"/>
  <c r="F982" i="1"/>
  <c r="G982" i="1"/>
  <c r="J982" i="1"/>
  <c r="D983" i="1"/>
  <c r="E985" i="1" l="1"/>
  <c r="N984" i="1"/>
  <c r="R983" i="1"/>
  <c r="Q1068" i="1"/>
  <c r="I984" i="1"/>
  <c r="A985" i="1"/>
  <c r="N985" i="1" s="1"/>
  <c r="H984" i="1"/>
  <c r="R984" i="1" s="1"/>
  <c r="F983" i="1"/>
  <c r="D984" i="1"/>
  <c r="G983" i="1"/>
  <c r="J983" i="1"/>
  <c r="O985" i="1" l="1"/>
  <c r="P985" i="1" s="1"/>
  <c r="T985" i="1"/>
  <c r="O984" i="1"/>
  <c r="V985" i="1"/>
  <c r="V986" i="1" s="1"/>
  <c r="V987" i="1" s="1"/>
  <c r="E986" i="1"/>
  <c r="E987" i="1" s="1"/>
  <c r="Q1069" i="1"/>
  <c r="H985" i="1"/>
  <c r="I985" i="1"/>
  <c r="A986" i="1"/>
  <c r="N986" i="1" s="1"/>
  <c r="D985" i="1"/>
  <c r="F984" i="1"/>
  <c r="J984" i="1"/>
  <c r="G984" i="1"/>
  <c r="R985" i="1" l="1"/>
  <c r="T986" i="1"/>
  <c r="O986" i="1"/>
  <c r="P986" i="1" s="1"/>
  <c r="Q1070" i="1"/>
  <c r="H986" i="1"/>
  <c r="I986" i="1"/>
  <c r="A987" i="1"/>
  <c r="N987" i="1" s="1"/>
  <c r="V988" i="1" s="1"/>
  <c r="F985" i="1"/>
  <c r="G985" i="1"/>
  <c r="J985" i="1"/>
  <c r="D986" i="1"/>
  <c r="R986" i="1" l="1"/>
  <c r="O987" i="1"/>
  <c r="P987" i="1" s="1"/>
  <c r="T987" i="1"/>
  <c r="E988" i="1"/>
  <c r="Q1071" i="1"/>
  <c r="A988" i="1"/>
  <c r="N988" i="1" s="1"/>
  <c r="I987" i="1"/>
  <c r="H987" i="1"/>
  <c r="F986" i="1"/>
  <c r="D987" i="1"/>
  <c r="G986" i="1"/>
  <c r="J986" i="1"/>
  <c r="R987" i="1" l="1"/>
  <c r="T988" i="1"/>
  <c r="O988" i="1"/>
  <c r="P988" i="1" s="1"/>
  <c r="E989" i="1"/>
  <c r="V989" i="1"/>
  <c r="Q1072" i="1"/>
  <c r="H988" i="1"/>
  <c r="R988" i="1" s="1"/>
  <c r="A989" i="1"/>
  <c r="N989" i="1" s="1"/>
  <c r="I988" i="1"/>
  <c r="F987" i="1"/>
  <c r="D988" i="1"/>
  <c r="J987" i="1"/>
  <c r="G987" i="1"/>
  <c r="T989" i="1" l="1"/>
  <c r="O989" i="1"/>
  <c r="P989" i="1" s="1"/>
  <c r="V990" i="1"/>
  <c r="E990" i="1"/>
  <c r="Q1073" i="1"/>
  <c r="A990" i="1"/>
  <c r="N990" i="1" s="1"/>
  <c r="I989" i="1"/>
  <c r="H989" i="1"/>
  <c r="F988" i="1"/>
  <c r="G988" i="1"/>
  <c r="J988" i="1"/>
  <c r="D989" i="1"/>
  <c r="R989" i="1" l="1"/>
  <c r="O990" i="1"/>
  <c r="P990" i="1" s="1"/>
  <c r="T990" i="1"/>
  <c r="E991" i="1"/>
  <c r="E992" i="1" s="1"/>
  <c r="V991" i="1"/>
  <c r="V992" i="1" s="1"/>
  <c r="Q1074" i="1"/>
  <c r="H990" i="1"/>
  <c r="I990" i="1"/>
  <c r="A991" i="1"/>
  <c r="N991" i="1" s="1"/>
  <c r="D990" i="1"/>
  <c r="F989" i="1"/>
  <c r="G989" i="1"/>
  <c r="J989" i="1"/>
  <c r="R990" i="1" l="1"/>
  <c r="T991" i="1"/>
  <c r="O991" i="1"/>
  <c r="P991" i="1" s="1"/>
  <c r="Q1075" i="1"/>
  <c r="I991" i="1"/>
  <c r="A992" i="1"/>
  <c r="N992" i="1" s="1"/>
  <c r="H991" i="1"/>
  <c r="F990" i="1"/>
  <c r="G990" i="1"/>
  <c r="J990" i="1"/>
  <c r="D991" i="1"/>
  <c r="O992" i="1" l="1"/>
  <c r="P992" i="1" s="1"/>
  <c r="T992" i="1"/>
  <c r="E993" i="1"/>
  <c r="R991" i="1"/>
  <c r="V993" i="1"/>
  <c r="Q1076" i="1"/>
  <c r="H992" i="1"/>
  <c r="R992" i="1" s="1"/>
  <c r="A993" i="1"/>
  <c r="N993" i="1" s="1"/>
  <c r="I992" i="1"/>
  <c r="J991" i="1"/>
  <c r="F991" i="1"/>
  <c r="G991" i="1"/>
  <c r="D992" i="1"/>
  <c r="O993" i="1" l="1"/>
  <c r="P993" i="1" s="1"/>
  <c r="T993" i="1"/>
  <c r="V994" i="1"/>
  <c r="E994" i="1"/>
  <c r="Q1077" i="1"/>
  <c r="A994" i="1"/>
  <c r="N994" i="1" s="1"/>
  <c r="I993" i="1"/>
  <c r="H993" i="1"/>
  <c r="F992" i="1"/>
  <c r="J992" i="1"/>
  <c r="G992" i="1"/>
  <c r="D993" i="1"/>
  <c r="R993" i="1" l="1"/>
  <c r="T994" i="1"/>
  <c r="O994" i="1"/>
  <c r="P994" i="1" s="1"/>
  <c r="E995" i="1"/>
  <c r="V995" i="1"/>
  <c r="Q1078" i="1"/>
  <c r="H994" i="1"/>
  <c r="R994" i="1" s="1"/>
  <c r="A995" i="1"/>
  <c r="N995" i="1" s="1"/>
  <c r="I994" i="1"/>
  <c r="D994" i="1"/>
  <c r="F993" i="1"/>
  <c r="G993" i="1"/>
  <c r="J993" i="1"/>
  <c r="O995" i="1" l="1"/>
  <c r="P995" i="1" s="1"/>
  <c r="T995" i="1"/>
  <c r="V996" i="1"/>
  <c r="E996" i="1"/>
  <c r="Q1079" i="1"/>
  <c r="A996" i="1"/>
  <c r="N996" i="1" s="1"/>
  <c r="I995" i="1"/>
  <c r="H995" i="1"/>
  <c r="R995" i="1" s="1"/>
  <c r="D995" i="1"/>
  <c r="G994" i="1"/>
  <c r="F994" i="1"/>
  <c r="J994" i="1"/>
  <c r="T996" i="1" l="1"/>
  <c r="O996" i="1"/>
  <c r="P996" i="1" s="1"/>
  <c r="E997" i="1"/>
  <c r="V997" i="1"/>
  <c r="Q1080" i="1"/>
  <c r="H996" i="1"/>
  <c r="I996" i="1"/>
  <c r="A997" i="1"/>
  <c r="N997" i="1" s="1"/>
  <c r="D996" i="1"/>
  <c r="F995" i="1"/>
  <c r="J995" i="1"/>
  <c r="G995" i="1"/>
  <c r="T997" i="1" l="1"/>
  <c r="O997" i="1"/>
  <c r="P997" i="1" s="1"/>
  <c r="R996" i="1"/>
  <c r="V998" i="1"/>
  <c r="E998" i="1"/>
  <c r="E999" i="1" s="1"/>
  <c r="Q1081" i="1"/>
  <c r="A998" i="1"/>
  <c r="N998" i="1" s="1"/>
  <c r="I997" i="1"/>
  <c r="H997" i="1"/>
  <c r="J996" i="1"/>
  <c r="D997" i="1"/>
  <c r="F996" i="1"/>
  <c r="G996" i="1"/>
  <c r="O998" i="1" l="1"/>
  <c r="P998" i="1" s="1"/>
  <c r="T998" i="1"/>
  <c r="E1000" i="1"/>
  <c r="V999" i="1"/>
  <c r="V1000" i="1" s="1"/>
  <c r="R997" i="1"/>
  <c r="Q1082" i="1"/>
  <c r="H998" i="1"/>
  <c r="I998" i="1"/>
  <c r="A999" i="1"/>
  <c r="N999" i="1" s="1"/>
  <c r="F997" i="1"/>
  <c r="D998" i="1"/>
  <c r="J997" i="1"/>
  <c r="G997" i="1"/>
  <c r="R998" i="1" l="1"/>
  <c r="T999" i="1"/>
  <c r="O999" i="1"/>
  <c r="P999" i="1" s="1"/>
  <c r="Q1083" i="1"/>
  <c r="I999" i="1"/>
  <c r="A1000" i="1"/>
  <c r="N1000" i="1" s="1"/>
  <c r="H999" i="1"/>
  <c r="R999" i="1" s="1"/>
  <c r="F998" i="1"/>
  <c r="D999" i="1"/>
  <c r="G998" i="1"/>
  <c r="J998" i="1"/>
  <c r="O1000" i="1" l="1"/>
  <c r="P1000" i="1" s="1"/>
  <c r="T1000" i="1"/>
  <c r="E1001" i="1"/>
  <c r="V1001" i="1"/>
  <c r="Q1084" i="1"/>
  <c r="H1000" i="1"/>
  <c r="A1001" i="1"/>
  <c r="N1001" i="1" s="1"/>
  <c r="I1000" i="1"/>
  <c r="F999" i="1"/>
  <c r="D1000" i="1"/>
  <c r="J999" i="1"/>
  <c r="G999" i="1"/>
  <c r="O1001" i="1" l="1"/>
  <c r="P1001" i="1" s="1"/>
  <c r="T1001" i="1"/>
  <c r="R1000" i="1"/>
  <c r="V1002" i="1"/>
  <c r="E1002" i="1"/>
  <c r="Q1085" i="1"/>
  <c r="I1001" i="1"/>
  <c r="A1002" i="1"/>
  <c r="N1002" i="1" s="1"/>
  <c r="H1001" i="1"/>
  <c r="D1001" i="1"/>
  <c r="J1000" i="1"/>
  <c r="F1000" i="1"/>
  <c r="G1000" i="1"/>
  <c r="T1002" i="1" l="1"/>
  <c r="O1002" i="1"/>
  <c r="P1002" i="1" s="1"/>
  <c r="V1003" i="1"/>
  <c r="E1003" i="1"/>
  <c r="R1001" i="1"/>
  <c r="Q1086" i="1"/>
  <c r="I1002" i="1"/>
  <c r="A1003" i="1"/>
  <c r="N1003" i="1" s="1"/>
  <c r="H1002" i="1"/>
  <c r="G1001" i="1"/>
  <c r="F1001" i="1"/>
  <c r="J1001" i="1"/>
  <c r="D1002" i="1"/>
  <c r="O1003" i="1" l="1"/>
  <c r="P1003" i="1" s="1"/>
  <c r="T1003" i="1"/>
  <c r="E1004" i="1"/>
  <c r="E1005" i="1" s="1"/>
  <c r="V1004" i="1"/>
  <c r="V1005" i="1" s="1"/>
  <c r="R1002" i="1"/>
  <c r="Q1087" i="1"/>
  <c r="H1003" i="1"/>
  <c r="I1003" i="1"/>
  <c r="A1004" i="1"/>
  <c r="N1004" i="1" s="1"/>
  <c r="F1002" i="1"/>
  <c r="J1002" i="1"/>
  <c r="D1003" i="1"/>
  <c r="G1002" i="1"/>
  <c r="R1003" i="1" l="1"/>
  <c r="V1006" i="1"/>
  <c r="E1006" i="1"/>
  <c r="T1004" i="1"/>
  <c r="O1004" i="1"/>
  <c r="P1004" i="1" s="1"/>
  <c r="Q1088" i="1"/>
  <c r="H1004" i="1"/>
  <c r="I1004" i="1"/>
  <c r="A1005" i="1"/>
  <c r="N1005" i="1" s="1"/>
  <c r="D1004" i="1"/>
  <c r="F1003" i="1"/>
  <c r="G1003" i="1"/>
  <c r="J1003" i="1"/>
  <c r="R1004" i="1" l="1"/>
  <c r="O1005" i="1"/>
  <c r="P1005" i="1" s="1"/>
  <c r="T1005" i="1"/>
  <c r="Q1089" i="1"/>
  <c r="H1005" i="1"/>
  <c r="I1005" i="1"/>
  <c r="A1006" i="1"/>
  <c r="N1006" i="1" s="1"/>
  <c r="D1005" i="1"/>
  <c r="F1004" i="1"/>
  <c r="G1004" i="1"/>
  <c r="J1004" i="1"/>
  <c r="O1006" i="1" l="1"/>
  <c r="P1006" i="1" s="1"/>
  <c r="T1006" i="1"/>
  <c r="R1005" i="1"/>
  <c r="V1007" i="1"/>
  <c r="E1007" i="1"/>
  <c r="Q1090" i="1"/>
  <c r="H1006" i="1"/>
  <c r="R1006" i="1" s="1"/>
  <c r="A1007" i="1"/>
  <c r="N1007" i="1" s="1"/>
  <c r="I1006" i="1"/>
  <c r="J1005" i="1"/>
  <c r="F1005" i="1"/>
  <c r="D1006" i="1"/>
  <c r="G1005" i="1"/>
  <c r="T1007" i="1" l="1"/>
  <c r="O1007" i="1"/>
  <c r="P1007" i="1" s="1"/>
  <c r="V1008" i="1"/>
  <c r="E1008" i="1"/>
  <c r="Q1091" i="1"/>
  <c r="A1008" i="1"/>
  <c r="N1008" i="1" s="1"/>
  <c r="I1007" i="1"/>
  <c r="H1007" i="1"/>
  <c r="F1006" i="1"/>
  <c r="D1007" i="1"/>
  <c r="J1006" i="1"/>
  <c r="G1006" i="1"/>
  <c r="R1007" i="1" l="1"/>
  <c r="T1008" i="1"/>
  <c r="O1008" i="1"/>
  <c r="P1008" i="1" s="1"/>
  <c r="E1009" i="1"/>
  <c r="V1009" i="1"/>
  <c r="Q1092" i="1"/>
  <c r="H1008" i="1"/>
  <c r="R1008" i="1" s="1"/>
  <c r="A1009" i="1"/>
  <c r="N1009" i="1" s="1"/>
  <c r="I1008" i="1"/>
  <c r="F1007" i="1"/>
  <c r="G1007" i="1"/>
  <c r="J1007" i="1"/>
  <c r="D1008" i="1"/>
  <c r="O1009" i="1" l="1"/>
  <c r="P1009" i="1" s="1"/>
  <c r="T1009" i="1"/>
  <c r="E1010" i="1"/>
  <c r="V1010" i="1"/>
  <c r="Q1093" i="1"/>
  <c r="I1009" i="1"/>
  <c r="A1010" i="1"/>
  <c r="N1010" i="1" s="1"/>
  <c r="H1009" i="1"/>
  <c r="R1009" i="1" s="1"/>
  <c r="F1008" i="1"/>
  <c r="J1008" i="1"/>
  <c r="G1008" i="1"/>
  <c r="D1009" i="1"/>
  <c r="E1011" i="1" l="1"/>
  <c r="T1010" i="1"/>
  <c r="O1010" i="1"/>
  <c r="P1010" i="1" s="1"/>
  <c r="V1011" i="1"/>
  <c r="Q1094" i="1"/>
  <c r="I1010" i="1"/>
  <c r="A1011" i="1"/>
  <c r="N1011" i="1" s="1"/>
  <c r="H1010" i="1"/>
  <c r="D1010" i="1"/>
  <c r="G1009" i="1"/>
  <c r="J1009" i="1"/>
  <c r="F1009" i="1"/>
  <c r="R1010" i="1" l="1"/>
  <c r="T1011" i="1"/>
  <c r="O1011" i="1"/>
  <c r="P1011" i="1" s="1"/>
  <c r="V1012" i="1"/>
  <c r="V1013" i="1" s="1"/>
  <c r="E1012" i="1"/>
  <c r="E1013" i="1" s="1"/>
  <c r="Q1095" i="1"/>
  <c r="H1011" i="1"/>
  <c r="I1011" i="1"/>
  <c r="A1012" i="1"/>
  <c r="N1012" i="1" s="1"/>
  <c r="F1010" i="1"/>
  <c r="D1011" i="1"/>
  <c r="G1010" i="1"/>
  <c r="J1010" i="1"/>
  <c r="R1011" i="1" l="1"/>
  <c r="T1012" i="1"/>
  <c r="O1012" i="1"/>
  <c r="P1012" i="1" s="1"/>
  <c r="Q1096" i="1"/>
  <c r="I1012" i="1"/>
  <c r="A1013" i="1"/>
  <c r="N1013" i="1" s="1"/>
  <c r="H1012" i="1"/>
  <c r="R1012" i="1" s="1"/>
  <c r="D1012" i="1"/>
  <c r="F1011" i="1"/>
  <c r="G1011" i="1"/>
  <c r="J1011" i="1"/>
  <c r="O1013" i="1" l="1"/>
  <c r="P1013" i="1" s="1"/>
  <c r="T1013" i="1"/>
  <c r="V1014" i="1"/>
  <c r="E1014" i="1"/>
  <c r="Q1097" i="1"/>
  <c r="H1013" i="1"/>
  <c r="I1013" i="1"/>
  <c r="A1014" i="1"/>
  <c r="N1014" i="1" s="1"/>
  <c r="G1012" i="1"/>
  <c r="D1013" i="1"/>
  <c r="F1012" i="1"/>
  <c r="J1012" i="1"/>
  <c r="R1013" i="1" l="1"/>
  <c r="O1014" i="1"/>
  <c r="P1014" i="1" s="1"/>
  <c r="T1014" i="1"/>
  <c r="E1015" i="1"/>
  <c r="V1015" i="1"/>
  <c r="Q1098" i="1"/>
  <c r="A1015" i="1"/>
  <c r="I1014" i="1"/>
  <c r="H1014" i="1"/>
  <c r="F1013" i="1"/>
  <c r="J1013" i="1"/>
  <c r="G1013" i="1"/>
  <c r="D1014" i="1"/>
  <c r="R1014" i="1" l="1"/>
  <c r="E1016" i="1"/>
  <c r="N1015" i="1"/>
  <c r="O1015" i="1" s="1"/>
  <c r="Q1099" i="1"/>
  <c r="H1015" i="1"/>
  <c r="A1016" i="1"/>
  <c r="N1016" i="1" s="1"/>
  <c r="I1015" i="1"/>
  <c r="J1014" i="1"/>
  <c r="D1015" i="1"/>
  <c r="F1014" i="1"/>
  <c r="G1014" i="1"/>
  <c r="T1016" i="1" l="1"/>
  <c r="O1016" i="1"/>
  <c r="P1016" i="1" s="1"/>
  <c r="R1015" i="1"/>
  <c r="V1016" i="1"/>
  <c r="V1017" i="1" s="1"/>
  <c r="E1017" i="1"/>
  <c r="Q1100" i="1"/>
  <c r="A1017" i="1"/>
  <c r="N1017" i="1" s="1"/>
  <c r="I1016" i="1"/>
  <c r="H1016" i="1"/>
  <c r="J1015" i="1"/>
  <c r="G1015" i="1"/>
  <c r="D1016" i="1"/>
  <c r="F1015" i="1"/>
  <c r="O1017" i="1" l="1"/>
  <c r="P1017" i="1" s="1"/>
  <c r="T1017" i="1"/>
  <c r="E1018" i="1"/>
  <c r="V1018" i="1"/>
  <c r="R1016" i="1"/>
  <c r="Q1101" i="1"/>
  <c r="H1017" i="1"/>
  <c r="R1017" i="1" s="1"/>
  <c r="A1018" i="1"/>
  <c r="N1018" i="1" s="1"/>
  <c r="I1017" i="1"/>
  <c r="D1017" i="1"/>
  <c r="G1016" i="1"/>
  <c r="F1016" i="1"/>
  <c r="J1016" i="1"/>
  <c r="T1018" i="1" l="1"/>
  <c r="O1018" i="1"/>
  <c r="P1018" i="1" s="1"/>
  <c r="V1019" i="1"/>
  <c r="E1019" i="1"/>
  <c r="Q1102" i="1"/>
  <c r="I1018" i="1"/>
  <c r="A1019" i="1"/>
  <c r="N1019" i="1" s="1"/>
  <c r="H1018" i="1"/>
  <c r="R1018" i="1" s="1"/>
  <c r="F1017" i="1"/>
  <c r="G1017" i="1"/>
  <c r="D1018" i="1"/>
  <c r="J1017" i="1"/>
  <c r="O1019" i="1" l="1"/>
  <c r="P1019" i="1" s="1"/>
  <c r="T1019" i="1"/>
  <c r="E1020" i="1"/>
  <c r="V1020" i="1"/>
  <c r="Q1103" i="1"/>
  <c r="H1019" i="1"/>
  <c r="A1020" i="1"/>
  <c r="N1020" i="1" s="1"/>
  <c r="I1019" i="1"/>
  <c r="F1018" i="1"/>
  <c r="J1018" i="1"/>
  <c r="D1019" i="1"/>
  <c r="G1018" i="1"/>
  <c r="T1020" i="1" l="1"/>
  <c r="O1020" i="1"/>
  <c r="P1020" i="1" s="1"/>
  <c r="R1019" i="1"/>
  <c r="V1021" i="1"/>
  <c r="E1021" i="1"/>
  <c r="Q1104" i="1"/>
  <c r="I1020" i="1"/>
  <c r="A1021" i="1"/>
  <c r="N1021" i="1" s="1"/>
  <c r="H1020" i="1"/>
  <c r="F1019" i="1"/>
  <c r="G1019" i="1"/>
  <c r="D1020" i="1"/>
  <c r="J1019" i="1"/>
  <c r="T1021" i="1" l="1"/>
  <c r="O1021" i="1"/>
  <c r="P1021" i="1" s="1"/>
  <c r="E1022" i="1"/>
  <c r="E1023" i="1" s="1"/>
  <c r="V1022" i="1"/>
  <c r="V1023" i="1" s="1"/>
  <c r="R1020" i="1"/>
  <c r="Q1105" i="1"/>
  <c r="H1021" i="1"/>
  <c r="I1021" i="1"/>
  <c r="A1022" i="1"/>
  <c r="N1022" i="1" s="1"/>
  <c r="J1020" i="1"/>
  <c r="F1020" i="1"/>
  <c r="D1021" i="1"/>
  <c r="G1020" i="1"/>
  <c r="R1021" i="1" l="1"/>
  <c r="O1022" i="1"/>
  <c r="P1022" i="1" s="1"/>
  <c r="T1022" i="1"/>
  <c r="Q1106" i="1"/>
  <c r="A1023" i="1"/>
  <c r="N1023" i="1" s="1"/>
  <c r="I1022" i="1"/>
  <c r="H1022" i="1"/>
  <c r="R1022" i="1" s="1"/>
  <c r="D1022" i="1"/>
  <c r="F1021" i="1"/>
  <c r="G1021" i="1"/>
  <c r="J1021" i="1"/>
  <c r="T1023" i="1" l="1"/>
  <c r="O1023" i="1"/>
  <c r="P1023" i="1" s="1"/>
  <c r="E1024" i="1"/>
  <c r="V1024" i="1"/>
  <c r="Q1107" i="1"/>
  <c r="H1023" i="1"/>
  <c r="A1024" i="1"/>
  <c r="N1024" i="1" s="1"/>
  <c r="I1023" i="1"/>
  <c r="D1023" i="1"/>
  <c r="J1022" i="1"/>
  <c r="F1022" i="1"/>
  <c r="G1022" i="1"/>
  <c r="R1023" i="1" l="1"/>
  <c r="V1025" i="1"/>
  <c r="O1024" i="1"/>
  <c r="P1024" i="1" s="1"/>
  <c r="T1024" i="1"/>
  <c r="E1025" i="1"/>
  <c r="Q1108" i="1"/>
  <c r="I1024" i="1"/>
  <c r="A1025" i="1"/>
  <c r="N1025" i="1" s="1"/>
  <c r="H1024" i="1"/>
  <c r="J1023" i="1"/>
  <c r="G1023" i="1"/>
  <c r="D1024" i="1"/>
  <c r="F1023" i="1"/>
  <c r="V1026" i="1" l="1"/>
  <c r="O1025" i="1"/>
  <c r="P1025" i="1" s="1"/>
  <c r="T1025" i="1"/>
  <c r="E1026" i="1"/>
  <c r="E1027" i="1" s="1"/>
  <c r="R1024" i="1"/>
  <c r="Q1109" i="1"/>
  <c r="H1025" i="1"/>
  <c r="I1025" i="1"/>
  <c r="A1026" i="1"/>
  <c r="N1026" i="1" s="1"/>
  <c r="D1025" i="1"/>
  <c r="J1024" i="1"/>
  <c r="G1024" i="1"/>
  <c r="F1024" i="1"/>
  <c r="R1025" i="1" l="1"/>
  <c r="T1026" i="1"/>
  <c r="O1026" i="1"/>
  <c r="P1026" i="1" s="1"/>
  <c r="V1027" i="1"/>
  <c r="Q1110" i="1"/>
  <c r="A1027" i="1"/>
  <c r="N1027" i="1" s="1"/>
  <c r="I1026" i="1"/>
  <c r="H1026" i="1"/>
  <c r="D1026" i="1"/>
  <c r="F1025" i="1"/>
  <c r="J1025" i="1"/>
  <c r="G1025" i="1"/>
  <c r="T1027" i="1" l="1"/>
  <c r="O1027" i="1"/>
  <c r="P1027" i="1" s="1"/>
  <c r="V1028" i="1"/>
  <c r="R1026" i="1"/>
  <c r="E1028" i="1"/>
  <c r="Q1111" i="1"/>
  <c r="H1027" i="1"/>
  <c r="R1027" i="1" s="1"/>
  <c r="A1028" i="1"/>
  <c r="N1028" i="1" s="1"/>
  <c r="I1027" i="1"/>
  <c r="F1026" i="1"/>
  <c r="J1026" i="1"/>
  <c r="D1027" i="1"/>
  <c r="G1026" i="1"/>
  <c r="T1028" i="1" l="1"/>
  <c r="O1028" i="1"/>
  <c r="P1028" i="1" s="1"/>
  <c r="E1029" i="1"/>
  <c r="V1029" i="1"/>
  <c r="Q1112" i="1"/>
  <c r="A1029" i="1"/>
  <c r="N1029" i="1" s="1"/>
  <c r="I1028" i="1"/>
  <c r="H1028" i="1"/>
  <c r="R1028" i="1" s="1"/>
  <c r="D1028" i="1"/>
  <c r="G1027" i="1"/>
  <c r="J1027" i="1"/>
  <c r="F1027" i="1"/>
  <c r="T1029" i="1" l="1"/>
  <c r="O1029" i="1"/>
  <c r="P1029" i="1" s="1"/>
  <c r="V1030" i="1"/>
  <c r="E1030" i="1"/>
  <c r="Q1113" i="1"/>
  <c r="H1029" i="1"/>
  <c r="A1030" i="1"/>
  <c r="N1030" i="1" s="1"/>
  <c r="I1029" i="1"/>
  <c r="D1029" i="1"/>
  <c r="J1028" i="1"/>
  <c r="F1028" i="1"/>
  <c r="G1028" i="1"/>
  <c r="R1029" i="1" l="1"/>
  <c r="O1030" i="1"/>
  <c r="P1030" i="1" s="1"/>
  <c r="T1030" i="1"/>
  <c r="E1031" i="1"/>
  <c r="V1031" i="1"/>
  <c r="Q1114" i="1"/>
  <c r="A1031" i="1"/>
  <c r="N1031" i="1" s="1"/>
  <c r="I1030" i="1"/>
  <c r="H1030" i="1"/>
  <c r="J1029" i="1"/>
  <c r="F1029" i="1"/>
  <c r="D1030" i="1"/>
  <c r="G1029" i="1"/>
  <c r="R1030" i="1" l="1"/>
  <c r="O1031" i="1"/>
  <c r="P1031" i="1" s="1"/>
  <c r="T1031" i="1"/>
  <c r="V1032" i="1"/>
  <c r="E1032" i="1"/>
  <c r="Q1115" i="1"/>
  <c r="H1031" i="1"/>
  <c r="A1032" i="1"/>
  <c r="N1032" i="1" s="1"/>
  <c r="I1031" i="1"/>
  <c r="J1030" i="1"/>
  <c r="F1030" i="1"/>
  <c r="G1030" i="1"/>
  <c r="D1031" i="1"/>
  <c r="O1032" i="1" l="1"/>
  <c r="P1032" i="1" s="1"/>
  <c r="T1032" i="1"/>
  <c r="R1031" i="1"/>
  <c r="E1033" i="1"/>
  <c r="V1033" i="1"/>
  <c r="Q1116" i="1"/>
  <c r="I1032" i="1"/>
  <c r="A1033" i="1"/>
  <c r="N1033" i="1" s="1"/>
  <c r="H1032" i="1"/>
  <c r="G1031" i="1"/>
  <c r="F1031" i="1"/>
  <c r="J1031" i="1"/>
  <c r="D1032" i="1"/>
  <c r="E1034" i="1" l="1"/>
  <c r="O1033" i="1"/>
  <c r="P1033" i="1" s="1"/>
  <c r="T1033" i="1"/>
  <c r="V1034" i="1"/>
  <c r="R1032" i="1"/>
  <c r="Q1117" i="1"/>
  <c r="A1034" i="1"/>
  <c r="N1034" i="1" s="1"/>
  <c r="I1033" i="1"/>
  <c r="H1033" i="1"/>
  <c r="D1033" i="1"/>
  <c r="F1032" i="1"/>
  <c r="G1032" i="1"/>
  <c r="J1032" i="1"/>
  <c r="O1034" i="1" l="1"/>
  <c r="P1034" i="1" s="1"/>
  <c r="T1034" i="1"/>
  <c r="V1035" i="1"/>
  <c r="V1036" i="1" s="1"/>
  <c r="R1033" i="1"/>
  <c r="E1035" i="1"/>
  <c r="E1036" i="1" s="1"/>
  <c r="Q1118" i="1"/>
  <c r="H1034" i="1"/>
  <c r="I1034" i="1"/>
  <c r="A1035" i="1"/>
  <c r="N1035" i="1" s="1"/>
  <c r="F1033" i="1"/>
  <c r="G1033" i="1"/>
  <c r="D1034" i="1"/>
  <c r="J1033" i="1"/>
  <c r="R1034" i="1" l="1"/>
  <c r="T1035" i="1"/>
  <c r="O1035" i="1"/>
  <c r="P1035" i="1" s="1"/>
  <c r="Q1119" i="1"/>
  <c r="I1035" i="1"/>
  <c r="A1036" i="1"/>
  <c r="N1036" i="1" s="1"/>
  <c r="H1035" i="1"/>
  <c r="R1035" i="1" s="1"/>
  <c r="D1035" i="1"/>
  <c r="J1034" i="1"/>
  <c r="G1034" i="1"/>
  <c r="F1034" i="1"/>
  <c r="T1036" i="1" l="1"/>
  <c r="O1036" i="1"/>
  <c r="P1036" i="1" s="1"/>
  <c r="V1037" i="1"/>
  <c r="E1037" i="1"/>
  <c r="Q1120" i="1"/>
  <c r="I1036" i="1"/>
  <c r="A1037" i="1"/>
  <c r="N1037" i="1" s="1"/>
  <c r="H1036" i="1"/>
  <c r="R1036" i="1" s="1"/>
  <c r="D1036" i="1"/>
  <c r="G1035" i="1"/>
  <c r="J1035" i="1"/>
  <c r="F1035" i="1"/>
  <c r="O1037" i="1" l="1"/>
  <c r="P1037" i="1" s="1"/>
  <c r="T1037" i="1"/>
  <c r="E1038" i="1"/>
  <c r="V1038" i="1"/>
  <c r="Q1121" i="1"/>
  <c r="H1037" i="1"/>
  <c r="I1037" i="1"/>
  <c r="A1038" i="1"/>
  <c r="N1038" i="1" s="1"/>
  <c r="D1037" i="1"/>
  <c r="G1036" i="1"/>
  <c r="F1036" i="1"/>
  <c r="J1036" i="1"/>
  <c r="R1037" i="1" l="1"/>
  <c r="O1038" i="1"/>
  <c r="P1038" i="1" s="1"/>
  <c r="T1038" i="1"/>
  <c r="V1039" i="1"/>
  <c r="E1039" i="1"/>
  <c r="Q1122" i="1"/>
  <c r="A1039" i="1"/>
  <c r="N1039" i="1" s="1"/>
  <c r="I1038" i="1"/>
  <c r="H1038" i="1"/>
  <c r="D1038" i="1"/>
  <c r="F1037" i="1"/>
  <c r="J1037" i="1"/>
  <c r="G1037" i="1"/>
  <c r="R1038" i="1" l="1"/>
  <c r="T1039" i="1"/>
  <c r="O1039" i="1"/>
  <c r="P1039" i="1" s="1"/>
  <c r="E1040" i="1"/>
  <c r="V1040" i="1"/>
  <c r="Q1123" i="1"/>
  <c r="H1039" i="1"/>
  <c r="I1039" i="1"/>
  <c r="A1040" i="1"/>
  <c r="N1040" i="1" s="1"/>
  <c r="J1038" i="1"/>
  <c r="F1038" i="1"/>
  <c r="G1038" i="1"/>
  <c r="D1039" i="1"/>
  <c r="O1040" i="1" l="1"/>
  <c r="P1040" i="1" s="1"/>
  <c r="T1040" i="1"/>
  <c r="R1039" i="1"/>
  <c r="V1041" i="1"/>
  <c r="E1041" i="1"/>
  <c r="E1042" i="1" s="1"/>
  <c r="Q1124" i="1"/>
  <c r="A1041" i="1"/>
  <c r="N1041" i="1" s="1"/>
  <c r="I1040" i="1"/>
  <c r="H1040" i="1"/>
  <c r="D1040" i="1"/>
  <c r="F1039" i="1"/>
  <c r="G1039" i="1"/>
  <c r="J1039" i="1"/>
  <c r="O1041" i="1" l="1"/>
  <c r="P1041" i="1" s="1"/>
  <c r="T1041" i="1"/>
  <c r="V1042" i="1"/>
  <c r="R1040" i="1"/>
  <c r="Q1125" i="1"/>
  <c r="H1041" i="1"/>
  <c r="A1042" i="1"/>
  <c r="N1042" i="1" s="1"/>
  <c r="I1041" i="1"/>
  <c r="D1041" i="1"/>
  <c r="G1040" i="1"/>
  <c r="F1040" i="1"/>
  <c r="J1040" i="1"/>
  <c r="R1041" i="1" l="1"/>
  <c r="V1043" i="1"/>
  <c r="T1042" i="1"/>
  <c r="O1042" i="1"/>
  <c r="P1042" i="1" s="1"/>
  <c r="E1043" i="1"/>
  <c r="Q1126" i="1"/>
  <c r="H1042" i="1"/>
  <c r="I1042" i="1"/>
  <c r="A1043" i="1"/>
  <c r="N1043" i="1" s="1"/>
  <c r="D1042" i="1"/>
  <c r="G1041" i="1"/>
  <c r="F1041" i="1"/>
  <c r="J1041" i="1"/>
  <c r="T1043" i="1" l="1"/>
  <c r="O1043" i="1"/>
  <c r="P1043" i="1" s="1"/>
  <c r="R1042" i="1"/>
  <c r="E1044" i="1"/>
  <c r="V1044" i="1"/>
  <c r="Q1127" i="1"/>
  <c r="A1044" i="1"/>
  <c r="N1044" i="1" s="1"/>
  <c r="I1043" i="1"/>
  <c r="H1043" i="1"/>
  <c r="G1042" i="1"/>
  <c r="F1042" i="1"/>
  <c r="D1043" i="1"/>
  <c r="J1042" i="1"/>
  <c r="V1045" i="1" l="1"/>
  <c r="T1044" i="1"/>
  <c r="O1044" i="1"/>
  <c r="P1044" i="1" s="1"/>
  <c r="E1045" i="1"/>
  <c r="R1043" i="1"/>
  <c r="Q1128" i="1"/>
  <c r="H1044" i="1"/>
  <c r="I1044" i="1"/>
  <c r="A1045" i="1"/>
  <c r="D1044" i="1"/>
  <c r="F1043" i="1"/>
  <c r="G1043" i="1"/>
  <c r="J1043" i="1"/>
  <c r="R1044" i="1" l="1"/>
  <c r="E1046" i="1"/>
  <c r="N1045" i="1"/>
  <c r="O1045" i="1" s="1"/>
  <c r="Q1129" i="1"/>
  <c r="I1045" i="1"/>
  <c r="A1046" i="1"/>
  <c r="N1046" i="1" s="1"/>
  <c r="H1045" i="1"/>
  <c r="R1045" i="1" s="1"/>
  <c r="D1045" i="1"/>
  <c r="G1044" i="1"/>
  <c r="J1044" i="1"/>
  <c r="F1044" i="1"/>
  <c r="E1047" i="1" l="1"/>
  <c r="V1046" i="1"/>
  <c r="V1047" i="1" s="1"/>
  <c r="O1046" i="1"/>
  <c r="P1046" i="1" s="1"/>
  <c r="T1046" i="1"/>
  <c r="Q1130" i="1"/>
  <c r="H1046" i="1"/>
  <c r="I1046" i="1"/>
  <c r="A1047" i="1"/>
  <c r="N1047" i="1" s="1"/>
  <c r="G1045" i="1"/>
  <c r="D1046" i="1"/>
  <c r="J1045" i="1"/>
  <c r="F1045" i="1"/>
  <c r="E1048" i="1" l="1"/>
  <c r="T1047" i="1"/>
  <c r="O1047" i="1"/>
  <c r="P1047" i="1" s="1"/>
  <c r="R1046" i="1"/>
  <c r="V1048" i="1"/>
  <c r="V1049" i="1" s="1"/>
  <c r="Q1131" i="1"/>
  <c r="H1047" i="1"/>
  <c r="I1047" i="1"/>
  <c r="A1048" i="1"/>
  <c r="N1048" i="1" s="1"/>
  <c r="D1047" i="1"/>
  <c r="F1046" i="1"/>
  <c r="G1046" i="1"/>
  <c r="J1046" i="1"/>
  <c r="R1047" i="1" l="1"/>
  <c r="T1048" i="1"/>
  <c r="O1048" i="1"/>
  <c r="P1048" i="1" s="1"/>
  <c r="E1049" i="1"/>
  <c r="Q1132" i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I1048" i="1"/>
  <c r="A1049" i="1"/>
  <c r="N1049" i="1" s="1"/>
  <c r="H1048" i="1"/>
  <c r="D1048" i="1"/>
  <c r="F1047" i="1"/>
  <c r="G1047" i="1"/>
  <c r="J1047" i="1"/>
  <c r="O1049" i="1" l="1"/>
  <c r="P1049" i="1" s="1"/>
  <c r="T1049" i="1"/>
  <c r="E1050" i="1"/>
  <c r="E1051" i="1" s="1"/>
  <c r="Q1143" i="1"/>
  <c r="Q1144" i="1" s="1"/>
  <c r="R1048" i="1"/>
  <c r="V1050" i="1"/>
  <c r="V1051" i="1" s="1"/>
  <c r="H1049" i="1"/>
  <c r="R1049" i="1" s="1"/>
  <c r="I1049" i="1"/>
  <c r="A1050" i="1"/>
  <c r="N1050" i="1" s="1"/>
  <c r="D1049" i="1"/>
  <c r="G1048" i="1"/>
  <c r="F1048" i="1"/>
  <c r="J1048" i="1"/>
  <c r="Q1145" i="1" l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O1050" i="1"/>
  <c r="P1050" i="1" s="1"/>
  <c r="T1050" i="1"/>
  <c r="I1050" i="1"/>
  <c r="A1051" i="1"/>
  <c r="N1051" i="1" s="1"/>
  <c r="H1050" i="1"/>
  <c r="D1050" i="1"/>
  <c r="G1049" i="1"/>
  <c r="F1049" i="1"/>
  <c r="J1049" i="1"/>
  <c r="O1051" i="1" l="1"/>
  <c r="P1051" i="1" s="1"/>
  <c r="T1051" i="1"/>
  <c r="E1052" i="1"/>
  <c r="Q1161" i="1"/>
  <c r="R1050" i="1"/>
  <c r="V1052" i="1"/>
  <c r="H1051" i="1"/>
  <c r="R1051" i="1" s="1"/>
  <c r="A1052" i="1"/>
  <c r="N1052" i="1" s="1"/>
  <c r="I1051" i="1"/>
  <c r="F1050" i="1"/>
  <c r="G1050" i="1"/>
  <c r="J1050" i="1"/>
  <c r="D1051" i="1"/>
  <c r="V1053" i="1" l="1"/>
  <c r="E1053" i="1"/>
  <c r="Q1162" i="1"/>
  <c r="Q1163" i="1" s="1"/>
  <c r="O1052" i="1"/>
  <c r="P1052" i="1" s="1"/>
  <c r="T1052" i="1"/>
  <c r="A1053" i="1"/>
  <c r="N1053" i="1" s="1"/>
  <c r="I1052" i="1"/>
  <c r="H1052" i="1"/>
  <c r="F1051" i="1"/>
  <c r="G1051" i="1"/>
  <c r="J1051" i="1"/>
  <c r="D1052" i="1"/>
  <c r="O1053" i="1" l="1"/>
  <c r="P1053" i="1" s="1"/>
  <c r="T1053" i="1"/>
  <c r="Q1164" i="1"/>
  <c r="Q1165" i="1" s="1"/>
  <c r="V1054" i="1"/>
  <c r="V1055" i="1" s="1"/>
  <c r="R1052" i="1"/>
  <c r="E1054" i="1"/>
  <c r="E1055" i="1" s="1"/>
  <c r="H1053" i="1"/>
  <c r="R1053" i="1" s="1"/>
  <c r="I1053" i="1"/>
  <c r="A1054" i="1"/>
  <c r="N1054" i="1" s="1"/>
  <c r="D1053" i="1"/>
  <c r="J1052" i="1"/>
  <c r="G1052" i="1"/>
  <c r="F1052" i="1"/>
  <c r="Q1166" i="1" l="1"/>
  <c r="O1054" i="1"/>
  <c r="P1054" i="1" s="1"/>
  <c r="T1054" i="1"/>
  <c r="I1054" i="1"/>
  <c r="A1055" i="1"/>
  <c r="N1055" i="1" s="1"/>
  <c r="H1054" i="1"/>
  <c r="F1053" i="1"/>
  <c r="J1053" i="1"/>
  <c r="G1053" i="1"/>
  <c r="D1054" i="1"/>
  <c r="O1055" i="1" l="1"/>
  <c r="P1055" i="1" s="1"/>
  <c r="T1055" i="1"/>
  <c r="Q1167" i="1"/>
  <c r="V1056" i="1"/>
  <c r="V1057" i="1" s="1"/>
  <c r="R1054" i="1"/>
  <c r="E1056" i="1"/>
  <c r="E1057" i="1" s="1"/>
  <c r="H1055" i="1"/>
  <c r="R1055" i="1" s="1"/>
  <c r="I1055" i="1"/>
  <c r="A1056" i="1"/>
  <c r="N1056" i="1" s="1"/>
  <c r="F1054" i="1"/>
  <c r="G1054" i="1"/>
  <c r="D1055" i="1"/>
  <c r="J1054" i="1"/>
  <c r="Q1168" i="1" l="1"/>
  <c r="T1056" i="1"/>
  <c r="O1056" i="1"/>
  <c r="P1056" i="1" s="1"/>
  <c r="I1056" i="1"/>
  <c r="A1057" i="1"/>
  <c r="N1057" i="1" s="1"/>
  <c r="H1056" i="1"/>
  <c r="F1055" i="1"/>
  <c r="J1055" i="1"/>
  <c r="D1056" i="1"/>
  <c r="G1055" i="1"/>
  <c r="O1057" i="1" l="1"/>
  <c r="P1057" i="1" s="1"/>
  <c r="T1057" i="1"/>
  <c r="Q1169" i="1"/>
  <c r="Q1170" i="1" s="1"/>
  <c r="Q1171" i="1" s="1"/>
  <c r="Q1172" i="1" s="1"/>
  <c r="V1058" i="1"/>
  <c r="R1056" i="1"/>
  <c r="E1058" i="1"/>
  <c r="I1057" i="1"/>
  <c r="A1058" i="1"/>
  <c r="N1058" i="1" s="1"/>
  <c r="H1057" i="1"/>
  <c r="G1056" i="1"/>
  <c r="F1056" i="1"/>
  <c r="D1057" i="1"/>
  <c r="J1056" i="1"/>
  <c r="V1059" i="1" l="1"/>
  <c r="E1059" i="1"/>
  <c r="R1057" i="1"/>
  <c r="V1060" i="1"/>
  <c r="Q1173" i="1"/>
  <c r="Q1174" i="1" s="1"/>
  <c r="Q1175" i="1" s="1"/>
  <c r="O1058" i="1"/>
  <c r="P1058" i="1" s="1"/>
  <c r="T1058" i="1"/>
  <c r="I1058" i="1"/>
  <c r="A1059" i="1"/>
  <c r="N1059" i="1" s="1"/>
  <c r="H1058" i="1"/>
  <c r="F1057" i="1"/>
  <c r="G1057" i="1"/>
  <c r="D1058" i="1"/>
  <c r="J1057" i="1"/>
  <c r="Q1176" i="1" l="1"/>
  <c r="Q1177" i="1" s="1"/>
  <c r="R1058" i="1"/>
  <c r="O1059" i="1"/>
  <c r="P1059" i="1" s="1"/>
  <c r="T1059" i="1"/>
  <c r="E1060" i="1"/>
  <c r="H1059" i="1"/>
  <c r="A1060" i="1"/>
  <c r="N1060" i="1" s="1"/>
  <c r="I1059" i="1"/>
  <c r="D1059" i="1"/>
  <c r="G1058" i="1"/>
  <c r="J1058" i="1"/>
  <c r="F1058" i="1"/>
  <c r="R1059" i="1" l="1"/>
  <c r="E1061" i="1"/>
  <c r="Q1178" i="1"/>
  <c r="Q1179" i="1" s="1"/>
  <c r="Q1180" i="1" s="1"/>
  <c r="Q1181" i="1" s="1"/>
  <c r="Q1182" i="1" s="1"/>
  <c r="Q1183" i="1" s="1"/>
  <c r="Q1184" i="1" s="1"/>
  <c r="O1060" i="1"/>
  <c r="P1060" i="1" s="1"/>
  <c r="T1060" i="1"/>
  <c r="V1061" i="1"/>
  <c r="A1061" i="1"/>
  <c r="N1061" i="1" s="1"/>
  <c r="I1060" i="1"/>
  <c r="H1060" i="1"/>
  <c r="F1059" i="1"/>
  <c r="G1059" i="1"/>
  <c r="J1059" i="1"/>
  <c r="D1060" i="1"/>
  <c r="T1061" i="1" l="1"/>
  <c r="O1061" i="1"/>
  <c r="P1061" i="1" s="1"/>
  <c r="V1062" i="1"/>
  <c r="Q1185" i="1"/>
  <c r="Q1186" i="1" s="1"/>
  <c r="Q1187" i="1" s="1"/>
  <c r="Q1188" i="1" s="1"/>
  <c r="R1060" i="1"/>
  <c r="E1062" i="1"/>
  <c r="I1061" i="1"/>
  <c r="A1062" i="1"/>
  <c r="N1062" i="1" s="1"/>
  <c r="H1061" i="1"/>
  <c r="D1061" i="1"/>
  <c r="J1060" i="1"/>
  <c r="G1060" i="1"/>
  <c r="F1060" i="1"/>
  <c r="E1063" i="1" l="1"/>
  <c r="V1063" i="1"/>
  <c r="V1064" i="1"/>
  <c r="Q1189" i="1"/>
  <c r="Q1190" i="1" s="1"/>
  <c r="Q1191" i="1" s="1"/>
  <c r="Q1192" i="1" s="1"/>
  <c r="Q1193" i="1" s="1"/>
  <c r="R1061" i="1"/>
  <c r="O1062" i="1"/>
  <c r="P1062" i="1" s="1"/>
  <c r="T1062" i="1"/>
  <c r="I1062" i="1"/>
  <c r="A1063" i="1"/>
  <c r="N1063" i="1" s="1"/>
  <c r="H1062" i="1"/>
  <c r="F1061" i="1"/>
  <c r="G1061" i="1"/>
  <c r="J1061" i="1"/>
  <c r="D1062" i="1"/>
  <c r="Q1194" i="1" l="1"/>
  <c r="R1062" i="1"/>
  <c r="O1063" i="1"/>
  <c r="P1063" i="1" s="1"/>
  <c r="T1063" i="1"/>
  <c r="E1064" i="1"/>
  <c r="A1064" i="1"/>
  <c r="N1064" i="1" s="1"/>
  <c r="V1065" i="1" s="1"/>
  <c r="I1063" i="1"/>
  <c r="H1063" i="1"/>
  <c r="D1063" i="1"/>
  <c r="J1062" i="1"/>
  <c r="G1062" i="1"/>
  <c r="F1062" i="1"/>
  <c r="R1063" i="1" l="1"/>
  <c r="T1064" i="1"/>
  <c r="O1064" i="1"/>
  <c r="P1064" i="1" s="1"/>
  <c r="E1065" i="1"/>
  <c r="Q1195" i="1"/>
  <c r="H1064" i="1"/>
  <c r="A1065" i="1"/>
  <c r="N1065" i="1" s="1"/>
  <c r="I1064" i="1"/>
  <c r="F1063" i="1"/>
  <c r="G1063" i="1"/>
  <c r="D1064" i="1"/>
  <c r="J1063" i="1"/>
  <c r="R1064" i="1" l="1"/>
  <c r="Q1196" i="1"/>
  <c r="O1065" i="1"/>
  <c r="P1065" i="1" s="1"/>
  <c r="T1065" i="1"/>
  <c r="E1066" i="1"/>
  <c r="V1066" i="1"/>
  <c r="A1066" i="1"/>
  <c r="N1066" i="1" s="1"/>
  <c r="I1065" i="1"/>
  <c r="H1065" i="1"/>
  <c r="J1064" i="1"/>
  <c r="D1065" i="1"/>
  <c r="F1064" i="1"/>
  <c r="G1064" i="1"/>
  <c r="E1067" i="1" l="1"/>
  <c r="Q1197" i="1"/>
  <c r="Q1198" i="1" s="1"/>
  <c r="Q1199" i="1" s="1"/>
  <c r="O1066" i="1"/>
  <c r="P1066" i="1" s="1"/>
  <c r="T1066" i="1"/>
  <c r="V1067" i="1"/>
  <c r="V1068" i="1" s="1"/>
  <c r="R1065" i="1"/>
  <c r="H1066" i="1"/>
  <c r="R1066" i="1" s="1"/>
  <c r="I1066" i="1"/>
  <c r="A1067" i="1"/>
  <c r="N1067" i="1" s="1"/>
  <c r="F1065" i="1"/>
  <c r="D1066" i="1"/>
  <c r="J1065" i="1"/>
  <c r="G1065" i="1"/>
  <c r="T1067" i="1" l="1"/>
  <c r="O1067" i="1"/>
  <c r="P1067" i="1" s="1"/>
  <c r="Q1200" i="1"/>
  <c r="Q1201" i="1" s="1"/>
  <c r="Q1202" i="1" s="1"/>
  <c r="Q1203" i="1" s="1"/>
  <c r="E1068" i="1"/>
  <c r="A1068" i="1"/>
  <c r="N1068" i="1" s="1"/>
  <c r="I1067" i="1"/>
  <c r="H1067" i="1"/>
  <c r="D1067" i="1"/>
  <c r="G1066" i="1"/>
  <c r="J1066" i="1"/>
  <c r="F1066" i="1"/>
  <c r="E1069" i="1" l="1"/>
  <c r="T1068" i="1"/>
  <c r="O1068" i="1"/>
  <c r="P1068" i="1" s="1"/>
  <c r="Q1204" i="1"/>
  <c r="Q1205" i="1" s="1"/>
  <c r="R1067" i="1"/>
  <c r="V1069" i="1"/>
  <c r="I1068" i="1"/>
  <c r="A1069" i="1"/>
  <c r="N1069" i="1" s="1"/>
  <c r="H1068" i="1"/>
  <c r="F1067" i="1"/>
  <c r="G1067" i="1"/>
  <c r="D1068" i="1"/>
  <c r="J1067" i="1"/>
  <c r="V1070" i="1" l="1"/>
  <c r="Q1206" i="1"/>
  <c r="Q1207" i="1" s="1"/>
  <c r="Q1208" i="1" s="1"/>
  <c r="Q1209" i="1" s="1"/>
  <c r="V1071" i="1"/>
  <c r="R1068" i="1"/>
  <c r="O1069" i="1"/>
  <c r="P1069" i="1" s="1"/>
  <c r="T1069" i="1"/>
  <c r="E1070" i="1"/>
  <c r="E1071" i="1" s="1"/>
  <c r="I1069" i="1"/>
  <c r="A1070" i="1"/>
  <c r="N1070" i="1" s="1"/>
  <c r="H1069" i="1"/>
  <c r="D1069" i="1"/>
  <c r="G1068" i="1"/>
  <c r="F1068" i="1"/>
  <c r="J1068" i="1"/>
  <c r="R1069" i="1" l="1"/>
  <c r="T1070" i="1"/>
  <c r="O1070" i="1"/>
  <c r="P1070" i="1" s="1"/>
  <c r="Q1210" i="1"/>
  <c r="I1070" i="1"/>
  <c r="A1071" i="1"/>
  <c r="N1071" i="1" s="1"/>
  <c r="V1072" i="1" s="1"/>
  <c r="H1070" i="1"/>
  <c r="F1069" i="1"/>
  <c r="J1069" i="1"/>
  <c r="G1069" i="1"/>
  <c r="D1070" i="1"/>
  <c r="R1070" i="1" l="1"/>
  <c r="Q1211" i="1"/>
  <c r="T1071" i="1"/>
  <c r="O1071" i="1"/>
  <c r="P1071" i="1" s="1"/>
  <c r="E1072" i="1"/>
  <c r="H1071" i="1"/>
  <c r="I1071" i="1"/>
  <c r="A1072" i="1"/>
  <c r="N1072" i="1" s="1"/>
  <c r="F1070" i="1"/>
  <c r="J1070" i="1"/>
  <c r="G1070" i="1"/>
  <c r="D1071" i="1"/>
  <c r="R1071" i="1" l="1"/>
  <c r="E1073" i="1"/>
  <c r="Q1212" i="1"/>
  <c r="T1072" i="1"/>
  <c r="O1072" i="1"/>
  <c r="P1072" i="1" s="1"/>
  <c r="V1073" i="1"/>
  <c r="I1072" i="1"/>
  <c r="A1073" i="1"/>
  <c r="N1073" i="1" s="1"/>
  <c r="H1072" i="1"/>
  <c r="G1071" i="1"/>
  <c r="F1071" i="1"/>
  <c r="J1071" i="1"/>
  <c r="D1072" i="1"/>
  <c r="T1073" i="1" l="1"/>
  <c r="O1073" i="1"/>
  <c r="P1073" i="1" s="1"/>
  <c r="V1074" i="1"/>
  <c r="V1075" i="1" s="1"/>
  <c r="E1074" i="1"/>
  <c r="E1075" i="1" s="1"/>
  <c r="Q1213" i="1"/>
  <c r="Q1214" i="1" s="1"/>
  <c r="Q1215" i="1" s="1"/>
  <c r="Q1216" i="1" s="1"/>
  <c r="R1072" i="1"/>
  <c r="H1073" i="1"/>
  <c r="R1073" i="1" s="1"/>
  <c r="I1073" i="1"/>
  <c r="A1074" i="1"/>
  <c r="N1074" i="1" s="1"/>
  <c r="D1073" i="1"/>
  <c r="F1072" i="1"/>
  <c r="G1072" i="1"/>
  <c r="J1072" i="1"/>
  <c r="Q1217" i="1" l="1"/>
  <c r="Q1218" i="1" s="1"/>
  <c r="Q1219" i="1" s="1"/>
  <c r="Q1220" i="1" s="1"/>
  <c r="Q1221" i="1" s="1"/>
  <c r="Q1222" i="1" s="1"/>
  <c r="Q1223" i="1" s="1"/>
  <c r="Q1224" i="1" s="1"/>
  <c r="T1074" i="1"/>
  <c r="O1074" i="1"/>
  <c r="P1074" i="1" s="1"/>
  <c r="A1075" i="1"/>
  <c r="N1075" i="1" s="1"/>
  <c r="I1074" i="1"/>
  <c r="H1074" i="1"/>
  <c r="J1073" i="1"/>
  <c r="F1073" i="1"/>
  <c r="D1074" i="1"/>
  <c r="G1073" i="1"/>
  <c r="O1075" i="1" l="1"/>
  <c r="P1075" i="1" s="1"/>
  <c r="T1075" i="1"/>
  <c r="V1076" i="1"/>
  <c r="E1076" i="1"/>
  <c r="R1074" i="1"/>
  <c r="Q1225" i="1"/>
  <c r="Q1226" i="1" s="1"/>
  <c r="Q1227" i="1" s="1"/>
  <c r="Q1228" i="1" s="1"/>
  <c r="Q1229" i="1" s="1"/>
  <c r="Q1230" i="1" s="1"/>
  <c r="Q1231" i="1" s="1"/>
  <c r="Q1232" i="1" s="1"/>
  <c r="Q1233" i="1" s="1"/>
  <c r="H1075" i="1"/>
  <c r="R1075" i="1" s="1"/>
  <c r="A1076" i="1"/>
  <c r="I1075" i="1"/>
  <c r="F1074" i="1"/>
  <c r="J1074" i="1"/>
  <c r="G1074" i="1"/>
  <c r="D1075" i="1"/>
  <c r="Q1234" i="1" l="1"/>
  <c r="Q1235" i="1" s="1"/>
  <c r="Q1236" i="1" s="1"/>
  <c r="E1077" i="1"/>
  <c r="N1076" i="1"/>
  <c r="O1076" i="1" s="1"/>
  <c r="I1076" i="1"/>
  <c r="A1077" i="1"/>
  <c r="N1077" i="1" s="1"/>
  <c r="H1076" i="1"/>
  <c r="R1076" i="1" s="1"/>
  <c r="D1076" i="1"/>
  <c r="G1075" i="1"/>
  <c r="J1075" i="1"/>
  <c r="F1075" i="1"/>
  <c r="E1078" i="1" l="1"/>
  <c r="V1077" i="1"/>
  <c r="V1078" i="1" s="1"/>
  <c r="Q1237" i="1"/>
  <c r="O1077" i="1"/>
  <c r="P1077" i="1" s="1"/>
  <c r="T1077" i="1"/>
  <c r="H1077" i="1"/>
  <c r="I1077" i="1"/>
  <c r="A1078" i="1"/>
  <c r="N1078" i="1" s="1"/>
  <c r="D1077" i="1"/>
  <c r="J1076" i="1"/>
  <c r="F1076" i="1"/>
  <c r="G1076" i="1"/>
  <c r="E1079" i="1" l="1"/>
  <c r="T1078" i="1"/>
  <c r="O1078" i="1"/>
  <c r="P1078" i="1" s="1"/>
  <c r="R1077" i="1"/>
  <c r="Q1238" i="1"/>
  <c r="Q1239" i="1" s="1"/>
  <c r="Q1240" i="1" s="1"/>
  <c r="Q1241" i="1" s="1"/>
  <c r="Q1242" i="1" s="1"/>
  <c r="Q1243" i="1" s="1"/>
  <c r="V1079" i="1"/>
  <c r="E1080" i="1"/>
  <c r="I1078" i="1"/>
  <c r="A1079" i="1"/>
  <c r="N1079" i="1" s="1"/>
  <c r="H1078" i="1"/>
  <c r="D1078" i="1"/>
  <c r="J1077" i="1"/>
  <c r="F1077" i="1"/>
  <c r="G1077" i="1"/>
  <c r="V1080" i="1" l="1"/>
  <c r="R1078" i="1"/>
  <c r="Q1244" i="1"/>
  <c r="Q1245" i="1" s="1"/>
  <c r="Q1246" i="1" s="1"/>
  <c r="Q1247" i="1" s="1"/>
  <c r="Q1248" i="1" s="1"/>
  <c r="O1079" i="1"/>
  <c r="P1079" i="1" s="1"/>
  <c r="T1079" i="1"/>
  <c r="H1079" i="1"/>
  <c r="I1079" i="1"/>
  <c r="A1080" i="1"/>
  <c r="N1080" i="1" s="1"/>
  <c r="D1079" i="1"/>
  <c r="J1078" i="1"/>
  <c r="F1078" i="1"/>
  <c r="G1078" i="1"/>
  <c r="E1081" i="1" l="1"/>
  <c r="R1079" i="1"/>
  <c r="Q1249" i="1"/>
  <c r="T1080" i="1"/>
  <c r="O1080" i="1"/>
  <c r="P1080" i="1" s="1"/>
  <c r="V1081" i="1"/>
  <c r="I1080" i="1"/>
  <c r="A1081" i="1"/>
  <c r="N1081" i="1" s="1"/>
  <c r="H1080" i="1"/>
  <c r="F1079" i="1"/>
  <c r="G1079" i="1"/>
  <c r="J1079" i="1"/>
  <c r="D1080" i="1"/>
  <c r="V1082" i="1" l="1"/>
  <c r="Q1250" i="1"/>
  <c r="Q1251" i="1" s="1"/>
  <c r="Q1252" i="1" s="1"/>
  <c r="Q1253" i="1" s="1"/>
  <c r="Q1254" i="1" s="1"/>
  <c r="R1080" i="1"/>
  <c r="T1081" i="1"/>
  <c r="O1081" i="1"/>
  <c r="P1081" i="1" s="1"/>
  <c r="E1082" i="1"/>
  <c r="I1081" i="1"/>
  <c r="A1082" i="1"/>
  <c r="N1082" i="1" s="1"/>
  <c r="H1081" i="1"/>
  <c r="D1081" i="1"/>
  <c r="G1080" i="1"/>
  <c r="J1080" i="1"/>
  <c r="F1080" i="1"/>
  <c r="E1083" i="1" l="1"/>
  <c r="R1081" i="1"/>
  <c r="Q1255" i="1"/>
  <c r="Q1256" i="1" s="1"/>
  <c r="Q1257" i="1" s="1"/>
  <c r="Q1258" i="1" s="1"/>
  <c r="T1082" i="1"/>
  <c r="O1082" i="1"/>
  <c r="P1082" i="1" s="1"/>
  <c r="V1083" i="1"/>
  <c r="V1084" i="1" s="1"/>
  <c r="H1082" i="1"/>
  <c r="I1082" i="1"/>
  <c r="A1083" i="1"/>
  <c r="N1083" i="1" s="1"/>
  <c r="F1081" i="1"/>
  <c r="D1082" i="1"/>
  <c r="G1081" i="1"/>
  <c r="J1081" i="1"/>
  <c r="R1082" i="1" l="1"/>
  <c r="T1083" i="1"/>
  <c r="O1083" i="1"/>
  <c r="P1083" i="1" s="1"/>
  <c r="Q1259" i="1"/>
  <c r="E1084" i="1"/>
  <c r="I1083" i="1"/>
  <c r="A1084" i="1"/>
  <c r="N1084" i="1" s="1"/>
  <c r="H1083" i="1"/>
  <c r="F1082" i="1"/>
  <c r="J1082" i="1"/>
  <c r="G1082" i="1"/>
  <c r="D1083" i="1"/>
  <c r="O1084" i="1" l="1"/>
  <c r="P1084" i="1" s="1"/>
  <c r="T1084" i="1"/>
  <c r="E1085" i="1"/>
  <c r="Q1260" i="1"/>
  <c r="Q1261" i="1" s="1"/>
  <c r="V1085" i="1"/>
  <c r="R1083" i="1"/>
  <c r="I1084" i="1"/>
  <c r="A1085" i="1"/>
  <c r="N1085" i="1" s="1"/>
  <c r="H1084" i="1"/>
  <c r="F1083" i="1"/>
  <c r="G1083" i="1"/>
  <c r="J1083" i="1"/>
  <c r="D1084" i="1"/>
  <c r="V1086" i="1" l="1"/>
  <c r="E1086" i="1"/>
  <c r="Q1262" i="1"/>
  <c r="Q1263" i="1" s="1"/>
  <c r="R1084" i="1"/>
  <c r="O1085" i="1"/>
  <c r="P1085" i="1" s="1"/>
  <c r="T1085" i="1"/>
  <c r="H1085" i="1"/>
  <c r="I1085" i="1"/>
  <c r="A1086" i="1"/>
  <c r="N1086" i="1" s="1"/>
  <c r="D1085" i="1"/>
  <c r="F1084" i="1"/>
  <c r="J1084" i="1"/>
  <c r="G1084" i="1"/>
  <c r="R1085" i="1" l="1"/>
  <c r="Q1264" i="1"/>
  <c r="Q1265" i="1" s="1"/>
  <c r="Q1266" i="1" s="1"/>
  <c r="Q1267" i="1" s="1"/>
  <c r="O1086" i="1"/>
  <c r="P1086" i="1" s="1"/>
  <c r="T1086" i="1"/>
  <c r="V1087" i="1"/>
  <c r="E1087" i="1"/>
  <c r="E1088" i="1" s="1"/>
  <c r="I1086" i="1"/>
  <c r="A1087" i="1"/>
  <c r="N1087" i="1" s="1"/>
  <c r="H1086" i="1"/>
  <c r="D1086" i="1"/>
  <c r="F1085" i="1"/>
  <c r="G1085" i="1"/>
  <c r="J1085" i="1"/>
  <c r="T1087" i="1" l="1"/>
  <c r="O1087" i="1"/>
  <c r="P1087" i="1" s="1"/>
  <c r="E1089" i="1"/>
  <c r="V1088" i="1"/>
  <c r="V1089" i="1" s="1"/>
  <c r="R1086" i="1"/>
  <c r="Q1268" i="1"/>
  <c r="Q1269" i="1" s="1"/>
  <c r="H1087" i="1"/>
  <c r="I1087" i="1"/>
  <c r="A1088" i="1"/>
  <c r="N1088" i="1" s="1"/>
  <c r="G1086" i="1"/>
  <c r="F1086" i="1"/>
  <c r="J1086" i="1"/>
  <c r="D1087" i="1"/>
  <c r="R1087" i="1" l="1"/>
  <c r="Q1270" i="1"/>
  <c r="Q1271" i="1" s="1"/>
  <c r="T1088" i="1"/>
  <c r="O1088" i="1"/>
  <c r="P1088" i="1" s="1"/>
  <c r="H1088" i="1"/>
  <c r="A1089" i="1"/>
  <c r="N1089" i="1" s="1"/>
  <c r="I1088" i="1"/>
  <c r="J1087" i="1"/>
  <c r="F1087" i="1"/>
  <c r="D1088" i="1"/>
  <c r="G1087" i="1"/>
  <c r="R1088" i="1" l="1"/>
  <c r="T1089" i="1"/>
  <c r="O1089" i="1"/>
  <c r="P1089" i="1" s="1"/>
  <c r="E1090" i="1"/>
  <c r="V1090" i="1"/>
  <c r="Q1272" i="1"/>
  <c r="H1089" i="1"/>
  <c r="R1089" i="1" s="1"/>
  <c r="A1090" i="1"/>
  <c r="N1090" i="1" s="1"/>
  <c r="I1089" i="1"/>
  <c r="D1089" i="1"/>
  <c r="J1088" i="1"/>
  <c r="F1088" i="1"/>
  <c r="G1088" i="1"/>
  <c r="O1090" i="1" l="1"/>
  <c r="P1090" i="1" s="1"/>
  <c r="T1090" i="1"/>
  <c r="Q1273" i="1"/>
  <c r="Q1274" i="1" s="1"/>
  <c r="E1091" i="1"/>
  <c r="V1091" i="1"/>
  <c r="I1090" i="1"/>
  <c r="A1091" i="1"/>
  <c r="N1091" i="1" s="1"/>
  <c r="H1090" i="1"/>
  <c r="F1089" i="1"/>
  <c r="J1089" i="1"/>
  <c r="G1089" i="1"/>
  <c r="D1090" i="1"/>
  <c r="V1092" i="1" l="1"/>
  <c r="O1091" i="1"/>
  <c r="P1091" i="1" s="1"/>
  <c r="T1091" i="1"/>
  <c r="E1092" i="1"/>
  <c r="Q1275" i="1"/>
  <c r="R1090" i="1"/>
  <c r="I1091" i="1"/>
  <c r="A1092" i="1"/>
  <c r="N1092" i="1" s="1"/>
  <c r="H1091" i="1"/>
  <c r="D1091" i="1"/>
  <c r="F1090" i="1"/>
  <c r="G1090" i="1"/>
  <c r="J1090" i="1"/>
  <c r="E1093" i="1" l="1"/>
  <c r="Q1276" i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E1094" i="1"/>
  <c r="R1091" i="1"/>
  <c r="T1092" i="1"/>
  <c r="O1092" i="1"/>
  <c r="P1092" i="1" s="1"/>
  <c r="V1093" i="1"/>
  <c r="V1094" i="1" s="1"/>
  <c r="H1092" i="1"/>
  <c r="R1092" i="1" s="1"/>
  <c r="A1093" i="1"/>
  <c r="N1093" i="1" s="1"/>
  <c r="I1092" i="1"/>
  <c r="D1092" i="1"/>
  <c r="F1091" i="1"/>
  <c r="G1091" i="1"/>
  <c r="J1091" i="1"/>
  <c r="T1093" i="1" l="1"/>
  <c r="O1093" i="1"/>
  <c r="P1093" i="1" s="1"/>
  <c r="Q1288" i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H1093" i="1"/>
  <c r="R1093" i="1" s="1"/>
  <c r="I1093" i="1"/>
  <c r="A1094" i="1"/>
  <c r="N1094" i="1" s="1"/>
  <c r="J1092" i="1"/>
  <c r="D1093" i="1"/>
  <c r="F1092" i="1"/>
  <c r="G1092" i="1"/>
  <c r="E1095" i="1" l="1"/>
  <c r="Q1300" i="1"/>
  <c r="Q1301" i="1" s="1"/>
  <c r="Q1302" i="1" s="1"/>
  <c r="Q1303" i="1" s="1"/>
  <c r="Q1304" i="1" s="1"/>
  <c r="Q1305" i="1" s="1"/>
  <c r="Q1306" i="1" s="1"/>
  <c r="Q1307" i="1" s="1"/>
  <c r="Q1308" i="1" s="1"/>
  <c r="Q1309" i="1" s="1"/>
  <c r="T1094" i="1"/>
  <c r="O1094" i="1"/>
  <c r="P1094" i="1" s="1"/>
  <c r="V1095" i="1"/>
  <c r="I1094" i="1"/>
  <c r="A1095" i="1"/>
  <c r="N1095" i="1" s="1"/>
  <c r="H1094" i="1"/>
  <c r="J1093" i="1"/>
  <c r="D1094" i="1"/>
  <c r="F1093" i="1"/>
  <c r="G1093" i="1"/>
  <c r="E1096" i="1" l="1"/>
  <c r="O1095" i="1"/>
  <c r="P1095" i="1" s="1"/>
  <c r="T1095" i="1"/>
  <c r="V1096" i="1"/>
  <c r="R1094" i="1"/>
  <c r="Q1310" i="1"/>
  <c r="Q1311" i="1" s="1"/>
  <c r="Q1312" i="1" s="1"/>
  <c r="Q1313" i="1" s="1"/>
  <c r="Q1314" i="1" s="1"/>
  <c r="Q1315" i="1" s="1"/>
  <c r="H1095" i="1"/>
  <c r="R1095" i="1" s="1"/>
  <c r="A1096" i="1"/>
  <c r="N1096" i="1" s="1"/>
  <c r="I1095" i="1"/>
  <c r="D1095" i="1"/>
  <c r="F1094" i="1"/>
  <c r="G1094" i="1"/>
  <c r="J1094" i="1"/>
  <c r="V1097" i="1" l="1"/>
  <c r="Q1316" i="1"/>
  <c r="Q1317" i="1" s="1"/>
  <c r="Q1318" i="1" s="1"/>
  <c r="Q1319" i="1" s="1"/>
  <c r="Q1320" i="1" s="1"/>
  <c r="Q1321" i="1" s="1"/>
  <c r="T1096" i="1"/>
  <c r="O1096" i="1"/>
  <c r="P1096" i="1" s="1"/>
  <c r="E1097" i="1"/>
  <c r="H1096" i="1"/>
  <c r="A1097" i="1"/>
  <c r="N1097" i="1" s="1"/>
  <c r="I1096" i="1"/>
  <c r="D1096" i="1"/>
  <c r="J1095" i="1"/>
  <c r="G1095" i="1"/>
  <c r="F1095" i="1"/>
  <c r="R1096" i="1" l="1"/>
  <c r="T1097" i="1"/>
  <c r="O1097" i="1"/>
  <c r="P1097" i="1" s="1"/>
  <c r="E1098" i="1"/>
  <c r="V1098" i="1"/>
  <c r="Q1322" i="1"/>
  <c r="H1097" i="1"/>
  <c r="R1097" i="1" s="1"/>
  <c r="A1098" i="1"/>
  <c r="N1098" i="1" s="1"/>
  <c r="I1097" i="1"/>
  <c r="D1097" i="1"/>
  <c r="F1096" i="1"/>
  <c r="G1096" i="1"/>
  <c r="J1096" i="1"/>
  <c r="O1098" i="1" l="1"/>
  <c r="P1098" i="1" s="1"/>
  <c r="T1098" i="1"/>
  <c r="Q1323" i="1"/>
  <c r="Q1324" i="1" s="1"/>
  <c r="Q1325" i="1" s="1"/>
  <c r="Q1326" i="1" s="1"/>
  <c r="Q1327" i="1" s="1"/>
  <c r="Q1328" i="1" s="1"/>
  <c r="Q1329" i="1" s="1"/>
  <c r="Q1330" i="1" s="1"/>
  <c r="V1099" i="1"/>
  <c r="E1099" i="1"/>
  <c r="I1098" i="1"/>
  <c r="A1099" i="1"/>
  <c r="N1099" i="1" s="1"/>
  <c r="H1098" i="1"/>
  <c r="J1097" i="1"/>
  <c r="F1097" i="1"/>
  <c r="G1097" i="1"/>
  <c r="D1098" i="1"/>
  <c r="E1100" i="1" l="1"/>
  <c r="T1099" i="1"/>
  <c r="O1099" i="1"/>
  <c r="P1099" i="1" s="1"/>
  <c r="V1100" i="1"/>
  <c r="Q1331" i="1"/>
  <c r="Q1332" i="1" s="1"/>
  <c r="R1098" i="1"/>
  <c r="H1099" i="1"/>
  <c r="R1099" i="1" s="1"/>
  <c r="A1100" i="1"/>
  <c r="N1100" i="1" s="1"/>
  <c r="I1099" i="1"/>
  <c r="D1099" i="1"/>
  <c r="J1098" i="1"/>
  <c r="F1098" i="1"/>
  <c r="G1098" i="1"/>
  <c r="T1100" i="1" l="1"/>
  <c r="O1100" i="1"/>
  <c r="P1100" i="1" s="1"/>
  <c r="E1101" i="1"/>
  <c r="Q1333" i="1"/>
  <c r="Q1334" i="1" s="1"/>
  <c r="Q1335" i="1" s="1"/>
  <c r="Q1336" i="1" s="1"/>
  <c r="Q1337" i="1" s="1"/>
  <c r="V1101" i="1"/>
  <c r="A1101" i="1"/>
  <c r="N1101" i="1" s="1"/>
  <c r="I1100" i="1"/>
  <c r="H1100" i="1"/>
  <c r="R1100" i="1" s="1"/>
  <c r="D1100" i="1"/>
  <c r="G1099" i="1"/>
  <c r="J1099" i="1"/>
  <c r="F1099" i="1"/>
  <c r="V1102" i="1" l="1"/>
  <c r="E1102" i="1"/>
  <c r="O1101" i="1"/>
  <c r="P1101" i="1" s="1"/>
  <c r="T1101" i="1"/>
  <c r="Q1338" i="1"/>
  <c r="H1101" i="1"/>
  <c r="I1101" i="1"/>
  <c r="A1102" i="1"/>
  <c r="N1102" i="1" s="1"/>
  <c r="D1101" i="1"/>
  <c r="G1100" i="1"/>
  <c r="F1100" i="1"/>
  <c r="J1100" i="1"/>
  <c r="R1101" i="1" l="1"/>
  <c r="O1102" i="1"/>
  <c r="P1102" i="1" s="1"/>
  <c r="T1102" i="1"/>
  <c r="V1103" i="1"/>
  <c r="Q1339" i="1"/>
  <c r="Q1340" i="1" s="1"/>
  <c r="Q1341" i="1" s="1"/>
  <c r="Q1342" i="1" s="1"/>
  <c r="Q1343" i="1" s="1"/>
  <c r="Q1344" i="1" s="1"/>
  <c r="Q1345" i="1" s="1"/>
  <c r="E1103" i="1"/>
  <c r="H1102" i="1"/>
  <c r="R1102" i="1" s="1"/>
  <c r="A1103" i="1"/>
  <c r="N1103" i="1" s="1"/>
  <c r="I1102" i="1"/>
  <c r="F1101" i="1"/>
  <c r="J1101" i="1"/>
  <c r="D1102" i="1"/>
  <c r="G1101" i="1"/>
  <c r="V1104" i="1" l="1"/>
  <c r="E1104" i="1"/>
  <c r="Q1346" i="1"/>
  <c r="T1103" i="1"/>
  <c r="O1103" i="1"/>
  <c r="P1103" i="1" s="1"/>
  <c r="A1104" i="1"/>
  <c r="N1104" i="1" s="1"/>
  <c r="I1103" i="1"/>
  <c r="H1103" i="1"/>
  <c r="D1103" i="1"/>
  <c r="G1102" i="1"/>
  <c r="F1102" i="1"/>
  <c r="J1102" i="1"/>
  <c r="R1103" i="1" l="1"/>
  <c r="E1105" i="1"/>
  <c r="O1104" i="1"/>
  <c r="P1104" i="1" s="1"/>
  <c r="T1104" i="1"/>
  <c r="V1105" i="1"/>
  <c r="Q1347" i="1"/>
  <c r="H1104" i="1"/>
  <c r="A1105" i="1"/>
  <c r="N1105" i="1" s="1"/>
  <c r="I1104" i="1"/>
  <c r="D1104" i="1"/>
  <c r="F1103" i="1"/>
  <c r="G1103" i="1"/>
  <c r="J1103" i="1"/>
  <c r="E1106" i="1" l="1"/>
  <c r="R1104" i="1"/>
  <c r="T1105" i="1"/>
  <c r="O1105" i="1"/>
  <c r="P1105" i="1" s="1"/>
  <c r="Q1348" i="1"/>
  <c r="V1106" i="1"/>
  <c r="I1105" i="1"/>
  <c r="A1106" i="1"/>
  <c r="H1105" i="1"/>
  <c r="D1105" i="1"/>
  <c r="J1104" i="1"/>
  <c r="F1104" i="1"/>
  <c r="G1104" i="1"/>
  <c r="R1105" i="1" l="1"/>
  <c r="E1107" i="1"/>
  <c r="N1106" i="1"/>
  <c r="O1106" i="1" s="1"/>
  <c r="Q1349" i="1"/>
  <c r="Q1350" i="1" s="1"/>
  <c r="Q1351" i="1" s="1"/>
  <c r="Q1352" i="1" s="1"/>
  <c r="Q1353" i="1" s="1"/>
  <c r="Q1354" i="1" s="1"/>
  <c r="H1106" i="1"/>
  <c r="I1106" i="1"/>
  <c r="A1107" i="1"/>
  <c r="N1107" i="1" s="1"/>
  <c r="F1105" i="1"/>
  <c r="J1105" i="1"/>
  <c r="G1105" i="1"/>
  <c r="D1106" i="1"/>
  <c r="E1108" i="1" l="1"/>
  <c r="Q1355" i="1"/>
  <c r="T1107" i="1"/>
  <c r="O1107" i="1"/>
  <c r="P1107" i="1" s="1"/>
  <c r="R1106" i="1"/>
  <c r="V1107" i="1"/>
  <c r="V1108" i="1" s="1"/>
  <c r="A1108" i="1"/>
  <c r="N1108" i="1" s="1"/>
  <c r="I1107" i="1"/>
  <c r="H1107" i="1"/>
  <c r="D1107" i="1"/>
  <c r="F1106" i="1"/>
  <c r="G1106" i="1"/>
  <c r="J1106" i="1"/>
  <c r="V1109" i="1" l="1"/>
  <c r="E1109" i="1"/>
  <c r="R1107" i="1"/>
  <c r="T1108" i="1"/>
  <c r="O1108" i="1"/>
  <c r="P1108" i="1" s="1"/>
  <c r="Q1356" i="1"/>
  <c r="Q1357" i="1" s="1"/>
  <c r="Q1358" i="1" s="1"/>
  <c r="Q1359" i="1" s="1"/>
  <c r="Q1360" i="1" s="1"/>
  <c r="Q1361" i="1" s="1"/>
  <c r="Q1362" i="1" s="1"/>
  <c r="Q1363" i="1" s="1"/>
  <c r="H1108" i="1"/>
  <c r="I1108" i="1"/>
  <c r="A1109" i="1"/>
  <c r="N1109" i="1" s="1"/>
  <c r="J1107" i="1"/>
  <c r="G1107" i="1"/>
  <c r="D1108" i="1"/>
  <c r="F1107" i="1"/>
  <c r="R1108" i="1" l="1"/>
  <c r="Q1364" i="1"/>
  <c r="Q1365" i="1" s="1"/>
  <c r="T1109" i="1"/>
  <c r="O1109" i="1"/>
  <c r="P1109" i="1" s="1"/>
  <c r="E1110" i="1"/>
  <c r="V1110" i="1"/>
  <c r="I1109" i="1"/>
  <c r="A1110" i="1"/>
  <c r="N1110" i="1" s="1"/>
  <c r="H1109" i="1"/>
  <c r="D1109" i="1"/>
  <c r="G1108" i="1"/>
  <c r="F1108" i="1"/>
  <c r="J1108" i="1"/>
  <c r="V1111" i="1" l="1"/>
  <c r="T1110" i="1"/>
  <c r="O1110" i="1"/>
  <c r="P1110" i="1" s="1"/>
  <c r="E1111" i="1"/>
  <c r="E1112" i="1" s="1"/>
  <c r="R1109" i="1"/>
  <c r="Q1366" i="1"/>
  <c r="Q1367" i="1" s="1"/>
  <c r="Q1368" i="1" s="1"/>
  <c r="Q1369" i="1" s="1"/>
  <c r="Q1370" i="1" s="1"/>
  <c r="Q1371" i="1" s="1"/>
  <c r="H1110" i="1"/>
  <c r="R1110" i="1" s="1"/>
  <c r="I1110" i="1"/>
  <c r="A1111" i="1"/>
  <c r="N1111" i="1" s="1"/>
  <c r="J1109" i="1"/>
  <c r="D1110" i="1"/>
  <c r="F1109" i="1"/>
  <c r="G1109" i="1"/>
  <c r="Q1372" i="1" l="1"/>
  <c r="Q1373" i="1" s="1"/>
  <c r="Q1374" i="1" s="1"/>
  <c r="Q1375" i="1" s="1"/>
  <c r="T1111" i="1"/>
  <c r="O1111" i="1"/>
  <c r="P1111" i="1" s="1"/>
  <c r="V1112" i="1"/>
  <c r="I1111" i="1"/>
  <c r="A1112" i="1"/>
  <c r="N1112" i="1" s="1"/>
  <c r="H1111" i="1"/>
  <c r="F1110" i="1"/>
  <c r="J1110" i="1"/>
  <c r="G1110" i="1"/>
  <c r="D1111" i="1"/>
  <c r="O1112" i="1" l="1"/>
  <c r="P1112" i="1" s="1"/>
  <c r="T1112" i="1"/>
  <c r="V1113" i="1"/>
  <c r="Q1376" i="1"/>
  <c r="R1111" i="1"/>
  <c r="E1113" i="1"/>
  <c r="I1112" i="1"/>
  <c r="A1113" i="1"/>
  <c r="N1113" i="1" s="1"/>
  <c r="H1112" i="1"/>
  <c r="D1112" i="1"/>
  <c r="F1111" i="1"/>
  <c r="G1111" i="1"/>
  <c r="J1111" i="1"/>
  <c r="E1114" i="1" l="1"/>
  <c r="V1114" i="1"/>
  <c r="Q1377" i="1"/>
  <c r="Q1378" i="1" s="1"/>
  <c r="Q1379" i="1" s="1"/>
  <c r="Q1380" i="1" s="1"/>
  <c r="Q1381" i="1" s="1"/>
  <c r="V1115" i="1"/>
  <c r="R1112" i="1"/>
  <c r="T1113" i="1"/>
  <c r="O1113" i="1"/>
  <c r="P1113" i="1" s="1"/>
  <c r="I1113" i="1"/>
  <c r="A1114" i="1"/>
  <c r="N1114" i="1" s="1"/>
  <c r="H1113" i="1"/>
  <c r="D1113" i="1"/>
  <c r="F1112" i="1"/>
  <c r="G1112" i="1"/>
  <c r="J1112" i="1"/>
  <c r="R1113" i="1" l="1"/>
  <c r="Q1382" i="1"/>
  <c r="Q1383" i="1" s="1"/>
  <c r="Q1384" i="1" s="1"/>
  <c r="Q1385" i="1" s="1"/>
  <c r="Q1386" i="1" s="1"/>
  <c r="Q1387" i="1" s="1"/>
  <c r="Q1388" i="1" s="1"/>
  <c r="O1114" i="1"/>
  <c r="P1114" i="1" s="1"/>
  <c r="T1114" i="1"/>
  <c r="E1115" i="1"/>
  <c r="H1114" i="1"/>
  <c r="R1114" i="1" s="1"/>
  <c r="A1115" i="1"/>
  <c r="N1115" i="1" s="1"/>
  <c r="V1116" i="1" s="1"/>
  <c r="I1114" i="1"/>
  <c r="J1113" i="1"/>
  <c r="D1114" i="1"/>
  <c r="F1113" i="1"/>
  <c r="G1113" i="1"/>
  <c r="E1116" i="1" l="1"/>
  <c r="Q1389" i="1"/>
  <c r="Q1390" i="1" s="1"/>
  <c r="O1115" i="1"/>
  <c r="P1115" i="1" s="1"/>
  <c r="T1115" i="1"/>
  <c r="I1115" i="1"/>
  <c r="A1116" i="1"/>
  <c r="N1116" i="1" s="1"/>
  <c r="H1115" i="1"/>
  <c r="J1114" i="1"/>
  <c r="D1115" i="1"/>
  <c r="G1114" i="1"/>
  <c r="F1114" i="1"/>
  <c r="T1116" i="1" l="1"/>
  <c r="O1116" i="1"/>
  <c r="P1116" i="1" s="1"/>
  <c r="V1117" i="1"/>
  <c r="Q1391" i="1"/>
  <c r="R1115" i="1"/>
  <c r="E1117" i="1"/>
  <c r="I1116" i="1"/>
  <c r="A1117" i="1"/>
  <c r="N1117" i="1" s="1"/>
  <c r="H1116" i="1"/>
  <c r="D1116" i="1"/>
  <c r="F1115" i="1"/>
  <c r="J1115" i="1"/>
  <c r="G1115" i="1"/>
  <c r="E1118" i="1" l="1"/>
  <c r="V1118" i="1"/>
  <c r="Q1392" i="1"/>
  <c r="Q1393" i="1" s="1"/>
  <c r="Q1394" i="1" s="1"/>
  <c r="Q1395" i="1" s="1"/>
  <c r="Q1396" i="1" s="1"/>
  <c r="R1116" i="1"/>
  <c r="V1119" i="1"/>
  <c r="T1117" i="1"/>
  <c r="O1117" i="1"/>
  <c r="P1117" i="1" s="1"/>
  <c r="H1117" i="1"/>
  <c r="R1117" i="1" s="1"/>
  <c r="A1118" i="1"/>
  <c r="N1118" i="1" s="1"/>
  <c r="I1117" i="1"/>
  <c r="D1117" i="1"/>
  <c r="J1116" i="1"/>
  <c r="F1116" i="1"/>
  <c r="G1116" i="1"/>
  <c r="Q1397" i="1" l="1"/>
  <c r="O1118" i="1"/>
  <c r="P1118" i="1" s="1"/>
  <c r="T1118" i="1"/>
  <c r="E1119" i="1"/>
  <c r="I1118" i="1"/>
  <c r="A1119" i="1"/>
  <c r="N1119" i="1" s="1"/>
  <c r="H1118" i="1"/>
  <c r="D1118" i="1"/>
  <c r="G1117" i="1"/>
  <c r="F1117" i="1"/>
  <c r="J1117" i="1"/>
  <c r="T1119" i="1" l="1"/>
  <c r="O1119" i="1"/>
  <c r="P1119" i="1" s="1"/>
  <c r="E1120" i="1"/>
  <c r="E1121" i="1" s="1"/>
  <c r="Q1398" i="1"/>
  <c r="Q1399" i="1" s="1"/>
  <c r="R1118" i="1"/>
  <c r="V1120" i="1"/>
  <c r="V1121" i="1" s="1"/>
  <c r="H1119" i="1"/>
  <c r="R1119" i="1" s="1"/>
  <c r="I1119" i="1"/>
  <c r="A1120" i="1"/>
  <c r="N1120" i="1" s="1"/>
  <c r="F1118" i="1"/>
  <c r="G1118" i="1"/>
  <c r="J1118" i="1"/>
  <c r="D1119" i="1"/>
  <c r="Q1400" i="1" l="1"/>
  <c r="O1120" i="1"/>
  <c r="P1120" i="1" s="1"/>
  <c r="T1120" i="1"/>
  <c r="H1120" i="1"/>
  <c r="I1120" i="1"/>
  <c r="A1121" i="1"/>
  <c r="N1121" i="1" s="1"/>
  <c r="D1120" i="1"/>
  <c r="J1119" i="1"/>
  <c r="F1119" i="1"/>
  <c r="G1119" i="1"/>
  <c r="E1122" i="1" l="1"/>
  <c r="R1120" i="1"/>
  <c r="E1123" i="1"/>
  <c r="Q1401" i="1"/>
  <c r="Q1402" i="1" s="1"/>
  <c r="Q1403" i="1" s="1"/>
  <c r="Q1404" i="1" s="1"/>
  <c r="T1121" i="1"/>
  <c r="O1121" i="1"/>
  <c r="P1121" i="1" s="1"/>
  <c r="V1122" i="1"/>
  <c r="V1123" i="1" s="1"/>
  <c r="I1121" i="1"/>
  <c r="A1122" i="1"/>
  <c r="N1122" i="1" s="1"/>
  <c r="H1121" i="1"/>
  <c r="F1120" i="1"/>
  <c r="D1121" i="1"/>
  <c r="G1120" i="1"/>
  <c r="J1120" i="1"/>
  <c r="R1121" i="1" l="1"/>
  <c r="Q1405" i="1"/>
  <c r="Q1406" i="1" s="1"/>
  <c r="Q1407" i="1" s="1"/>
  <c r="Q1408" i="1" s="1"/>
  <c r="Q1409" i="1" s="1"/>
  <c r="O1122" i="1"/>
  <c r="P1122" i="1" s="1"/>
  <c r="T1122" i="1"/>
  <c r="I1122" i="1"/>
  <c r="A1123" i="1"/>
  <c r="N1123" i="1" s="1"/>
  <c r="H1122" i="1"/>
  <c r="F1121" i="1"/>
  <c r="J1121" i="1"/>
  <c r="D1122" i="1"/>
  <c r="G1121" i="1"/>
  <c r="E1124" i="1" l="1"/>
  <c r="Q1410" i="1"/>
  <c r="Q1411" i="1" s="1"/>
  <c r="R1122" i="1"/>
  <c r="T1123" i="1"/>
  <c r="O1123" i="1"/>
  <c r="P1123" i="1" s="1"/>
  <c r="V1124" i="1"/>
  <c r="V1125" i="1" s="1"/>
  <c r="H1123" i="1"/>
  <c r="I1123" i="1"/>
  <c r="A1124" i="1"/>
  <c r="N1124" i="1" s="1"/>
  <c r="D1123" i="1"/>
  <c r="J1122" i="1"/>
  <c r="F1122" i="1"/>
  <c r="G1122" i="1"/>
  <c r="R1123" i="1" l="1"/>
  <c r="T1124" i="1"/>
  <c r="O1124" i="1"/>
  <c r="P1124" i="1" s="1"/>
  <c r="Q1412" i="1"/>
  <c r="Q1413" i="1" s="1"/>
  <c r="Q1414" i="1" s="1"/>
  <c r="Q1415" i="1" s="1"/>
  <c r="Q1416" i="1" s="1"/>
  <c r="Q1417" i="1" s="1"/>
  <c r="Q1418" i="1" s="1"/>
  <c r="E1125" i="1"/>
  <c r="I1124" i="1"/>
  <c r="A1125" i="1"/>
  <c r="N1125" i="1" s="1"/>
  <c r="H1124" i="1"/>
  <c r="J1123" i="1"/>
  <c r="D1124" i="1"/>
  <c r="F1123" i="1"/>
  <c r="G1123" i="1"/>
  <c r="T1125" i="1" l="1"/>
  <c r="O1125" i="1"/>
  <c r="P1125" i="1" s="1"/>
  <c r="E1126" i="1"/>
  <c r="E1127" i="1" s="1"/>
  <c r="Q1419" i="1"/>
  <c r="Q1420" i="1" s="1"/>
  <c r="Q1421" i="1" s="1"/>
  <c r="R1124" i="1"/>
  <c r="V1126" i="1"/>
  <c r="V1127" i="1" s="1"/>
  <c r="H1125" i="1"/>
  <c r="R1125" i="1" s="1"/>
  <c r="I1125" i="1"/>
  <c r="A1126" i="1"/>
  <c r="N1126" i="1" s="1"/>
  <c r="F1124" i="1"/>
  <c r="D1125" i="1"/>
  <c r="G1124" i="1"/>
  <c r="J1124" i="1"/>
  <c r="Q1422" i="1" l="1"/>
  <c r="T1126" i="1"/>
  <c r="O1126" i="1"/>
  <c r="P1126" i="1" s="1"/>
  <c r="I1126" i="1"/>
  <c r="A1127" i="1"/>
  <c r="N1127" i="1" s="1"/>
  <c r="H1126" i="1"/>
  <c r="D1126" i="1"/>
  <c r="F1125" i="1"/>
  <c r="J1125" i="1"/>
  <c r="G1125" i="1"/>
  <c r="T1127" i="1" l="1"/>
  <c r="O1127" i="1"/>
  <c r="P1127" i="1" s="1"/>
  <c r="E1128" i="1"/>
  <c r="E1129" i="1" s="1"/>
  <c r="Q1423" i="1"/>
  <c r="R1126" i="1"/>
  <c r="V1128" i="1"/>
  <c r="V1129" i="1" s="1"/>
  <c r="H1127" i="1"/>
  <c r="R1127" i="1" s="1"/>
  <c r="I1127" i="1"/>
  <c r="A1128" i="1"/>
  <c r="N1128" i="1" s="1"/>
  <c r="F1126" i="1"/>
  <c r="D1127" i="1"/>
  <c r="J1126" i="1"/>
  <c r="G1126" i="1"/>
  <c r="Q1424" i="1" l="1"/>
  <c r="T1128" i="1"/>
  <c r="O1128" i="1"/>
  <c r="P1128" i="1" s="1"/>
  <c r="I1128" i="1"/>
  <c r="A1129" i="1"/>
  <c r="N1129" i="1" s="1"/>
  <c r="H1128" i="1"/>
  <c r="D1128" i="1"/>
  <c r="F1127" i="1"/>
  <c r="G1127" i="1"/>
  <c r="J1127" i="1"/>
  <c r="T1129" i="1" l="1"/>
  <c r="O1129" i="1"/>
  <c r="P1129" i="1" s="1"/>
  <c r="E1130" i="1"/>
  <c r="E1131" i="1" s="1"/>
  <c r="V1130" i="1"/>
  <c r="V1131" i="1" s="1"/>
  <c r="R1128" i="1"/>
  <c r="Q1425" i="1"/>
  <c r="Q1426" i="1" s="1"/>
  <c r="Q1427" i="1" s="1"/>
  <c r="Q1428" i="1" s="1"/>
  <c r="Q1429" i="1" s="1"/>
  <c r="Q1430" i="1" s="1"/>
  <c r="Q1431" i="1" s="1"/>
  <c r="Q1432" i="1" s="1"/>
  <c r="H1129" i="1"/>
  <c r="I1129" i="1"/>
  <c r="A1130" i="1"/>
  <c r="N1130" i="1" s="1"/>
  <c r="D1129" i="1"/>
  <c r="J1128" i="1"/>
  <c r="G1128" i="1"/>
  <c r="F1128" i="1"/>
  <c r="R1129" i="1" l="1"/>
  <c r="Q1433" i="1"/>
  <c r="Q1434" i="1" s="1"/>
  <c r="Q1435" i="1" s="1"/>
  <c r="O1130" i="1"/>
  <c r="P1130" i="1" s="1"/>
  <c r="T1130" i="1"/>
  <c r="I1130" i="1"/>
  <c r="A1131" i="1"/>
  <c r="N1131" i="1" s="1"/>
  <c r="V1132" i="1" s="1"/>
  <c r="H1130" i="1"/>
  <c r="D1130" i="1"/>
  <c r="F1129" i="1"/>
  <c r="J1129" i="1"/>
  <c r="G1129" i="1"/>
  <c r="E1132" i="1" l="1"/>
  <c r="R1130" i="1"/>
  <c r="Q1436" i="1"/>
  <c r="Q1437" i="1" s="1"/>
  <c r="Q1438" i="1" s="1"/>
  <c r="T1131" i="1"/>
  <c r="O1131" i="1"/>
  <c r="P1131" i="1" s="1"/>
  <c r="I1131" i="1"/>
  <c r="A1132" i="1"/>
  <c r="H1131" i="1"/>
  <c r="D1131" i="1"/>
  <c r="F1130" i="1"/>
  <c r="G1130" i="1"/>
  <c r="J1130" i="1"/>
  <c r="R1131" i="1" l="1"/>
  <c r="A1133" i="1"/>
  <c r="N1132" i="1"/>
  <c r="E1133" i="1"/>
  <c r="E1134" i="1" s="1"/>
  <c r="Q1439" i="1"/>
  <c r="Q1440" i="1" s="1"/>
  <c r="H1132" i="1"/>
  <c r="I1132" i="1"/>
  <c r="J1131" i="1"/>
  <c r="D1132" i="1"/>
  <c r="F1131" i="1"/>
  <c r="G1131" i="1"/>
  <c r="Q1441" i="1" l="1"/>
  <c r="Q1442" i="1" s="1"/>
  <c r="Q1443" i="1" s="1"/>
  <c r="Q1444" i="1" s="1"/>
  <c r="Q1445" i="1" s="1"/>
  <c r="Q1446" i="1" s="1"/>
  <c r="T1132" i="1"/>
  <c r="O1132" i="1"/>
  <c r="P1132" i="1" s="1"/>
  <c r="V1133" i="1"/>
  <c r="D1133" i="1"/>
  <c r="G1133" i="1" s="1"/>
  <c r="A1134" i="1"/>
  <c r="N1133" i="1"/>
  <c r="I1133" i="1"/>
  <c r="H1133" i="1"/>
  <c r="R1132" i="1"/>
  <c r="F1132" i="1"/>
  <c r="J1132" i="1"/>
  <c r="G1132" i="1"/>
  <c r="D1134" i="1" l="1"/>
  <c r="F1133" i="1"/>
  <c r="V1134" i="1"/>
  <c r="I1134" i="1"/>
  <c r="Q1447" i="1"/>
  <c r="Q1448" i="1" s="1"/>
  <c r="Q1449" i="1" s="1"/>
  <c r="N1134" i="1"/>
  <c r="V1135" i="1" s="1"/>
  <c r="A1135" i="1"/>
  <c r="D1135" i="1"/>
  <c r="G1135" i="1" s="1"/>
  <c r="J1133" i="1"/>
  <c r="L1133" i="1" s="1"/>
  <c r="T1133" i="1"/>
  <c r="O1133" i="1"/>
  <c r="P1133" i="1" s="1"/>
  <c r="E1135" i="1"/>
  <c r="R1133" i="1"/>
  <c r="H1134" i="1"/>
  <c r="J1134" i="1" s="1"/>
  <c r="L1134" i="1" s="1"/>
  <c r="F1134" i="1"/>
  <c r="F1135" i="1" s="1"/>
  <c r="G1134" i="1"/>
  <c r="E1136" i="1" l="1"/>
  <c r="Q1450" i="1"/>
  <c r="Q1451" i="1" s="1"/>
  <c r="D1136" i="1"/>
  <c r="G1136" i="1" s="1"/>
  <c r="N1135" i="1"/>
  <c r="I1135" i="1"/>
  <c r="A1136" i="1"/>
  <c r="E1137" i="1" s="1"/>
  <c r="D1137" i="1" s="1"/>
  <c r="O1134" i="1"/>
  <c r="P1134" i="1" s="1"/>
  <c r="T1134" i="1"/>
  <c r="R1134" i="1"/>
  <c r="H1135" i="1"/>
  <c r="F1136" i="1"/>
  <c r="N1136" i="1" l="1"/>
  <c r="A1137" i="1"/>
  <c r="I1136" i="1"/>
  <c r="T1135" i="1"/>
  <c r="O1135" i="1"/>
  <c r="P1135" i="1" s="1"/>
  <c r="V1136" i="1"/>
  <c r="V1137" i="1" s="1"/>
  <c r="Q1452" i="1"/>
  <c r="Q1453" i="1" s="1"/>
  <c r="Q1454" i="1" s="1"/>
  <c r="Q1455" i="1" s="1"/>
  <c r="Q1456" i="1" s="1"/>
  <c r="Q1457" i="1" s="1"/>
  <c r="Q1458" i="1" s="1"/>
  <c r="Q1459" i="1" s="1"/>
  <c r="R1135" i="1"/>
  <c r="H1136" i="1"/>
  <c r="J1135" i="1"/>
  <c r="L1135" i="1" s="1"/>
  <c r="F1137" i="1"/>
  <c r="G1137" i="1"/>
  <c r="Q1460" i="1" l="1"/>
  <c r="Q1461" i="1" s="1"/>
  <c r="Q1462" i="1" s="1"/>
  <c r="Q1463" i="1" s="1"/>
  <c r="E1138" i="1"/>
  <c r="N1137" i="1"/>
  <c r="O1137" i="1" s="1"/>
  <c r="I1137" i="1"/>
  <c r="A1138" i="1"/>
  <c r="O1136" i="1"/>
  <c r="P1136" i="1" s="1"/>
  <c r="T1136" i="1"/>
  <c r="R1136" i="1"/>
  <c r="H1137" i="1"/>
  <c r="J1136" i="1"/>
  <c r="L1136" i="1" s="1"/>
  <c r="N1138" i="1" l="1"/>
  <c r="I1138" i="1"/>
  <c r="H1138" i="1"/>
  <c r="R1138" i="1" s="1"/>
  <c r="A1139" i="1"/>
  <c r="V1138" i="1"/>
  <c r="V1139" i="1" s="1"/>
  <c r="E1139" i="1"/>
  <c r="D1138" i="1"/>
  <c r="F1138" i="1" s="1"/>
  <c r="Q1464" i="1"/>
  <c r="R1137" i="1"/>
  <c r="J1137" i="1"/>
  <c r="L1137" i="1" s="1"/>
  <c r="E1140" i="1" l="1"/>
  <c r="D1139" i="1"/>
  <c r="F1139" i="1" s="1"/>
  <c r="N1139" i="1"/>
  <c r="H1139" i="1"/>
  <c r="A1140" i="1"/>
  <c r="I1139" i="1"/>
  <c r="T1138" i="1"/>
  <c r="O1138" i="1"/>
  <c r="P1138" i="1" s="1"/>
  <c r="Q1465" i="1"/>
  <c r="J1138" i="1"/>
  <c r="L1138" i="1" s="1"/>
  <c r="G1139" i="1"/>
  <c r="G1138" i="1"/>
  <c r="N1140" i="1" l="1"/>
  <c r="I1140" i="1"/>
  <c r="H1140" i="1"/>
  <c r="R1140" i="1" s="1"/>
  <c r="A1141" i="1"/>
  <c r="O1139" i="1"/>
  <c r="P1139" i="1" s="1"/>
  <c r="T1139" i="1"/>
  <c r="R1139" i="1"/>
  <c r="J1139" i="1"/>
  <c r="L1139" i="1" s="1"/>
  <c r="Q1466" i="1"/>
  <c r="Q1467" i="1" s="1"/>
  <c r="V1140" i="1"/>
  <c r="V1141" i="1" s="1"/>
  <c r="E1141" i="1"/>
  <c r="D1140" i="1"/>
  <c r="E1142" i="1" l="1"/>
  <c r="D1141" i="1"/>
  <c r="N1141" i="1"/>
  <c r="V1142" i="1" s="1"/>
  <c r="A1142" i="1"/>
  <c r="I1141" i="1"/>
  <c r="J1141" i="1" s="1"/>
  <c r="L1141" i="1" s="1"/>
  <c r="H1141" i="1"/>
  <c r="G1140" i="1"/>
  <c r="F1140" i="1"/>
  <c r="J1140" i="1"/>
  <c r="L1140" i="1" s="1"/>
  <c r="G1141" i="1"/>
  <c r="Q1468" i="1"/>
  <c r="T1140" i="1"/>
  <c r="O1140" i="1"/>
  <c r="P1140" i="1" s="1"/>
  <c r="F1141" i="1" l="1"/>
  <c r="Q1469" i="1"/>
  <c r="Q1470" i="1" s="1"/>
  <c r="Q1471" i="1" s="1"/>
  <c r="Q1472" i="1" s="1"/>
  <c r="Q1473" i="1" s="1"/>
  <c r="R1141" i="1"/>
  <c r="N1142" i="1"/>
  <c r="V1143" i="1" s="1"/>
  <c r="I1142" i="1"/>
  <c r="H1142" i="1"/>
  <c r="R1142" i="1" s="1"/>
  <c r="A1143" i="1"/>
  <c r="T1141" i="1"/>
  <c r="O1141" i="1"/>
  <c r="P1141" i="1" s="1"/>
  <c r="E1143" i="1"/>
  <c r="D1142" i="1"/>
  <c r="I73" i="1"/>
  <c r="R73" i="1" s="1"/>
  <c r="Q1474" i="1" l="1"/>
  <c r="Q1475" i="1" s="1"/>
  <c r="Q1476" i="1" s="1"/>
  <c r="N1143" i="1"/>
  <c r="I1143" i="1"/>
  <c r="H1143" i="1"/>
  <c r="R1143" i="1" s="1"/>
  <c r="A1144" i="1"/>
  <c r="F1142" i="1"/>
  <c r="J1142" i="1"/>
  <c r="L1142" i="1" s="1"/>
  <c r="G1142" i="1"/>
  <c r="O1142" i="1"/>
  <c r="P1142" i="1" s="1"/>
  <c r="T1142" i="1"/>
  <c r="E1144" i="1"/>
  <c r="D1143" i="1"/>
  <c r="I74" i="1"/>
  <c r="R74" i="1" s="1"/>
  <c r="J73" i="1"/>
  <c r="N1144" i="1" l="1"/>
  <c r="A1145" i="1"/>
  <c r="I1144" i="1"/>
  <c r="H1144" i="1"/>
  <c r="R1144" i="1" s="1"/>
  <c r="F1143" i="1"/>
  <c r="G1143" i="1"/>
  <c r="J1143" i="1"/>
  <c r="L1143" i="1" s="1"/>
  <c r="E1145" i="1"/>
  <c r="D1144" i="1"/>
  <c r="T1143" i="1"/>
  <c r="O1143" i="1"/>
  <c r="P1143" i="1" s="1"/>
  <c r="Q1477" i="1"/>
  <c r="Q1478" i="1" s="1"/>
  <c r="Q1479" i="1" s="1"/>
  <c r="Q1480" i="1" s="1"/>
  <c r="V1144" i="1"/>
  <c r="V1145" i="1" s="1"/>
  <c r="I75" i="1"/>
  <c r="R75" i="1" s="1"/>
  <c r="J74" i="1"/>
  <c r="F1144" i="1" l="1"/>
  <c r="N1145" i="1"/>
  <c r="V1146" i="1" s="1"/>
  <c r="A1146" i="1"/>
  <c r="I1145" i="1"/>
  <c r="H1145" i="1"/>
  <c r="R1145" i="1" s="1"/>
  <c r="O1144" i="1"/>
  <c r="P1144" i="1" s="1"/>
  <c r="T1144" i="1"/>
  <c r="J1144" i="1"/>
  <c r="L1144" i="1" s="1"/>
  <c r="E1146" i="1"/>
  <c r="D1145" i="1"/>
  <c r="F1145" i="1" s="1"/>
  <c r="G1144" i="1"/>
  <c r="Q1481" i="1"/>
  <c r="Q1482" i="1" s="1"/>
  <c r="Q1483" i="1" s="1"/>
  <c r="Q1484" i="1" s="1"/>
  <c r="G1145" i="1"/>
  <c r="I76" i="1"/>
  <c r="R76" i="1" s="1"/>
  <c r="J75" i="1"/>
  <c r="Q1485" i="1" l="1"/>
  <c r="Q1486" i="1" s="1"/>
  <c r="J1145" i="1"/>
  <c r="L1145" i="1" s="1"/>
  <c r="E1147" i="1"/>
  <c r="D1146" i="1"/>
  <c r="N1146" i="1"/>
  <c r="I1146" i="1"/>
  <c r="R1146" i="1" s="1"/>
  <c r="H1146" i="1"/>
  <c r="A1147" i="1"/>
  <c r="O1145" i="1"/>
  <c r="P1145" i="1" s="1"/>
  <c r="T1145" i="1"/>
  <c r="I77" i="1"/>
  <c r="R77" i="1" s="1"/>
  <c r="J76" i="1"/>
  <c r="T1146" i="1" l="1"/>
  <c r="O1146" i="1"/>
  <c r="P1146" i="1" s="1"/>
  <c r="F1146" i="1"/>
  <c r="J1146" i="1"/>
  <c r="L1146" i="1" s="1"/>
  <c r="E1148" i="1"/>
  <c r="D1147" i="1"/>
  <c r="G1146" i="1"/>
  <c r="N1147" i="1"/>
  <c r="H1147" i="1"/>
  <c r="A1148" i="1"/>
  <c r="I1147" i="1"/>
  <c r="R1147" i="1" s="1"/>
  <c r="Q1487" i="1"/>
  <c r="Q1488" i="1" s="1"/>
  <c r="Q1489" i="1" s="1"/>
  <c r="Q1490" i="1" s="1"/>
  <c r="Q1491" i="1" s="1"/>
  <c r="V1147" i="1"/>
  <c r="I78" i="1"/>
  <c r="R78" i="1" s="1"/>
  <c r="J77" i="1"/>
  <c r="Q1492" i="1" l="1"/>
  <c r="Q1493" i="1" s="1"/>
  <c r="O1147" i="1"/>
  <c r="P1147" i="1" s="1"/>
  <c r="T1147" i="1"/>
  <c r="V1148" i="1"/>
  <c r="V1149" i="1" s="1"/>
  <c r="G1147" i="1"/>
  <c r="F1147" i="1"/>
  <c r="J1147" i="1"/>
  <c r="L1147" i="1" s="1"/>
  <c r="E1149" i="1"/>
  <c r="D1148" i="1"/>
  <c r="G1148" i="1" s="1"/>
  <c r="N1148" i="1"/>
  <c r="I1148" i="1"/>
  <c r="H1148" i="1"/>
  <c r="R1148" i="1" s="1"/>
  <c r="A1149" i="1"/>
  <c r="I79" i="1"/>
  <c r="R79" i="1" s="1"/>
  <c r="J78" i="1"/>
  <c r="N1149" i="1" l="1"/>
  <c r="H1149" i="1"/>
  <c r="A1150" i="1"/>
  <c r="I1149" i="1"/>
  <c r="V1150" i="1"/>
  <c r="T1148" i="1"/>
  <c r="O1148" i="1"/>
  <c r="P1148" i="1" s="1"/>
  <c r="F1148" i="1"/>
  <c r="J1148" i="1"/>
  <c r="L1148" i="1" s="1"/>
  <c r="E1150" i="1"/>
  <c r="D1149" i="1"/>
  <c r="Q1494" i="1"/>
  <c r="Q1495" i="1" s="1"/>
  <c r="Q1496" i="1" s="1"/>
  <c r="I80" i="1"/>
  <c r="R80" i="1" s="1"/>
  <c r="J79" i="1"/>
  <c r="R1149" i="1" l="1"/>
  <c r="Q1497" i="1"/>
  <c r="E1151" i="1"/>
  <c r="D1150" i="1"/>
  <c r="G1149" i="1"/>
  <c r="J1149" i="1"/>
  <c r="L1149" i="1" s="1"/>
  <c r="F1149" i="1"/>
  <c r="N1150" i="1"/>
  <c r="I1150" i="1"/>
  <c r="H1150" i="1"/>
  <c r="R1150" i="1" s="1"/>
  <c r="A1151" i="1"/>
  <c r="O1149" i="1"/>
  <c r="P1149" i="1" s="1"/>
  <c r="T1149" i="1"/>
  <c r="I81" i="1"/>
  <c r="R81" i="1" s="1"/>
  <c r="J80" i="1"/>
  <c r="F1150" i="1" l="1"/>
  <c r="J1150" i="1"/>
  <c r="L1150" i="1" s="1"/>
  <c r="N1151" i="1"/>
  <c r="A1152" i="1"/>
  <c r="I1151" i="1"/>
  <c r="H1151" i="1"/>
  <c r="R1151" i="1" s="1"/>
  <c r="E1152" i="1"/>
  <c r="D1151" i="1"/>
  <c r="F1151" i="1" s="1"/>
  <c r="Q1498" i="1"/>
  <c r="Q1499" i="1" s="1"/>
  <c r="Q1500" i="1" s="1"/>
  <c r="Q1501" i="1" s="1"/>
  <c r="Q1502" i="1" s="1"/>
  <c r="Q1503" i="1" s="1"/>
  <c r="T1150" i="1"/>
  <c r="O1150" i="1"/>
  <c r="P1150" i="1" s="1"/>
  <c r="V1151" i="1"/>
  <c r="V1152" i="1" s="1"/>
  <c r="G1150" i="1"/>
  <c r="I82" i="1"/>
  <c r="R82" i="1" s="1"/>
  <c r="J81" i="1"/>
  <c r="J1151" i="1" l="1"/>
  <c r="L1151" i="1" s="1"/>
  <c r="E1153" i="1"/>
  <c r="D1152" i="1"/>
  <c r="F1152" i="1" s="1"/>
  <c r="Q1504" i="1"/>
  <c r="Q1505" i="1" s="1"/>
  <c r="Q1506" i="1" s="1"/>
  <c r="G1152" i="1"/>
  <c r="G1151" i="1"/>
  <c r="N1152" i="1"/>
  <c r="I1152" i="1"/>
  <c r="J1152" i="1" s="1"/>
  <c r="L1152" i="1" s="1"/>
  <c r="H1152" i="1"/>
  <c r="A1153" i="1"/>
  <c r="O1151" i="1"/>
  <c r="P1151" i="1" s="1"/>
  <c r="T1151" i="1"/>
  <c r="I83" i="1"/>
  <c r="R83" i="1" s="1"/>
  <c r="J82" i="1"/>
  <c r="N1153" i="1" l="1"/>
  <c r="I1153" i="1"/>
  <c r="H1153" i="1"/>
  <c r="R1153" i="1" s="1"/>
  <c r="A1154" i="1"/>
  <c r="O1152" i="1"/>
  <c r="P1152" i="1" s="1"/>
  <c r="T1152" i="1"/>
  <c r="Q1507" i="1"/>
  <c r="R1152" i="1"/>
  <c r="E1154" i="1"/>
  <c r="D1153" i="1"/>
  <c r="V1153" i="1"/>
  <c r="V1154" i="1" s="1"/>
  <c r="I84" i="1"/>
  <c r="R84" i="1" s="1"/>
  <c r="J83" i="1"/>
  <c r="N1154" i="1" l="1"/>
  <c r="A1155" i="1"/>
  <c r="I1154" i="1"/>
  <c r="H1154" i="1"/>
  <c r="R1154" i="1" s="1"/>
  <c r="J1153" i="1"/>
  <c r="L1153" i="1" s="1"/>
  <c r="F1153" i="1"/>
  <c r="G1153" i="1"/>
  <c r="T1153" i="1"/>
  <c r="O1153" i="1"/>
  <c r="P1153" i="1" s="1"/>
  <c r="Q1508" i="1"/>
  <c r="Q1509" i="1" s="1"/>
  <c r="Q1510" i="1" s="1"/>
  <c r="E1155" i="1"/>
  <c r="D1154" i="1"/>
  <c r="I85" i="1"/>
  <c r="R85" i="1" s="1"/>
  <c r="J84" i="1"/>
  <c r="F1154" i="1" l="1"/>
  <c r="J1154" i="1"/>
  <c r="L1154" i="1" s="1"/>
  <c r="G1154" i="1"/>
  <c r="E1156" i="1"/>
  <c r="D1155" i="1"/>
  <c r="F1155" i="1" s="1"/>
  <c r="Q1511" i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N1155" i="1"/>
  <c r="I1155" i="1"/>
  <c r="A1156" i="1"/>
  <c r="H1155" i="1"/>
  <c r="O1154" i="1"/>
  <c r="P1154" i="1" s="1"/>
  <c r="T1154" i="1"/>
  <c r="V1155" i="1"/>
  <c r="I86" i="1"/>
  <c r="R86" i="1" s="1"/>
  <c r="J85" i="1"/>
  <c r="G1155" i="1" l="1"/>
  <c r="O1155" i="1"/>
  <c r="P1155" i="1" s="1"/>
  <c r="T1155" i="1"/>
  <c r="V1156" i="1"/>
  <c r="J1155" i="1"/>
  <c r="L1155" i="1" s="1"/>
  <c r="Q1522" i="1"/>
  <c r="N1156" i="1"/>
  <c r="I1156" i="1"/>
  <c r="H1156" i="1"/>
  <c r="A1157" i="1"/>
  <c r="E1157" i="1"/>
  <c r="D1156" i="1"/>
  <c r="R1155" i="1"/>
  <c r="I87" i="1"/>
  <c r="R87" i="1" s="1"/>
  <c r="J86" i="1"/>
  <c r="V1157" i="1" l="1"/>
  <c r="G1156" i="1"/>
  <c r="J1156" i="1"/>
  <c r="L1156" i="1" s="1"/>
  <c r="F1156" i="1"/>
  <c r="E1158" i="1"/>
  <c r="D1157" i="1"/>
  <c r="F1157" i="1" s="1"/>
  <c r="N1157" i="1"/>
  <c r="H1157" i="1"/>
  <c r="R1157" i="1" s="1"/>
  <c r="A1158" i="1"/>
  <c r="I1157" i="1"/>
  <c r="R1156" i="1"/>
  <c r="T1156" i="1"/>
  <c r="O1156" i="1"/>
  <c r="P1156" i="1" s="1"/>
  <c r="Q1523" i="1"/>
  <c r="Q1524" i="1" s="1"/>
  <c r="Q1525" i="1" s="1"/>
  <c r="Q1526" i="1" s="1"/>
  <c r="I88" i="1"/>
  <c r="R88" i="1" s="1"/>
  <c r="J87" i="1"/>
  <c r="E1159" i="1" l="1"/>
  <c r="D1158" i="1"/>
  <c r="Q1527" i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G1158" i="1"/>
  <c r="J1157" i="1"/>
  <c r="L1157" i="1" s="1"/>
  <c r="O1157" i="1"/>
  <c r="P1157" i="1" s="1"/>
  <c r="T1157" i="1"/>
  <c r="V1158" i="1"/>
  <c r="G1157" i="1"/>
  <c r="N1158" i="1"/>
  <c r="I1158" i="1"/>
  <c r="H1158" i="1"/>
  <c r="R1158" i="1" s="1"/>
  <c r="A1159" i="1"/>
  <c r="I89" i="1"/>
  <c r="R89" i="1" s="1"/>
  <c r="J88" i="1"/>
  <c r="Q1543" i="1" l="1"/>
  <c r="Q1544" i="1" s="1"/>
  <c r="F1158" i="1"/>
  <c r="J1158" i="1"/>
  <c r="L1158" i="1" s="1"/>
  <c r="N1159" i="1"/>
  <c r="A1160" i="1"/>
  <c r="I1159" i="1"/>
  <c r="H1159" i="1"/>
  <c r="R1159" i="1" s="1"/>
  <c r="T1158" i="1"/>
  <c r="O1158" i="1"/>
  <c r="P1158" i="1" s="1"/>
  <c r="V1159" i="1"/>
  <c r="E1160" i="1"/>
  <c r="D1159" i="1"/>
  <c r="I90" i="1"/>
  <c r="R90" i="1" s="1"/>
  <c r="J89" i="1"/>
  <c r="O1159" i="1" l="1"/>
  <c r="P1159" i="1" s="1"/>
  <c r="T1159" i="1"/>
  <c r="E1161" i="1"/>
  <c r="D1160" i="1"/>
  <c r="F1160" i="1" s="1"/>
  <c r="V1160" i="1"/>
  <c r="N1160" i="1"/>
  <c r="I1160" i="1"/>
  <c r="H1160" i="1"/>
  <c r="A1161" i="1"/>
  <c r="J1159" i="1"/>
  <c r="L1159" i="1" s="1"/>
  <c r="F1159" i="1"/>
  <c r="G1159" i="1"/>
  <c r="G1160" i="1"/>
  <c r="Q1545" i="1"/>
  <c r="I91" i="1"/>
  <c r="R91" i="1" s="1"/>
  <c r="J90" i="1"/>
  <c r="O1160" i="1" l="1"/>
  <c r="P1160" i="1" s="1"/>
  <c r="T1160" i="1"/>
  <c r="Q1546" i="1"/>
  <c r="E1162" i="1"/>
  <c r="D1161" i="1"/>
  <c r="F1161" i="1" s="1"/>
  <c r="N1161" i="1"/>
  <c r="I1161" i="1"/>
  <c r="H1161" i="1"/>
  <c r="A1162" i="1"/>
  <c r="V1161" i="1"/>
  <c r="R1160" i="1"/>
  <c r="J1160" i="1"/>
  <c r="L1160" i="1" s="1"/>
  <c r="I92" i="1"/>
  <c r="R92" i="1" s="1"/>
  <c r="J91" i="1"/>
  <c r="V1162" i="1" l="1"/>
  <c r="G1162" i="1"/>
  <c r="G1161" i="1"/>
  <c r="R1161" i="1"/>
  <c r="T1161" i="1"/>
  <c r="O1161" i="1"/>
  <c r="P1161" i="1" s="1"/>
  <c r="J1161" i="1"/>
  <c r="L1161" i="1" s="1"/>
  <c r="E1163" i="1"/>
  <c r="D1162" i="1"/>
  <c r="F1162" i="1" s="1"/>
  <c r="N1162" i="1"/>
  <c r="V1163" i="1" s="1"/>
  <c r="A1163" i="1"/>
  <c r="I1162" i="1"/>
  <c r="H1162" i="1"/>
  <c r="R1162" i="1" s="1"/>
  <c r="Q1547" i="1"/>
  <c r="I93" i="1"/>
  <c r="R93" i="1" s="1"/>
  <c r="J92" i="1"/>
  <c r="N1163" i="1" l="1"/>
  <c r="V1164" i="1" s="1"/>
  <c r="I1163" i="1"/>
  <c r="H1163" i="1"/>
  <c r="R1163" i="1" s="1"/>
  <c r="A1164" i="1"/>
  <c r="Q1548" i="1"/>
  <c r="Q1549" i="1" s="1"/>
  <c r="Q1550" i="1" s="1"/>
  <c r="Q1551" i="1" s="1"/>
  <c r="Q1552" i="1" s="1"/>
  <c r="Q1553" i="1" s="1"/>
  <c r="Q1554" i="1" s="1"/>
  <c r="Q1555" i="1" s="1"/>
  <c r="Q1556" i="1" s="1"/>
  <c r="E1164" i="1"/>
  <c r="D1163" i="1"/>
  <c r="O1162" i="1"/>
  <c r="P1162" i="1" s="1"/>
  <c r="T1162" i="1"/>
  <c r="J1162" i="1"/>
  <c r="L1162" i="1" s="1"/>
  <c r="I94" i="1"/>
  <c r="R94" i="1" s="1"/>
  <c r="J93" i="1"/>
  <c r="F1163" i="1" l="1"/>
  <c r="G1163" i="1"/>
  <c r="J1163" i="1"/>
  <c r="L1163" i="1" s="1"/>
  <c r="Q1557" i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O1163" i="1"/>
  <c r="P1163" i="1" s="1"/>
  <c r="T1163" i="1"/>
  <c r="E1165" i="1"/>
  <c r="D1164" i="1"/>
  <c r="F1164" i="1" s="1"/>
  <c r="N1164" i="1"/>
  <c r="I1164" i="1"/>
  <c r="H1164" i="1"/>
  <c r="A1165" i="1"/>
  <c r="I95" i="1"/>
  <c r="R95" i="1" s="1"/>
  <c r="J94" i="1"/>
  <c r="J1164" i="1" l="1"/>
  <c r="L1164" i="1" s="1"/>
  <c r="G1164" i="1"/>
  <c r="T1164" i="1"/>
  <c r="O1164" i="1"/>
  <c r="P1164" i="1" s="1"/>
  <c r="Q1570" i="1"/>
  <c r="Q1571" i="1" s="1"/>
  <c r="E1166" i="1"/>
  <c r="D1165" i="1"/>
  <c r="V1165" i="1"/>
  <c r="N1165" i="1"/>
  <c r="H1165" i="1"/>
  <c r="I1165" i="1"/>
  <c r="A1166" i="1"/>
  <c r="R1164" i="1"/>
  <c r="I96" i="1"/>
  <c r="R96" i="1" s="1"/>
  <c r="J95" i="1"/>
  <c r="O1165" i="1" l="1"/>
  <c r="P1165" i="1" s="1"/>
  <c r="T1165" i="1"/>
  <c r="V1166" i="1"/>
  <c r="E1167" i="1"/>
  <c r="D1166" i="1"/>
  <c r="N1166" i="1"/>
  <c r="I1166" i="1"/>
  <c r="H1166" i="1"/>
  <c r="R1166" i="1" s="1"/>
  <c r="A1167" i="1"/>
  <c r="Q1572" i="1"/>
  <c r="Q1573" i="1" s="1"/>
  <c r="Q1574" i="1" s="1"/>
  <c r="Q1575" i="1" s="1"/>
  <c r="R1165" i="1"/>
  <c r="F1165" i="1"/>
  <c r="G1165" i="1"/>
  <c r="J1165" i="1"/>
  <c r="L1165" i="1" s="1"/>
  <c r="I97" i="1"/>
  <c r="R97" i="1" s="1"/>
  <c r="J96" i="1"/>
  <c r="T1166" i="1" l="1"/>
  <c r="O1166" i="1"/>
  <c r="P1166" i="1" s="1"/>
  <c r="F1166" i="1"/>
  <c r="G1166" i="1"/>
  <c r="E1168" i="1"/>
  <c r="D1167" i="1"/>
  <c r="G1167" i="1" s="1"/>
  <c r="J1166" i="1"/>
  <c r="L1166" i="1" s="1"/>
  <c r="V1167" i="1"/>
  <c r="V1168" i="1" s="1"/>
  <c r="Q1576" i="1"/>
  <c r="Q1577" i="1" s="1"/>
  <c r="N1167" i="1"/>
  <c r="A1168" i="1"/>
  <c r="I1167" i="1"/>
  <c r="H1167" i="1"/>
  <c r="R1167" i="1" s="1"/>
  <c r="I98" i="1"/>
  <c r="R98" i="1" s="1"/>
  <c r="J97" i="1"/>
  <c r="D1168" i="1" l="1"/>
  <c r="E1169" i="1"/>
  <c r="N1168" i="1"/>
  <c r="O1168" i="1" s="1"/>
  <c r="I1168" i="1"/>
  <c r="H1168" i="1"/>
  <c r="R1168" i="1" s="1"/>
  <c r="A1169" i="1"/>
  <c r="F1167" i="1"/>
  <c r="J1167" i="1"/>
  <c r="L1167" i="1" s="1"/>
  <c r="O1167" i="1"/>
  <c r="P1167" i="1" s="1"/>
  <c r="T1167" i="1"/>
  <c r="G1168" i="1"/>
  <c r="Q1578" i="1"/>
  <c r="I99" i="1"/>
  <c r="R99" i="1" s="1"/>
  <c r="J98" i="1"/>
  <c r="V1169" i="1" l="1"/>
  <c r="F1168" i="1"/>
  <c r="J1168" i="1"/>
  <c r="L1168" i="1" s="1"/>
  <c r="N1169" i="1"/>
  <c r="H1169" i="1"/>
  <c r="A1170" i="1"/>
  <c r="I1169" i="1"/>
  <c r="Q1579" i="1"/>
  <c r="Q1580" i="1" s="1"/>
  <c r="Q1581" i="1" s="1"/>
  <c r="Q1582" i="1" s="1"/>
  <c r="E1170" i="1"/>
  <c r="D1169" i="1"/>
  <c r="F1169" i="1" s="1"/>
  <c r="I100" i="1"/>
  <c r="R100" i="1" s="1"/>
  <c r="I101" i="1"/>
  <c r="R101" i="1" s="1"/>
  <c r="J100" i="1"/>
  <c r="J99" i="1"/>
  <c r="V1170" i="1" l="1"/>
  <c r="E1171" i="1"/>
  <c r="D1170" i="1"/>
  <c r="F1170" i="1" s="1"/>
  <c r="R1169" i="1"/>
  <c r="Q1583" i="1"/>
  <c r="Q1584" i="1" s="1"/>
  <c r="Q1585" i="1" s="1"/>
  <c r="Q1586" i="1" s="1"/>
  <c r="Q1587" i="1" s="1"/>
  <c r="G1170" i="1"/>
  <c r="N1170" i="1"/>
  <c r="V1171" i="1" s="1"/>
  <c r="A1171" i="1"/>
  <c r="H1170" i="1"/>
  <c r="I1170" i="1"/>
  <c r="J1170" i="1" s="1"/>
  <c r="L1170" i="1" s="1"/>
  <c r="T1169" i="1"/>
  <c r="O1169" i="1"/>
  <c r="P1169" i="1" s="1"/>
  <c r="G1169" i="1"/>
  <c r="J1169" i="1"/>
  <c r="L1169" i="1" s="1"/>
  <c r="I102" i="1"/>
  <c r="R102" i="1" s="1"/>
  <c r="J101" i="1"/>
  <c r="N1171" i="1" l="1"/>
  <c r="H1171" i="1"/>
  <c r="A1172" i="1"/>
  <c r="I1171" i="1"/>
  <c r="O1170" i="1"/>
  <c r="P1170" i="1" s="1"/>
  <c r="T1170" i="1"/>
  <c r="Q1588" i="1"/>
  <c r="Q1589" i="1" s="1"/>
  <c r="Q1590" i="1" s="1"/>
  <c r="Q1591" i="1" s="1"/>
  <c r="Q1592" i="1" s="1"/>
  <c r="Q1593" i="1" s="1"/>
  <c r="R1170" i="1"/>
  <c r="E1172" i="1"/>
  <c r="D1171" i="1"/>
  <c r="I103" i="1"/>
  <c r="R103" i="1" s="1"/>
  <c r="J102" i="1"/>
  <c r="R1171" i="1" l="1"/>
  <c r="Q1594" i="1"/>
  <c r="Q1595" i="1" s="1"/>
  <c r="O1171" i="1"/>
  <c r="P1171" i="1" s="1"/>
  <c r="T1171" i="1"/>
  <c r="V1172" i="1"/>
  <c r="V1173" i="1" s="1"/>
  <c r="F1171" i="1"/>
  <c r="J1171" i="1"/>
  <c r="L1171" i="1" s="1"/>
  <c r="G1171" i="1"/>
  <c r="E1173" i="1"/>
  <c r="D1172" i="1"/>
  <c r="N1172" i="1"/>
  <c r="I1172" i="1"/>
  <c r="H1172" i="1"/>
  <c r="R1172" i="1" s="1"/>
  <c r="A1173" i="1"/>
  <c r="I104" i="1"/>
  <c r="R104" i="1" s="1"/>
  <c r="J103" i="1"/>
  <c r="N1173" i="1" l="1"/>
  <c r="H1173" i="1"/>
  <c r="I1173" i="1"/>
  <c r="A1174" i="1"/>
  <c r="V1174" i="1"/>
  <c r="T1172" i="1"/>
  <c r="O1172" i="1"/>
  <c r="P1172" i="1" s="1"/>
  <c r="F1172" i="1"/>
  <c r="G1172" i="1"/>
  <c r="J1172" i="1"/>
  <c r="L1172" i="1" s="1"/>
  <c r="Q1596" i="1"/>
  <c r="Q1597" i="1" s="1"/>
  <c r="Q1598" i="1" s="1"/>
  <c r="Q1599" i="1" s="1"/>
  <c r="E1174" i="1"/>
  <c r="D1173" i="1"/>
  <c r="I105" i="1"/>
  <c r="R105" i="1" s="1"/>
  <c r="J104" i="1"/>
  <c r="F1173" i="1" l="1"/>
  <c r="J1173" i="1"/>
  <c r="L1173" i="1" s="1"/>
  <c r="G1173" i="1"/>
  <c r="N1174" i="1"/>
  <c r="V1175" i="1" s="1"/>
  <c r="I1174" i="1"/>
  <c r="H1174" i="1"/>
  <c r="R1174" i="1" s="1"/>
  <c r="A1175" i="1"/>
  <c r="Q1600" i="1"/>
  <c r="Q1601" i="1" s="1"/>
  <c r="Q1602" i="1" s="1"/>
  <c r="Q1603" i="1" s="1"/>
  <c r="Q1604" i="1" s="1"/>
  <c r="E1175" i="1"/>
  <c r="D1174" i="1"/>
  <c r="F1174" i="1" s="1"/>
  <c r="R1173" i="1"/>
  <c r="G1174" i="1"/>
  <c r="T1173" i="1"/>
  <c r="O1173" i="1"/>
  <c r="P1173" i="1" s="1"/>
  <c r="I106" i="1"/>
  <c r="R106" i="1" s="1"/>
  <c r="J105" i="1"/>
  <c r="N1175" i="1" l="1"/>
  <c r="I1175" i="1"/>
  <c r="H1175" i="1"/>
  <c r="R1175" i="1" s="1"/>
  <c r="A1176" i="1"/>
  <c r="E1176" i="1"/>
  <c r="D1175" i="1"/>
  <c r="T1174" i="1"/>
  <c r="O1174" i="1"/>
  <c r="P1174" i="1" s="1"/>
  <c r="Q1605" i="1"/>
  <c r="J1174" i="1"/>
  <c r="L1174" i="1" s="1"/>
  <c r="I107" i="1"/>
  <c r="R107" i="1" s="1"/>
  <c r="J106" i="1"/>
  <c r="E1177" i="1" l="1"/>
  <c r="D1176" i="1"/>
  <c r="N1176" i="1"/>
  <c r="I1176" i="1"/>
  <c r="H1176" i="1"/>
  <c r="R1176" i="1" s="1"/>
  <c r="A1177" i="1"/>
  <c r="F1175" i="1"/>
  <c r="J1175" i="1"/>
  <c r="L1175" i="1" s="1"/>
  <c r="Q1606" i="1"/>
  <c r="Q1607" i="1" s="1"/>
  <c r="Q1608" i="1" s="1"/>
  <c r="Q1609" i="1" s="1"/>
  <c r="Q1610" i="1" s="1"/>
  <c r="G1175" i="1"/>
  <c r="O1175" i="1"/>
  <c r="P1175" i="1" s="1"/>
  <c r="T1175" i="1"/>
  <c r="G1176" i="1"/>
  <c r="V1176" i="1"/>
  <c r="V1177" i="1" s="1"/>
  <c r="I108" i="1"/>
  <c r="R108" i="1" s="1"/>
  <c r="J107" i="1"/>
  <c r="N1177" i="1" l="1"/>
  <c r="I1177" i="1"/>
  <c r="H1177" i="1"/>
  <c r="R1177" i="1" s="1"/>
  <c r="A1178" i="1"/>
  <c r="F1176" i="1"/>
  <c r="J1176" i="1"/>
  <c r="L1176" i="1" s="1"/>
  <c r="V1178" i="1"/>
  <c r="O1176" i="1"/>
  <c r="P1176" i="1" s="1"/>
  <c r="T1176" i="1"/>
  <c r="Q1611" i="1"/>
  <c r="Q1612" i="1" s="1"/>
  <c r="Q1613" i="1" s="1"/>
  <c r="Q1614" i="1" s="1"/>
  <c r="E1178" i="1"/>
  <c r="D1177" i="1"/>
  <c r="I109" i="1"/>
  <c r="R109" i="1" s="1"/>
  <c r="J108" i="1"/>
  <c r="E1179" i="1" l="1"/>
  <c r="D1178" i="1"/>
  <c r="J1177" i="1"/>
  <c r="L1177" i="1" s="1"/>
  <c r="G1177" i="1"/>
  <c r="F1177" i="1"/>
  <c r="N1178" i="1"/>
  <c r="V1179" i="1" s="1"/>
  <c r="A1179" i="1"/>
  <c r="I1178" i="1"/>
  <c r="H1178" i="1"/>
  <c r="Q1615" i="1"/>
  <c r="Q1616" i="1" s="1"/>
  <c r="Q1617" i="1" s="1"/>
  <c r="Q1618" i="1" s="1"/>
  <c r="T1177" i="1"/>
  <c r="O1177" i="1"/>
  <c r="P1177" i="1" s="1"/>
  <c r="I110" i="1"/>
  <c r="R110" i="1" s="1"/>
  <c r="J109" i="1"/>
  <c r="R1178" i="1" l="1"/>
  <c r="N1179" i="1"/>
  <c r="I1179" i="1"/>
  <c r="H1179" i="1"/>
  <c r="R1179" i="1" s="1"/>
  <c r="A1180" i="1"/>
  <c r="Q1619" i="1"/>
  <c r="Q1620" i="1" s="1"/>
  <c r="O1178" i="1"/>
  <c r="P1178" i="1" s="1"/>
  <c r="T1178" i="1"/>
  <c r="F1178" i="1"/>
  <c r="J1178" i="1"/>
  <c r="L1178" i="1" s="1"/>
  <c r="G1178" i="1"/>
  <c r="E1180" i="1"/>
  <c r="D1179" i="1"/>
  <c r="I111" i="1"/>
  <c r="R111" i="1" s="1"/>
  <c r="J110" i="1"/>
  <c r="E1181" i="1" l="1"/>
  <c r="D1180" i="1"/>
  <c r="G1180" i="1"/>
  <c r="G1179" i="1"/>
  <c r="F1179" i="1"/>
  <c r="J1179" i="1"/>
  <c r="L1179" i="1" s="1"/>
  <c r="Q1621" i="1"/>
  <c r="N1180" i="1"/>
  <c r="I1180" i="1"/>
  <c r="H1180" i="1"/>
  <c r="R1180" i="1" s="1"/>
  <c r="A1181" i="1"/>
  <c r="O1179" i="1"/>
  <c r="P1179" i="1" s="1"/>
  <c r="T1179" i="1"/>
  <c r="V1180" i="1"/>
  <c r="I112" i="1"/>
  <c r="R112" i="1" s="1"/>
  <c r="J111" i="1"/>
  <c r="V1181" i="1" l="1"/>
  <c r="Q1622" i="1"/>
  <c r="N1181" i="1"/>
  <c r="H1181" i="1"/>
  <c r="A1182" i="1"/>
  <c r="I1181" i="1"/>
  <c r="V1182" i="1"/>
  <c r="J1180" i="1"/>
  <c r="L1180" i="1" s="1"/>
  <c r="T1180" i="1"/>
  <c r="O1180" i="1"/>
  <c r="P1180" i="1" s="1"/>
  <c r="F1180" i="1"/>
  <c r="E1182" i="1"/>
  <c r="D1181" i="1"/>
  <c r="I113" i="1"/>
  <c r="R113" i="1" s="1"/>
  <c r="J112" i="1"/>
  <c r="N1182" i="1" l="1"/>
  <c r="I1182" i="1"/>
  <c r="H1182" i="1"/>
  <c r="R1182" i="1" s="1"/>
  <c r="A1183" i="1"/>
  <c r="V1183" i="1"/>
  <c r="F1181" i="1"/>
  <c r="J1181" i="1"/>
  <c r="L1181" i="1" s="1"/>
  <c r="G1181" i="1"/>
  <c r="E1183" i="1"/>
  <c r="D1182" i="1"/>
  <c r="O1181" i="1"/>
  <c r="P1181" i="1" s="1"/>
  <c r="T1181" i="1"/>
  <c r="R1181" i="1"/>
  <c r="G1182" i="1"/>
  <c r="Q1623" i="1"/>
  <c r="Q1624" i="1" s="1"/>
  <c r="Q1625" i="1" s="1"/>
  <c r="I114" i="1"/>
  <c r="R114" i="1" s="1"/>
  <c r="J113" i="1"/>
  <c r="N1183" i="1" l="1"/>
  <c r="A1184" i="1"/>
  <c r="H1183" i="1"/>
  <c r="I1183" i="1"/>
  <c r="F1182" i="1"/>
  <c r="J1182" i="1"/>
  <c r="L1182" i="1" s="1"/>
  <c r="Q1626" i="1"/>
  <c r="E1184" i="1"/>
  <c r="D1183" i="1"/>
  <c r="T1182" i="1"/>
  <c r="O1182" i="1"/>
  <c r="P1182" i="1" s="1"/>
  <c r="I115" i="1"/>
  <c r="R115" i="1" s="1"/>
  <c r="J114" i="1"/>
  <c r="Q1627" i="1" l="1"/>
  <c r="Q1628" i="1" s="1"/>
  <c r="Q1629" i="1" s="1"/>
  <c r="R1183" i="1"/>
  <c r="F1183" i="1"/>
  <c r="G1183" i="1"/>
  <c r="J1183" i="1"/>
  <c r="L1183" i="1" s="1"/>
  <c r="N1184" i="1"/>
  <c r="I1184" i="1"/>
  <c r="H1184" i="1"/>
  <c r="A1185" i="1"/>
  <c r="E1185" i="1"/>
  <c r="D1184" i="1"/>
  <c r="O1183" i="1"/>
  <c r="P1183" i="1" s="1"/>
  <c r="T1183" i="1"/>
  <c r="G1184" i="1"/>
  <c r="V1184" i="1"/>
  <c r="V1185" i="1" s="1"/>
  <c r="I116" i="1"/>
  <c r="R116" i="1" s="1"/>
  <c r="J115" i="1"/>
  <c r="I42" i="1"/>
  <c r="R42" i="1" s="1"/>
  <c r="O1184" i="1" l="1"/>
  <c r="P1184" i="1" s="1"/>
  <c r="T1184" i="1"/>
  <c r="E1186" i="1"/>
  <c r="D1185" i="1"/>
  <c r="J1184" i="1"/>
  <c r="L1184" i="1" s="1"/>
  <c r="F1184" i="1"/>
  <c r="J1185" i="1"/>
  <c r="L1185" i="1" s="1"/>
  <c r="N1185" i="1"/>
  <c r="H1185" i="1"/>
  <c r="A1186" i="1"/>
  <c r="I1185" i="1"/>
  <c r="R1184" i="1"/>
  <c r="Q1630" i="1"/>
  <c r="I43" i="1"/>
  <c r="R43" i="1" s="1"/>
  <c r="J42" i="1"/>
  <c r="I117" i="1"/>
  <c r="R117" i="1" s="1"/>
  <c r="J116" i="1"/>
  <c r="Q1631" i="1" l="1"/>
  <c r="F1185" i="1"/>
  <c r="N1186" i="1"/>
  <c r="A1187" i="1"/>
  <c r="H1186" i="1"/>
  <c r="I1186" i="1"/>
  <c r="R1185" i="1"/>
  <c r="T1185" i="1"/>
  <c r="O1185" i="1"/>
  <c r="P1185" i="1" s="1"/>
  <c r="E1187" i="1"/>
  <c r="D1186" i="1"/>
  <c r="F1186" i="1" s="1"/>
  <c r="G1186" i="1"/>
  <c r="G1185" i="1"/>
  <c r="V1186" i="1"/>
  <c r="V1187" i="1" s="1"/>
  <c r="I118" i="1"/>
  <c r="R118" i="1" s="1"/>
  <c r="J117" i="1"/>
  <c r="I44" i="1"/>
  <c r="R44" i="1" s="1"/>
  <c r="J43" i="1"/>
  <c r="J1186" i="1" l="1"/>
  <c r="L1186" i="1" s="1"/>
  <c r="R1186" i="1"/>
  <c r="O1186" i="1"/>
  <c r="P1186" i="1" s="1"/>
  <c r="T1186" i="1"/>
  <c r="N1187" i="1"/>
  <c r="I1187" i="1"/>
  <c r="H1187" i="1"/>
  <c r="R1187" i="1" s="1"/>
  <c r="A1188" i="1"/>
  <c r="E1188" i="1"/>
  <c r="D1187" i="1"/>
  <c r="F1187" i="1" s="1"/>
  <c r="Q1632" i="1"/>
  <c r="Q1633" i="1" s="1"/>
  <c r="I119" i="1"/>
  <c r="R119" i="1" s="1"/>
  <c r="J118" i="1"/>
  <c r="I45" i="1"/>
  <c r="R45" i="1" s="1"/>
  <c r="J44" i="1"/>
  <c r="O1187" i="1" l="1"/>
  <c r="P1187" i="1" s="1"/>
  <c r="T1187" i="1"/>
  <c r="J1187" i="1"/>
  <c r="L1187" i="1" s="1"/>
  <c r="Q1634" i="1"/>
  <c r="E1189" i="1"/>
  <c r="D1188" i="1"/>
  <c r="V1188" i="1"/>
  <c r="N1188" i="1"/>
  <c r="I1188" i="1"/>
  <c r="H1188" i="1"/>
  <c r="R1188" i="1" s="1"/>
  <c r="A1189" i="1"/>
  <c r="G1187" i="1"/>
  <c r="I46" i="1"/>
  <c r="R46" i="1" s="1"/>
  <c r="J45" i="1"/>
  <c r="I120" i="1"/>
  <c r="R120" i="1" s="1"/>
  <c r="J119" i="1"/>
  <c r="V1189" i="1" l="1"/>
  <c r="F1188" i="1"/>
  <c r="G1188" i="1"/>
  <c r="Q1635" i="1"/>
  <c r="Q1636" i="1" s="1"/>
  <c r="Q1637" i="1" s="1"/>
  <c r="Q1638" i="1" s="1"/>
  <c r="Q1639" i="1" s="1"/>
  <c r="Q1640" i="1" s="1"/>
  <c r="Q1641" i="1" s="1"/>
  <c r="Q1642" i="1" s="1"/>
  <c r="E1190" i="1"/>
  <c r="D1189" i="1"/>
  <c r="N1189" i="1"/>
  <c r="V1190" i="1" s="1"/>
  <c r="A1190" i="1"/>
  <c r="I1189" i="1"/>
  <c r="H1189" i="1"/>
  <c r="T1188" i="1"/>
  <c r="O1188" i="1"/>
  <c r="P1188" i="1" s="1"/>
  <c r="J1188" i="1"/>
  <c r="L1188" i="1" s="1"/>
  <c r="I121" i="1"/>
  <c r="R121" i="1" s="1"/>
  <c r="J120" i="1"/>
  <c r="I47" i="1"/>
  <c r="R47" i="1" s="1"/>
  <c r="J46" i="1"/>
  <c r="E1191" i="1" l="1"/>
  <c r="D1190" i="1"/>
  <c r="O1189" i="1"/>
  <c r="P1189" i="1" s="1"/>
  <c r="T1189" i="1"/>
  <c r="F1189" i="1"/>
  <c r="J1189" i="1"/>
  <c r="L1189" i="1" s="1"/>
  <c r="Q1643" i="1"/>
  <c r="Q1644" i="1" s="1"/>
  <c r="Q1645" i="1" s="1"/>
  <c r="Q1646" i="1" s="1"/>
  <c r="Q1647" i="1" s="1"/>
  <c r="G1190" i="1"/>
  <c r="G1189" i="1"/>
  <c r="R1189" i="1"/>
  <c r="N1190" i="1"/>
  <c r="I1190" i="1"/>
  <c r="H1190" i="1"/>
  <c r="A1191" i="1"/>
  <c r="I48" i="1"/>
  <c r="R48" i="1" s="1"/>
  <c r="J47" i="1"/>
  <c r="I122" i="1"/>
  <c r="R122" i="1" s="1"/>
  <c r="J121" i="1"/>
  <c r="J1190" i="1" l="1"/>
  <c r="L1190" i="1" s="1"/>
  <c r="R1190" i="1"/>
  <c r="T1190" i="1"/>
  <c r="O1190" i="1"/>
  <c r="P1190" i="1" s="1"/>
  <c r="Q1648" i="1"/>
  <c r="Q1649" i="1" s="1"/>
  <c r="Q1650" i="1" s="1"/>
  <c r="Q1651" i="1" s="1"/>
  <c r="Q1652" i="1" s="1"/>
  <c r="F1190" i="1"/>
  <c r="E1192" i="1"/>
  <c r="D1191" i="1"/>
  <c r="N1191" i="1"/>
  <c r="A1192" i="1"/>
  <c r="I1191" i="1"/>
  <c r="H1191" i="1"/>
  <c r="R1191" i="1" s="1"/>
  <c r="V1191" i="1"/>
  <c r="I123" i="1"/>
  <c r="R123" i="1" s="1"/>
  <c r="J122" i="1"/>
  <c r="J48" i="1"/>
  <c r="I49" i="1"/>
  <c r="R49" i="1" s="1"/>
  <c r="E1193" i="1" l="1"/>
  <c r="D1192" i="1"/>
  <c r="O1191" i="1"/>
  <c r="P1191" i="1" s="1"/>
  <c r="T1191" i="1"/>
  <c r="G1192" i="1"/>
  <c r="F1191" i="1"/>
  <c r="G1191" i="1"/>
  <c r="J1191" i="1"/>
  <c r="L1191" i="1" s="1"/>
  <c r="V1192" i="1"/>
  <c r="Q1653" i="1"/>
  <c r="Q1654" i="1" s="1"/>
  <c r="N1192" i="1"/>
  <c r="I1192" i="1"/>
  <c r="H1192" i="1"/>
  <c r="R1192" i="1" s="1"/>
  <c r="A1193" i="1"/>
  <c r="I50" i="1"/>
  <c r="R50" i="1" s="1"/>
  <c r="J49" i="1"/>
  <c r="I124" i="1"/>
  <c r="R124" i="1" s="1"/>
  <c r="J123" i="1"/>
  <c r="N1193" i="1" l="1"/>
  <c r="I1193" i="1"/>
  <c r="H1193" i="1"/>
  <c r="R1193" i="1" s="1"/>
  <c r="A1194" i="1"/>
  <c r="O1192" i="1"/>
  <c r="P1192" i="1" s="1"/>
  <c r="T1192" i="1"/>
  <c r="Q1655" i="1"/>
  <c r="Q1656" i="1" s="1"/>
  <c r="F1192" i="1"/>
  <c r="J1192" i="1"/>
  <c r="L1192" i="1" s="1"/>
  <c r="V1193" i="1"/>
  <c r="V1194" i="1" s="1"/>
  <c r="E1194" i="1"/>
  <c r="D1193" i="1"/>
  <c r="I125" i="1"/>
  <c r="R125" i="1" s="1"/>
  <c r="J124" i="1"/>
  <c r="J50" i="1"/>
  <c r="I51" i="1"/>
  <c r="R51" i="1" s="1"/>
  <c r="Q1657" i="1" l="1"/>
  <c r="Q1658" i="1" s="1"/>
  <c r="Q1659" i="1" s="1"/>
  <c r="G1193" i="1"/>
  <c r="J1193" i="1"/>
  <c r="L1193" i="1" s="1"/>
  <c r="F1193" i="1"/>
  <c r="E1195" i="1"/>
  <c r="D1194" i="1"/>
  <c r="N1194" i="1"/>
  <c r="A1195" i="1"/>
  <c r="I1194" i="1"/>
  <c r="H1194" i="1"/>
  <c r="R1194" i="1" s="1"/>
  <c r="O1193" i="1"/>
  <c r="P1193" i="1" s="1"/>
  <c r="T1193" i="1"/>
  <c r="I52" i="1"/>
  <c r="R52" i="1" s="1"/>
  <c r="J51" i="1"/>
  <c r="I126" i="1"/>
  <c r="R126" i="1" s="1"/>
  <c r="J125" i="1"/>
  <c r="F1194" i="1" l="1"/>
  <c r="J1194" i="1"/>
  <c r="L1194" i="1" s="1"/>
  <c r="E1196" i="1"/>
  <c r="D1195" i="1"/>
  <c r="F1195" i="1" s="1"/>
  <c r="G1194" i="1"/>
  <c r="N1195" i="1"/>
  <c r="I1195" i="1"/>
  <c r="J1195" i="1" s="1"/>
  <c r="L1195" i="1" s="1"/>
  <c r="H1195" i="1"/>
  <c r="A1196" i="1"/>
  <c r="Q1660" i="1"/>
  <c r="O1194" i="1"/>
  <c r="P1194" i="1" s="1"/>
  <c r="T1194" i="1"/>
  <c r="V1195" i="1"/>
  <c r="V1196" i="1" s="1"/>
  <c r="I127" i="1"/>
  <c r="R127" i="1" s="1"/>
  <c r="J126" i="1"/>
  <c r="J52" i="1"/>
  <c r="I53" i="1"/>
  <c r="R53" i="1" s="1"/>
  <c r="G1195" i="1" l="1"/>
  <c r="Q1661" i="1"/>
  <c r="Q1662" i="1" s="1"/>
  <c r="Q1663" i="1" s="1"/>
  <c r="Q1664" i="1" s="1"/>
  <c r="N1196" i="1"/>
  <c r="I1196" i="1"/>
  <c r="H1196" i="1"/>
  <c r="R1196" i="1" s="1"/>
  <c r="A1197" i="1"/>
  <c r="O1195" i="1"/>
  <c r="P1195" i="1" s="1"/>
  <c r="T1195" i="1"/>
  <c r="E1197" i="1"/>
  <c r="D1196" i="1"/>
  <c r="F1196" i="1" s="1"/>
  <c r="G1196" i="1"/>
  <c r="R1195" i="1"/>
  <c r="I128" i="1"/>
  <c r="R128" i="1" s="1"/>
  <c r="I54" i="1"/>
  <c r="R54" i="1" s="1"/>
  <c r="J53" i="1"/>
  <c r="J127" i="1"/>
  <c r="T1196" i="1" l="1"/>
  <c r="O1196" i="1"/>
  <c r="P1196" i="1" s="1"/>
  <c r="N1197" i="1"/>
  <c r="H1197" i="1"/>
  <c r="A1198" i="1"/>
  <c r="I1197" i="1"/>
  <c r="R1197" i="1" s="1"/>
  <c r="E1198" i="1"/>
  <c r="D1197" i="1"/>
  <c r="Q1665" i="1"/>
  <c r="Q1666" i="1" s="1"/>
  <c r="Q1667" i="1" s="1"/>
  <c r="V1197" i="1"/>
  <c r="J1196" i="1"/>
  <c r="L1196" i="1" s="1"/>
  <c r="J128" i="1"/>
  <c r="I129" i="1"/>
  <c r="R129" i="1" s="1"/>
  <c r="J54" i="1"/>
  <c r="I55" i="1"/>
  <c r="R55" i="1" s="1"/>
  <c r="J1197" i="1" l="1"/>
  <c r="L1197" i="1" s="1"/>
  <c r="F1197" i="1"/>
  <c r="E1199" i="1"/>
  <c r="N1198" i="1"/>
  <c r="O1198" i="1" s="1"/>
  <c r="I1198" i="1"/>
  <c r="H1198" i="1"/>
  <c r="R1198" i="1" s="1"/>
  <c r="A1199" i="1"/>
  <c r="G1197" i="1"/>
  <c r="O1197" i="1"/>
  <c r="P1197" i="1" s="1"/>
  <c r="T1197" i="1"/>
  <c r="D1198" i="1"/>
  <c r="V1198" i="1"/>
  <c r="Q1668" i="1"/>
  <c r="Q1669" i="1" s="1"/>
  <c r="Q1670" i="1" s="1"/>
  <c r="I130" i="1"/>
  <c r="R130" i="1" s="1"/>
  <c r="J129" i="1"/>
  <c r="I56" i="1"/>
  <c r="R56" i="1" s="1"/>
  <c r="J55" i="1"/>
  <c r="E1200" i="1" l="1"/>
  <c r="D1199" i="1"/>
  <c r="N1199" i="1"/>
  <c r="A1200" i="1"/>
  <c r="I1199" i="1"/>
  <c r="H1199" i="1"/>
  <c r="Q1671" i="1"/>
  <c r="V1199" i="1"/>
  <c r="F1198" i="1"/>
  <c r="G1198" i="1"/>
  <c r="J1198" i="1"/>
  <c r="L1198" i="1" s="1"/>
  <c r="I131" i="1"/>
  <c r="R131" i="1" s="1"/>
  <c r="J130" i="1"/>
  <c r="I57" i="1"/>
  <c r="R57" i="1" s="1"/>
  <c r="J56" i="1"/>
  <c r="Q1672" i="1" l="1"/>
  <c r="F1199" i="1"/>
  <c r="G1199" i="1"/>
  <c r="R1199" i="1"/>
  <c r="J1199" i="1"/>
  <c r="L1199" i="1" s="1"/>
  <c r="N1200" i="1"/>
  <c r="I1200" i="1"/>
  <c r="H1200" i="1"/>
  <c r="A1201" i="1"/>
  <c r="O1199" i="1"/>
  <c r="P1199" i="1" s="1"/>
  <c r="T1199" i="1"/>
  <c r="V1200" i="1"/>
  <c r="E1201" i="1"/>
  <c r="D1200" i="1"/>
  <c r="J131" i="1"/>
  <c r="I132" i="1"/>
  <c r="R132" i="1" s="1"/>
  <c r="I58" i="1"/>
  <c r="R58" i="1" s="1"/>
  <c r="J57" i="1"/>
  <c r="O1200" i="1" l="1"/>
  <c r="P1200" i="1" s="1"/>
  <c r="T1200" i="1"/>
  <c r="E1202" i="1"/>
  <c r="D1201" i="1"/>
  <c r="F1201" i="1" s="1"/>
  <c r="N1201" i="1"/>
  <c r="I1201" i="1"/>
  <c r="H1201" i="1"/>
  <c r="R1201" i="1" s="1"/>
  <c r="A1202" i="1"/>
  <c r="G1200" i="1"/>
  <c r="F1200" i="1"/>
  <c r="J1200" i="1"/>
  <c r="L1200" i="1" s="1"/>
  <c r="V1201" i="1"/>
  <c r="G1201" i="1"/>
  <c r="R1200" i="1"/>
  <c r="Q1673" i="1"/>
  <c r="Q1674" i="1" s="1"/>
  <c r="Q1675" i="1" s="1"/>
  <c r="I133" i="1"/>
  <c r="R133" i="1" s="1"/>
  <c r="J132" i="1"/>
  <c r="I59" i="1"/>
  <c r="R59" i="1" s="1"/>
  <c r="J58" i="1"/>
  <c r="Q1676" i="1" l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T1201" i="1"/>
  <c r="O1201" i="1"/>
  <c r="P1201" i="1" s="1"/>
  <c r="N1202" i="1"/>
  <c r="A1203" i="1"/>
  <c r="I1202" i="1"/>
  <c r="H1202" i="1"/>
  <c r="R1202" i="1" s="1"/>
  <c r="J1201" i="1"/>
  <c r="L1201" i="1" s="1"/>
  <c r="V1202" i="1"/>
  <c r="E1203" i="1"/>
  <c r="D1202" i="1"/>
  <c r="J133" i="1"/>
  <c r="I60" i="1"/>
  <c r="R60" i="1" s="1"/>
  <c r="J59" i="1"/>
  <c r="O1202" i="1" l="1"/>
  <c r="P1202" i="1" s="1"/>
  <c r="T1202" i="1"/>
  <c r="F1202" i="1"/>
  <c r="J1202" i="1"/>
  <c r="L1202" i="1" s="1"/>
  <c r="G1202" i="1"/>
  <c r="V1203" i="1"/>
  <c r="N1203" i="1"/>
  <c r="I1203" i="1"/>
  <c r="H1203" i="1"/>
  <c r="A1204" i="1"/>
  <c r="E1204" i="1"/>
  <c r="D1203" i="1"/>
  <c r="Q1689" i="1"/>
  <c r="Q1690" i="1" s="1"/>
  <c r="Q1691" i="1" s="1"/>
  <c r="I61" i="1"/>
  <c r="R61" i="1" s="1"/>
  <c r="J60" i="1"/>
  <c r="O1203" i="1" l="1"/>
  <c r="P1203" i="1" s="1"/>
  <c r="T1203" i="1"/>
  <c r="V1204" i="1"/>
  <c r="Q1692" i="1"/>
  <c r="Q1693" i="1" s="1"/>
  <c r="Q1694" i="1" s="1"/>
  <c r="F1203" i="1"/>
  <c r="J1203" i="1"/>
  <c r="L1203" i="1" s="1"/>
  <c r="G1203" i="1"/>
  <c r="E1205" i="1"/>
  <c r="D1204" i="1"/>
  <c r="N1204" i="1"/>
  <c r="I1204" i="1"/>
  <c r="H1204" i="1"/>
  <c r="R1204" i="1" s="1"/>
  <c r="A1205" i="1"/>
  <c r="G1204" i="1"/>
  <c r="R1203" i="1"/>
  <c r="J61" i="1"/>
  <c r="I62" i="1"/>
  <c r="R62" i="1" s="1"/>
  <c r="N1205" i="1" l="1"/>
  <c r="H1205" i="1"/>
  <c r="A1206" i="1"/>
  <c r="I1205" i="1"/>
  <c r="Q1695" i="1"/>
  <c r="F1204" i="1"/>
  <c r="E1206" i="1"/>
  <c r="D1205" i="1"/>
  <c r="J1205" i="1" s="1"/>
  <c r="L1205" i="1" s="1"/>
  <c r="T1204" i="1"/>
  <c r="O1204" i="1"/>
  <c r="P1204" i="1" s="1"/>
  <c r="V1205" i="1"/>
  <c r="V1206" i="1" s="1"/>
  <c r="J1204" i="1"/>
  <c r="L1204" i="1" s="1"/>
  <c r="I63" i="1"/>
  <c r="R63" i="1" s="1"/>
  <c r="J62" i="1"/>
  <c r="Q1696" i="1" l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N1206" i="1"/>
  <c r="I1206" i="1"/>
  <c r="H1206" i="1"/>
  <c r="R1206" i="1" s="1"/>
  <c r="A1207" i="1"/>
  <c r="R1205" i="1"/>
  <c r="F1205" i="1"/>
  <c r="O1205" i="1"/>
  <c r="P1205" i="1" s="1"/>
  <c r="T1205" i="1"/>
  <c r="E1207" i="1"/>
  <c r="D1206" i="1"/>
  <c r="G1205" i="1"/>
  <c r="J63" i="1"/>
  <c r="I64" i="1"/>
  <c r="R64" i="1" s="1"/>
  <c r="G1206" i="1" l="1"/>
  <c r="J1206" i="1"/>
  <c r="L1206" i="1" s="1"/>
  <c r="F1206" i="1"/>
  <c r="T1206" i="1"/>
  <c r="O1206" i="1"/>
  <c r="P1206" i="1" s="1"/>
  <c r="N1207" i="1"/>
  <c r="A1208" i="1"/>
  <c r="I1207" i="1"/>
  <c r="H1207" i="1"/>
  <c r="E1208" i="1"/>
  <c r="D1207" i="1"/>
  <c r="F1207" i="1" s="1"/>
  <c r="V1207" i="1"/>
  <c r="G1207" i="1"/>
  <c r="Q1708" i="1"/>
  <c r="Q1709" i="1" s="1"/>
  <c r="Q1710" i="1" s="1"/>
  <c r="Q1711" i="1" s="1"/>
  <c r="I65" i="1"/>
  <c r="R65" i="1" s="1"/>
  <c r="J64" i="1"/>
  <c r="R1207" i="1" l="1"/>
  <c r="N1208" i="1"/>
  <c r="I1208" i="1"/>
  <c r="H1208" i="1"/>
  <c r="R1208" i="1" s="1"/>
  <c r="A1209" i="1"/>
  <c r="O1207" i="1"/>
  <c r="P1207" i="1" s="1"/>
  <c r="T1207" i="1"/>
  <c r="Q1712" i="1"/>
  <c r="Q1713" i="1" s="1"/>
  <c r="Q1714" i="1" s="1"/>
  <c r="V1208" i="1"/>
  <c r="E1209" i="1"/>
  <c r="D1208" i="1"/>
  <c r="J1207" i="1"/>
  <c r="L1207" i="1" s="1"/>
  <c r="J65" i="1"/>
  <c r="I66" i="1"/>
  <c r="R66" i="1" s="1"/>
  <c r="V1209" i="1" l="1"/>
  <c r="N1209" i="1"/>
  <c r="I1209" i="1"/>
  <c r="H1209" i="1"/>
  <c r="R1209" i="1" s="1"/>
  <c r="A1210" i="1"/>
  <c r="Q1715" i="1"/>
  <c r="Q1716" i="1" s="1"/>
  <c r="Q1717" i="1" s="1"/>
  <c r="Q1718" i="1" s="1"/>
  <c r="Q1719" i="1" s="1"/>
  <c r="F1208" i="1"/>
  <c r="G1208" i="1"/>
  <c r="E1210" i="1"/>
  <c r="D1209" i="1"/>
  <c r="V1210" i="1"/>
  <c r="O1208" i="1"/>
  <c r="P1208" i="1" s="1"/>
  <c r="T1208" i="1"/>
  <c r="J1208" i="1"/>
  <c r="L1208" i="1" s="1"/>
  <c r="I67" i="1"/>
  <c r="R67" i="1" s="1"/>
  <c r="J66" i="1"/>
  <c r="R10" i="1"/>
  <c r="J10" i="1"/>
  <c r="L10" i="1" s="1"/>
  <c r="I11" i="1"/>
  <c r="J11" i="1" s="1"/>
  <c r="N1210" i="1" l="1"/>
  <c r="H1210" i="1"/>
  <c r="A1211" i="1"/>
  <c r="I1210" i="1"/>
  <c r="V1211" i="1"/>
  <c r="F1209" i="1"/>
  <c r="J1209" i="1"/>
  <c r="L1209" i="1" s="1"/>
  <c r="G1209" i="1"/>
  <c r="Q1720" i="1"/>
  <c r="Q1721" i="1" s="1"/>
  <c r="Q1722" i="1" s="1"/>
  <c r="E1211" i="1"/>
  <c r="D1210" i="1"/>
  <c r="T1209" i="1"/>
  <c r="O1209" i="1"/>
  <c r="P1209" i="1" s="1"/>
  <c r="R11" i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Q1723" i="1" l="1"/>
  <c r="Q1724" i="1" s="1"/>
  <c r="Q1725" i="1" s="1"/>
  <c r="Q1726" i="1" s="1"/>
  <c r="G1210" i="1"/>
  <c r="F1210" i="1"/>
  <c r="J1210" i="1"/>
  <c r="L1210" i="1" s="1"/>
  <c r="E1212" i="1"/>
  <c r="D1211" i="1"/>
  <c r="N1211" i="1"/>
  <c r="I1211" i="1"/>
  <c r="H1211" i="1"/>
  <c r="A1212" i="1"/>
  <c r="R1210" i="1"/>
  <c r="O1210" i="1"/>
  <c r="P1210" i="1" s="1"/>
  <c r="T1210" i="1"/>
  <c r="I69" i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R1211" i="1" l="1"/>
  <c r="G1211" i="1"/>
  <c r="F1211" i="1"/>
  <c r="E1213" i="1"/>
  <c r="D1212" i="1"/>
  <c r="F1212" i="1" s="1"/>
  <c r="J1211" i="1"/>
  <c r="L1211" i="1" s="1"/>
  <c r="G1212" i="1"/>
  <c r="Q1727" i="1"/>
  <c r="N1212" i="1"/>
  <c r="I1212" i="1"/>
  <c r="H1212" i="1"/>
  <c r="R1212" i="1" s="1"/>
  <c r="A1213" i="1"/>
  <c r="O1211" i="1"/>
  <c r="P1211" i="1" s="1"/>
  <c r="T1211" i="1"/>
  <c r="V1212" i="1"/>
  <c r="V1213" i="1" s="1"/>
  <c r="S12" i="1"/>
  <c r="B12" i="1" s="1"/>
  <c r="I70" i="1"/>
  <c r="R70" i="1" s="1"/>
  <c r="J69" i="1"/>
  <c r="J13" i="1"/>
  <c r="L13" i="1" s="1"/>
  <c r="M13" i="1" s="1"/>
  <c r="S13" i="1" s="1"/>
  <c r="I14" i="1"/>
  <c r="R14" i="1" s="1"/>
  <c r="Q1728" i="1" l="1"/>
  <c r="Q1729" i="1" s="1"/>
  <c r="Q1730" i="1" s="1"/>
  <c r="Q1731" i="1" s="1"/>
  <c r="N1213" i="1"/>
  <c r="H1213" i="1"/>
  <c r="I1213" i="1"/>
  <c r="A1214" i="1"/>
  <c r="E1214" i="1"/>
  <c r="D1213" i="1"/>
  <c r="G1213" i="1"/>
  <c r="T1212" i="1"/>
  <c r="O1212" i="1"/>
  <c r="P1212" i="1" s="1"/>
  <c r="J1212" i="1"/>
  <c r="L1212" i="1" s="1"/>
  <c r="B13" i="1"/>
  <c r="I71" i="1"/>
  <c r="R71" i="1" s="1"/>
  <c r="J70" i="1"/>
  <c r="J14" i="1"/>
  <c r="L14" i="1" s="1"/>
  <c r="M14" i="1" s="1"/>
  <c r="S14" i="1" s="1"/>
  <c r="I15" i="1"/>
  <c r="R15" i="1" s="1"/>
  <c r="E1215" i="1" l="1"/>
  <c r="D1214" i="1"/>
  <c r="N1214" i="1"/>
  <c r="I1214" i="1"/>
  <c r="H1214" i="1"/>
  <c r="R1214" i="1" s="1"/>
  <c r="A1215" i="1"/>
  <c r="T1213" i="1"/>
  <c r="O1213" i="1"/>
  <c r="P1213" i="1" s="1"/>
  <c r="R1213" i="1"/>
  <c r="Q1732" i="1"/>
  <c r="Q1733" i="1" s="1"/>
  <c r="Q1734" i="1" s="1"/>
  <c r="G1214" i="1"/>
  <c r="F1213" i="1"/>
  <c r="J1213" i="1"/>
  <c r="L1213" i="1" s="1"/>
  <c r="V1214" i="1"/>
  <c r="V1215" i="1" s="1"/>
  <c r="B14" i="1"/>
  <c r="I72" i="1"/>
  <c r="R72" i="1" s="1"/>
  <c r="J71" i="1"/>
  <c r="J15" i="1"/>
  <c r="L15" i="1" s="1"/>
  <c r="M15" i="1" s="1"/>
  <c r="S15" i="1" s="1"/>
  <c r="I16" i="1"/>
  <c r="R16" i="1" s="1"/>
  <c r="N1215" i="1" l="1"/>
  <c r="A1216" i="1"/>
  <c r="I1215" i="1"/>
  <c r="H1215" i="1"/>
  <c r="R1215" i="1" s="1"/>
  <c r="F1214" i="1"/>
  <c r="Q1735" i="1"/>
  <c r="Q1736" i="1" s="1"/>
  <c r="Q1737" i="1" s="1"/>
  <c r="Q1738" i="1" s="1"/>
  <c r="Q1739" i="1" s="1"/>
  <c r="Q1740" i="1" s="1"/>
  <c r="Q1741" i="1" s="1"/>
  <c r="Q1742" i="1" s="1"/>
  <c r="O1214" i="1"/>
  <c r="P1214" i="1" s="1"/>
  <c r="T1214" i="1"/>
  <c r="J1214" i="1"/>
  <c r="L1214" i="1" s="1"/>
  <c r="E1216" i="1"/>
  <c r="D1215" i="1"/>
  <c r="B15" i="1"/>
  <c r="I17" i="1"/>
  <c r="R17" i="1" s="1"/>
  <c r="J16" i="1"/>
  <c r="L16" i="1" s="1"/>
  <c r="M16" i="1" s="1"/>
  <c r="S16" i="1" s="1"/>
  <c r="J72" i="1"/>
  <c r="F1215" i="1" l="1"/>
  <c r="J1215" i="1"/>
  <c r="L1215" i="1" s="1"/>
  <c r="G1215" i="1"/>
  <c r="Q1743" i="1"/>
  <c r="Q1744" i="1" s="1"/>
  <c r="Q1745" i="1" s="1"/>
  <c r="Q1746" i="1" s="1"/>
  <c r="Q1747" i="1" s="1"/>
  <c r="Q1748" i="1" s="1"/>
  <c r="Q1749" i="1" s="1"/>
  <c r="Q1750" i="1" s="1"/>
  <c r="E1217" i="1"/>
  <c r="D1216" i="1"/>
  <c r="N1216" i="1"/>
  <c r="H1216" i="1"/>
  <c r="A1217" i="1"/>
  <c r="I1216" i="1"/>
  <c r="O1215" i="1"/>
  <c r="P1215" i="1" s="1"/>
  <c r="T1215" i="1"/>
  <c r="V1216" i="1"/>
  <c r="B16" i="1"/>
  <c r="I18" i="1"/>
  <c r="R18" i="1" s="1"/>
  <c r="J17" i="1"/>
  <c r="L17" i="1" s="1"/>
  <c r="M17" i="1" s="1"/>
  <c r="S17" i="1" s="1"/>
  <c r="V1217" i="1" l="1"/>
  <c r="Q1751" i="1"/>
  <c r="Q1752" i="1" s="1"/>
  <c r="Q1753" i="1" s="1"/>
  <c r="Q1754" i="1" s="1"/>
  <c r="Q1755" i="1" s="1"/>
  <c r="Q1756" i="1" s="1"/>
  <c r="Q1757" i="1" s="1"/>
  <c r="Q1758" i="1" s="1"/>
  <c r="N1217" i="1"/>
  <c r="I1217" i="1"/>
  <c r="H1217" i="1"/>
  <c r="R1217" i="1" s="1"/>
  <c r="A1218" i="1"/>
  <c r="O1216" i="1"/>
  <c r="P1216" i="1" s="1"/>
  <c r="T1216" i="1"/>
  <c r="F1216" i="1"/>
  <c r="G1216" i="1"/>
  <c r="J1216" i="1"/>
  <c r="L1216" i="1" s="1"/>
  <c r="E1218" i="1"/>
  <c r="D1217" i="1"/>
  <c r="R1216" i="1"/>
  <c r="B17" i="1"/>
  <c r="I19" i="1"/>
  <c r="R19" i="1" s="1"/>
  <c r="J18" i="1"/>
  <c r="L18" i="1" s="1"/>
  <c r="M18" i="1" s="1"/>
  <c r="J1217" i="1" l="1"/>
  <c r="L1217" i="1" s="1"/>
  <c r="N1218" i="1"/>
  <c r="A1219" i="1"/>
  <c r="I1218" i="1"/>
  <c r="H1218" i="1"/>
  <c r="R1218" i="1" s="1"/>
  <c r="F1217" i="1"/>
  <c r="G1217" i="1"/>
  <c r="E1219" i="1"/>
  <c r="D1218" i="1"/>
  <c r="T1217" i="1"/>
  <c r="O1217" i="1"/>
  <c r="P1217" i="1" s="1"/>
  <c r="Q1759" i="1"/>
  <c r="Q1760" i="1" s="1"/>
  <c r="V1218" i="1"/>
  <c r="V1219" i="1" s="1"/>
  <c r="S18" i="1"/>
  <c r="B18" i="1" s="1"/>
  <c r="I20" i="1"/>
  <c r="R20" i="1" s="1"/>
  <c r="J19" i="1"/>
  <c r="L19" i="1" s="1"/>
  <c r="M19" i="1" s="1"/>
  <c r="F1218" i="1" l="1"/>
  <c r="E1220" i="1"/>
  <c r="D1219" i="1"/>
  <c r="F1219" i="1" s="1"/>
  <c r="J1218" i="1"/>
  <c r="L1218" i="1" s="1"/>
  <c r="V1220" i="1"/>
  <c r="Q1761" i="1"/>
  <c r="Q1762" i="1" s="1"/>
  <c r="Q1763" i="1" s="1"/>
  <c r="Q1764" i="1" s="1"/>
  <c r="G1218" i="1"/>
  <c r="G1219" i="1"/>
  <c r="N1219" i="1"/>
  <c r="I1219" i="1"/>
  <c r="H1219" i="1"/>
  <c r="R1219" i="1" s="1"/>
  <c r="A1220" i="1"/>
  <c r="J1219" i="1"/>
  <c r="L1219" i="1" s="1"/>
  <c r="T1218" i="1"/>
  <c r="O1218" i="1"/>
  <c r="P1218" i="1" s="1"/>
  <c r="S19" i="1"/>
  <c r="B19" i="1" s="1"/>
  <c r="J20" i="1"/>
  <c r="L20" i="1" s="1"/>
  <c r="M20" i="1" s="1"/>
  <c r="S20" i="1" s="1"/>
  <c r="I21" i="1"/>
  <c r="R21" i="1" s="1"/>
  <c r="N1220" i="1" l="1"/>
  <c r="I1220" i="1"/>
  <c r="H1220" i="1"/>
  <c r="R1220" i="1" s="1"/>
  <c r="A1221" i="1"/>
  <c r="V1221" i="1"/>
  <c r="Q1765" i="1"/>
  <c r="O1219" i="1"/>
  <c r="P1219" i="1" s="1"/>
  <c r="T1219" i="1"/>
  <c r="E1221" i="1"/>
  <c r="D1220" i="1"/>
  <c r="I22" i="1"/>
  <c r="R22" i="1" s="1"/>
  <c r="J21" i="1"/>
  <c r="L21" i="1" s="1"/>
  <c r="M21" i="1" s="1"/>
  <c r="B20" i="1"/>
  <c r="J1220" i="1" l="1"/>
  <c r="L1220" i="1" s="1"/>
  <c r="G1220" i="1"/>
  <c r="F1220" i="1"/>
  <c r="Q1766" i="1"/>
  <c r="Q1767" i="1" s="1"/>
  <c r="N1221" i="1"/>
  <c r="A1222" i="1"/>
  <c r="I1221" i="1"/>
  <c r="H1221" i="1"/>
  <c r="E1222" i="1"/>
  <c r="D1221" i="1"/>
  <c r="T1220" i="1"/>
  <c r="O1220" i="1"/>
  <c r="P1220" i="1" s="1"/>
  <c r="S21" i="1"/>
  <c r="B21" i="1" s="1"/>
  <c r="J22" i="1"/>
  <c r="L22" i="1" s="1"/>
  <c r="M22" i="1" s="1"/>
  <c r="I23" i="1"/>
  <c r="R23" i="1" s="1"/>
  <c r="T1221" i="1" l="1"/>
  <c r="O1221" i="1"/>
  <c r="P1221" i="1" s="1"/>
  <c r="N1222" i="1"/>
  <c r="I1222" i="1"/>
  <c r="H1222" i="1"/>
  <c r="R1222" i="1" s="1"/>
  <c r="A1223" i="1"/>
  <c r="Q1768" i="1"/>
  <c r="F1221" i="1"/>
  <c r="G1221" i="1"/>
  <c r="J1221" i="1"/>
  <c r="L1221" i="1" s="1"/>
  <c r="E1223" i="1"/>
  <c r="D1222" i="1"/>
  <c r="J1222" i="1"/>
  <c r="L1222" i="1" s="1"/>
  <c r="R1221" i="1"/>
  <c r="V1222" i="1"/>
  <c r="V1223" i="1" s="1"/>
  <c r="S22" i="1"/>
  <c r="B22" i="1" s="1"/>
  <c r="I24" i="1"/>
  <c r="R24" i="1" s="1"/>
  <c r="J23" i="1"/>
  <c r="L23" i="1" s="1"/>
  <c r="M23" i="1" s="1"/>
  <c r="S23" i="1" s="1"/>
  <c r="Q1769" i="1" l="1"/>
  <c r="Q1770" i="1" s="1"/>
  <c r="Q1771" i="1" s="1"/>
  <c r="Q1772" i="1" s="1"/>
  <c r="Q1773" i="1" s="1"/>
  <c r="N1223" i="1"/>
  <c r="V1224" i="1" s="1"/>
  <c r="A1224" i="1"/>
  <c r="I1223" i="1"/>
  <c r="H1223" i="1"/>
  <c r="R1223" i="1" s="1"/>
  <c r="G1222" i="1"/>
  <c r="F1222" i="1"/>
  <c r="E1224" i="1"/>
  <c r="D1223" i="1"/>
  <c r="O1222" i="1"/>
  <c r="P1222" i="1" s="1"/>
  <c r="T1222" i="1"/>
  <c r="G1223" i="1"/>
  <c r="B23" i="1"/>
  <c r="J24" i="1"/>
  <c r="L24" i="1" s="1"/>
  <c r="M24" i="1" s="1"/>
  <c r="S24" i="1" s="1"/>
  <c r="I25" i="1"/>
  <c r="R25" i="1" s="1"/>
  <c r="N1224" i="1" l="1"/>
  <c r="I1224" i="1"/>
  <c r="H1224" i="1"/>
  <c r="R1224" i="1" s="1"/>
  <c r="A1225" i="1"/>
  <c r="J1223" i="1"/>
  <c r="L1223" i="1" s="1"/>
  <c r="V1225" i="1"/>
  <c r="T1223" i="1"/>
  <c r="O1223" i="1"/>
  <c r="P1223" i="1" s="1"/>
  <c r="F1223" i="1"/>
  <c r="E1225" i="1"/>
  <c r="D1224" i="1"/>
  <c r="Q1774" i="1"/>
  <c r="Q1775" i="1" s="1"/>
  <c r="Q1776" i="1" s="1"/>
  <c r="Q1777" i="1" s="1"/>
  <c r="Q1778" i="1" s="1"/>
  <c r="Q1779" i="1" s="1"/>
  <c r="J25" i="1"/>
  <c r="L25" i="1" s="1"/>
  <c r="M25" i="1" s="1"/>
  <c r="S25" i="1" s="1"/>
  <c r="I26" i="1"/>
  <c r="R26" i="1" s="1"/>
  <c r="B24" i="1"/>
  <c r="N1225" i="1" l="1"/>
  <c r="H1225" i="1"/>
  <c r="A1226" i="1"/>
  <c r="I1225" i="1"/>
  <c r="V1226" i="1"/>
  <c r="Q1780" i="1"/>
  <c r="J1224" i="1"/>
  <c r="L1224" i="1" s="1"/>
  <c r="F1224" i="1"/>
  <c r="G1224" i="1"/>
  <c r="E1226" i="1"/>
  <c r="D1225" i="1"/>
  <c r="O1224" i="1"/>
  <c r="P1224" i="1" s="1"/>
  <c r="T1224" i="1"/>
  <c r="J26" i="1"/>
  <c r="L26" i="1" s="1"/>
  <c r="M26" i="1" s="1"/>
  <c r="S26" i="1" s="1"/>
  <c r="I27" i="1"/>
  <c r="R27" i="1" s="1"/>
  <c r="B25" i="1"/>
  <c r="Q1781" i="1" l="1"/>
  <c r="F1225" i="1"/>
  <c r="G1225" i="1"/>
  <c r="J1225" i="1"/>
  <c r="L1225" i="1" s="1"/>
  <c r="E1227" i="1"/>
  <c r="D1226" i="1"/>
  <c r="N1226" i="1"/>
  <c r="V1227" i="1" s="1"/>
  <c r="A1227" i="1"/>
  <c r="I1226" i="1"/>
  <c r="H1226" i="1"/>
  <c r="R1226" i="1" s="1"/>
  <c r="R1225" i="1"/>
  <c r="O1225" i="1"/>
  <c r="P1225" i="1" s="1"/>
  <c r="T1225" i="1"/>
  <c r="B26" i="1"/>
  <c r="J27" i="1"/>
  <c r="L27" i="1" s="1"/>
  <c r="M27" i="1" s="1"/>
  <c r="S27" i="1" s="1"/>
  <c r="I28" i="1"/>
  <c r="R28" i="1" s="1"/>
  <c r="E1228" i="1" l="1"/>
  <c r="D1227" i="1"/>
  <c r="N1227" i="1"/>
  <c r="I1227" i="1"/>
  <c r="H1227" i="1"/>
  <c r="R1227" i="1" s="1"/>
  <c r="A1228" i="1"/>
  <c r="O1226" i="1"/>
  <c r="P1226" i="1" s="1"/>
  <c r="T1226" i="1"/>
  <c r="Q1782" i="1"/>
  <c r="Q1783" i="1" s="1"/>
  <c r="Q1784" i="1" s="1"/>
  <c r="Q1785" i="1" s="1"/>
  <c r="F1226" i="1"/>
  <c r="J1226" i="1"/>
  <c r="L1226" i="1" s="1"/>
  <c r="G1226" i="1"/>
  <c r="B27" i="1"/>
  <c r="J28" i="1"/>
  <c r="L28" i="1" s="1"/>
  <c r="M28" i="1" s="1"/>
  <c r="S28" i="1" s="1"/>
  <c r="I29" i="1"/>
  <c r="R29" i="1" s="1"/>
  <c r="N1228" i="1" l="1"/>
  <c r="I1228" i="1"/>
  <c r="H1228" i="1"/>
  <c r="R1228" i="1" s="1"/>
  <c r="A1229" i="1"/>
  <c r="Q1786" i="1"/>
  <c r="O1227" i="1"/>
  <c r="P1227" i="1" s="1"/>
  <c r="T1227" i="1"/>
  <c r="J1227" i="1"/>
  <c r="L1227" i="1" s="1"/>
  <c r="V1228" i="1"/>
  <c r="V1229" i="1" s="1"/>
  <c r="F1227" i="1"/>
  <c r="G1227" i="1"/>
  <c r="E1229" i="1"/>
  <c r="D1228" i="1"/>
  <c r="B28" i="1"/>
  <c r="J29" i="1"/>
  <c r="L29" i="1" s="1"/>
  <c r="M29" i="1" s="1"/>
  <c r="S29" i="1" s="1"/>
  <c r="I30" i="1"/>
  <c r="R30" i="1" s="1"/>
  <c r="D1229" i="1" l="1"/>
  <c r="E1230" i="1"/>
  <c r="N1229" i="1"/>
  <c r="O1229" i="1" s="1"/>
  <c r="H1229" i="1"/>
  <c r="A1230" i="1"/>
  <c r="I1229" i="1"/>
  <c r="R1229" i="1" s="1"/>
  <c r="V1230" i="1"/>
  <c r="F1228" i="1"/>
  <c r="G1228" i="1"/>
  <c r="J1228" i="1"/>
  <c r="L1228" i="1" s="1"/>
  <c r="Q1787" i="1"/>
  <c r="Q1788" i="1" s="1"/>
  <c r="G1229" i="1"/>
  <c r="T1228" i="1"/>
  <c r="O1228" i="1"/>
  <c r="P1228" i="1" s="1"/>
  <c r="I31" i="1"/>
  <c r="R31" i="1" s="1"/>
  <c r="J30" i="1"/>
  <c r="L30" i="1" s="1"/>
  <c r="M30" i="1" s="1"/>
  <c r="B29" i="1"/>
  <c r="N1230" i="1" l="1"/>
  <c r="I1230" i="1"/>
  <c r="H1230" i="1"/>
  <c r="A1231" i="1"/>
  <c r="Q1789" i="1"/>
  <c r="Q1790" i="1" s="1"/>
  <c r="Q1791" i="1" s="1"/>
  <c r="Q1792" i="1" s="1"/>
  <c r="E1231" i="1"/>
  <c r="D1230" i="1"/>
  <c r="F1229" i="1"/>
  <c r="J1229" i="1"/>
  <c r="L1229" i="1" s="1"/>
  <c r="S30" i="1"/>
  <c r="B30" i="1" s="1"/>
  <c r="J31" i="1"/>
  <c r="L31" i="1" s="1"/>
  <c r="M31" i="1" s="1"/>
  <c r="S31" i="1" s="1"/>
  <c r="I32" i="1"/>
  <c r="R32" i="1" s="1"/>
  <c r="E1232" i="1" l="1"/>
  <c r="D1231" i="1"/>
  <c r="G1231" i="1"/>
  <c r="N1231" i="1"/>
  <c r="A1232" i="1"/>
  <c r="I1231" i="1"/>
  <c r="H1231" i="1"/>
  <c r="R1231" i="1" s="1"/>
  <c r="T1230" i="1"/>
  <c r="O1230" i="1"/>
  <c r="P1230" i="1" s="1"/>
  <c r="Q1793" i="1"/>
  <c r="Q1794" i="1" s="1"/>
  <c r="R1230" i="1"/>
  <c r="G1230" i="1"/>
  <c r="F1230" i="1"/>
  <c r="J1230" i="1"/>
  <c r="L1230" i="1" s="1"/>
  <c r="V1231" i="1"/>
  <c r="J32" i="1"/>
  <c r="L32" i="1" s="1"/>
  <c r="M32" i="1" s="1"/>
  <c r="I33" i="1"/>
  <c r="R33" i="1" s="1"/>
  <c r="B31" i="1"/>
  <c r="N1232" i="1" l="1"/>
  <c r="I1232" i="1"/>
  <c r="H1232" i="1"/>
  <c r="R1232" i="1" s="1"/>
  <c r="A1233" i="1"/>
  <c r="T1231" i="1"/>
  <c r="O1231" i="1"/>
  <c r="P1231" i="1" s="1"/>
  <c r="Q1795" i="1"/>
  <c r="Q1796" i="1" s="1"/>
  <c r="Q1797" i="1" s="1"/>
  <c r="J1231" i="1"/>
  <c r="L1231" i="1" s="1"/>
  <c r="F1231" i="1"/>
  <c r="V1232" i="1"/>
  <c r="E1233" i="1"/>
  <c r="D1232" i="1"/>
  <c r="S32" i="1"/>
  <c r="B32" i="1" s="1"/>
  <c r="I34" i="1"/>
  <c r="R34" i="1" s="1"/>
  <c r="J33" i="1"/>
  <c r="L33" i="1" s="1"/>
  <c r="M33" i="1" s="1"/>
  <c r="S33" i="1" s="1"/>
  <c r="V1233" i="1" l="1"/>
  <c r="J1232" i="1"/>
  <c r="L1232" i="1" s="1"/>
  <c r="F1232" i="1"/>
  <c r="G1232" i="1"/>
  <c r="E1234" i="1"/>
  <c r="D1233" i="1"/>
  <c r="N1233" i="1"/>
  <c r="H1233" i="1"/>
  <c r="R1233" i="1" s="1"/>
  <c r="A1234" i="1"/>
  <c r="I1233" i="1"/>
  <c r="Q1798" i="1"/>
  <c r="Q1799" i="1" s="1"/>
  <c r="Q1800" i="1" s="1"/>
  <c r="Q1801" i="1" s="1"/>
  <c r="Q1802" i="1" s="1"/>
  <c r="Q1803" i="1" s="1"/>
  <c r="O1232" i="1"/>
  <c r="P1232" i="1" s="1"/>
  <c r="T1232" i="1"/>
  <c r="B33" i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N1234" i="1" l="1"/>
  <c r="I1234" i="1"/>
  <c r="H1234" i="1"/>
  <c r="R1234" i="1" s="1"/>
  <c r="A1235" i="1"/>
  <c r="T1233" i="1"/>
  <c r="O1233" i="1"/>
  <c r="P1233" i="1" s="1"/>
  <c r="F1233" i="1"/>
  <c r="G1233" i="1"/>
  <c r="J1233" i="1"/>
  <c r="L1233" i="1" s="1"/>
  <c r="Q1804" i="1"/>
  <c r="V1234" i="1"/>
  <c r="V1235" i="1" s="1"/>
  <c r="E1235" i="1"/>
  <c r="D1234" i="1"/>
  <c r="G1234" i="1"/>
  <c r="J35" i="1"/>
  <c r="L35" i="1" s="1"/>
  <c r="M35" i="1" s="1"/>
  <c r="S35" i="1" s="1"/>
  <c r="I36" i="1"/>
  <c r="R36" i="1" s="1"/>
  <c r="B34" i="1"/>
  <c r="J1234" i="1" l="1"/>
  <c r="L1234" i="1" s="1"/>
  <c r="F1234" i="1"/>
  <c r="E1236" i="1"/>
  <c r="D1235" i="1"/>
  <c r="F1235" i="1" s="1"/>
  <c r="J1235" i="1"/>
  <c r="L1235" i="1" s="1"/>
  <c r="Q1805" i="1"/>
  <c r="Q1806" i="1" s="1"/>
  <c r="Q1807" i="1" s="1"/>
  <c r="N1235" i="1"/>
  <c r="V1236" i="1" s="1"/>
  <c r="I1235" i="1"/>
  <c r="H1235" i="1"/>
  <c r="R1235" i="1" s="1"/>
  <c r="A1236" i="1"/>
  <c r="G1235" i="1"/>
  <c r="T1234" i="1"/>
  <c r="O1234" i="1"/>
  <c r="P1234" i="1" s="1"/>
  <c r="I37" i="1"/>
  <c r="R37" i="1" s="1"/>
  <c r="J36" i="1"/>
  <c r="L36" i="1" s="1"/>
  <c r="M36" i="1" s="1"/>
  <c r="S36" i="1" s="1"/>
  <c r="B35" i="1"/>
  <c r="Q1808" i="1" l="1"/>
  <c r="Q1809" i="1" s="1"/>
  <c r="N1236" i="1"/>
  <c r="H1236" i="1"/>
  <c r="A1237" i="1"/>
  <c r="I1236" i="1"/>
  <c r="E1237" i="1"/>
  <c r="D1236" i="1"/>
  <c r="F1236" i="1" s="1"/>
  <c r="T1235" i="1"/>
  <c r="O1235" i="1"/>
  <c r="P1235" i="1" s="1"/>
  <c r="B36" i="1"/>
  <c r="I38" i="1"/>
  <c r="R38" i="1" s="1"/>
  <c r="J37" i="1"/>
  <c r="L37" i="1" s="1"/>
  <c r="M37" i="1" s="1"/>
  <c r="N1237" i="1" l="1"/>
  <c r="H1237" i="1"/>
  <c r="A1238" i="1"/>
  <c r="I1237" i="1"/>
  <c r="T1236" i="1"/>
  <c r="O1236" i="1"/>
  <c r="P1236" i="1" s="1"/>
  <c r="Q1810" i="1"/>
  <c r="Q1811" i="1" s="1"/>
  <c r="Q1812" i="1" s="1"/>
  <c r="Q1813" i="1" s="1"/>
  <c r="Q1814" i="1" s="1"/>
  <c r="Q1815" i="1" s="1"/>
  <c r="R1236" i="1"/>
  <c r="V1237" i="1"/>
  <c r="V1238" i="1" s="1"/>
  <c r="J1236" i="1"/>
  <c r="L1236" i="1" s="1"/>
  <c r="E1238" i="1"/>
  <c r="D1237" i="1"/>
  <c r="G1236" i="1"/>
  <c r="S37" i="1"/>
  <c r="B37" i="1" s="1"/>
  <c r="J38" i="1"/>
  <c r="L38" i="1" s="1"/>
  <c r="M38" i="1" s="1"/>
  <c r="S38" i="1" s="1"/>
  <c r="I39" i="1"/>
  <c r="R39" i="1" s="1"/>
  <c r="G1237" i="1" l="1"/>
  <c r="F1237" i="1"/>
  <c r="J1237" i="1"/>
  <c r="L1237" i="1" s="1"/>
  <c r="E1239" i="1"/>
  <c r="D1238" i="1"/>
  <c r="G1238" i="1" s="1"/>
  <c r="Q1816" i="1"/>
  <c r="Q1817" i="1" s="1"/>
  <c r="N1238" i="1"/>
  <c r="V1239" i="1" s="1"/>
  <c r="I1238" i="1"/>
  <c r="H1238" i="1"/>
  <c r="R1238" i="1" s="1"/>
  <c r="A1239" i="1"/>
  <c r="R1237" i="1"/>
  <c r="O1237" i="1"/>
  <c r="P1237" i="1" s="1"/>
  <c r="T1237" i="1"/>
  <c r="I40" i="1"/>
  <c r="R40" i="1" s="1"/>
  <c r="J39" i="1"/>
  <c r="L39" i="1" s="1"/>
  <c r="M39" i="1" s="1"/>
  <c r="B38" i="1"/>
  <c r="L42" i="1"/>
  <c r="Q1818" i="1" l="1"/>
  <c r="F1238" i="1"/>
  <c r="J1238" i="1"/>
  <c r="L1238" i="1" s="1"/>
  <c r="N1239" i="1"/>
  <c r="A1240" i="1"/>
  <c r="I1239" i="1"/>
  <c r="H1239" i="1"/>
  <c r="E1240" i="1"/>
  <c r="D1239" i="1"/>
  <c r="G1239" i="1"/>
  <c r="T1238" i="1"/>
  <c r="O1238" i="1"/>
  <c r="P1238" i="1" s="1"/>
  <c r="S39" i="1"/>
  <c r="B39" i="1" s="1"/>
  <c r="J40" i="1"/>
  <c r="L40" i="1" s="1"/>
  <c r="M40" i="1" s="1"/>
  <c r="I41" i="1"/>
  <c r="R41" i="1" s="1"/>
  <c r="L43" i="1"/>
  <c r="J1239" i="1" l="1"/>
  <c r="L1239" i="1" s="1"/>
  <c r="N1240" i="1"/>
  <c r="A1241" i="1"/>
  <c r="H1240" i="1"/>
  <c r="I1240" i="1"/>
  <c r="O1239" i="1"/>
  <c r="P1239" i="1" s="1"/>
  <c r="T1239" i="1"/>
  <c r="F1239" i="1"/>
  <c r="V1240" i="1"/>
  <c r="E1241" i="1"/>
  <c r="D1240" i="1"/>
  <c r="R1239" i="1"/>
  <c r="Q1819" i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S40" i="1"/>
  <c r="B40" i="1" s="1"/>
  <c r="J41" i="1"/>
  <c r="L41" i="1" s="1"/>
  <c r="M41" i="1" s="1"/>
  <c r="L44" i="1"/>
  <c r="J1240" i="1" l="1"/>
  <c r="L1240" i="1" s="1"/>
  <c r="V1241" i="1"/>
  <c r="Q1832" i="1"/>
  <c r="Q1833" i="1" s="1"/>
  <c r="Q1834" i="1" s="1"/>
  <c r="R1240" i="1"/>
  <c r="G1240" i="1"/>
  <c r="F1240" i="1"/>
  <c r="N1241" i="1"/>
  <c r="H1241" i="1"/>
  <c r="R1241" i="1" s="1"/>
  <c r="A1242" i="1"/>
  <c r="I1241" i="1"/>
  <c r="E1242" i="1"/>
  <c r="D1241" i="1"/>
  <c r="O1240" i="1"/>
  <c r="P1240" i="1" s="1"/>
  <c r="T1240" i="1"/>
  <c r="S41" i="1"/>
  <c r="C42" i="1" s="1"/>
  <c r="L45" i="1"/>
  <c r="J1241" i="1" l="1"/>
  <c r="L1241" i="1" s="1"/>
  <c r="F1241" i="1"/>
  <c r="G1241" i="1"/>
  <c r="T1241" i="1"/>
  <c r="O1241" i="1"/>
  <c r="P1241" i="1" s="1"/>
  <c r="E1243" i="1"/>
  <c r="D1242" i="1"/>
  <c r="V1242" i="1"/>
  <c r="V1243" i="1" s="1"/>
  <c r="N1242" i="1"/>
  <c r="I1242" i="1"/>
  <c r="H1242" i="1"/>
  <c r="R1242" i="1" s="1"/>
  <c r="A1243" i="1"/>
  <c r="Q1835" i="1"/>
  <c r="Q1836" i="1" s="1"/>
  <c r="T41" i="1"/>
  <c r="B41" i="1"/>
  <c r="C43" i="1"/>
  <c r="M42" i="1"/>
  <c r="L46" i="1"/>
  <c r="G1242" i="1" l="1"/>
  <c r="F1242" i="1"/>
  <c r="E1244" i="1"/>
  <c r="D1243" i="1"/>
  <c r="F1243" i="1" s="1"/>
  <c r="N1243" i="1"/>
  <c r="V1244" i="1" s="1"/>
  <c r="A1244" i="1"/>
  <c r="I1243" i="1"/>
  <c r="H1243" i="1"/>
  <c r="R1243" i="1" s="1"/>
  <c r="O1242" i="1"/>
  <c r="P1242" i="1" s="1"/>
  <c r="T1242" i="1"/>
  <c r="J1242" i="1"/>
  <c r="L1242" i="1" s="1"/>
  <c r="S42" i="1"/>
  <c r="B42" i="1" s="1"/>
  <c r="C44" i="1"/>
  <c r="M43" i="1"/>
  <c r="L47" i="1"/>
  <c r="E1245" i="1" l="1"/>
  <c r="D1244" i="1"/>
  <c r="F1244" i="1" s="1"/>
  <c r="G1243" i="1"/>
  <c r="O1243" i="1"/>
  <c r="P1243" i="1" s="1"/>
  <c r="T1243" i="1"/>
  <c r="J1244" i="1"/>
  <c r="L1244" i="1" s="1"/>
  <c r="G1244" i="1"/>
  <c r="N1244" i="1"/>
  <c r="I1244" i="1"/>
  <c r="H1244" i="1"/>
  <c r="R1244" i="1" s="1"/>
  <c r="A1245" i="1"/>
  <c r="J1243" i="1"/>
  <c r="L1243" i="1" s="1"/>
  <c r="S43" i="1"/>
  <c r="B43" i="1" s="1"/>
  <c r="C45" i="1"/>
  <c r="M44" i="1"/>
  <c r="L48" i="1"/>
  <c r="N1245" i="1" l="1"/>
  <c r="H1245" i="1"/>
  <c r="A1246" i="1"/>
  <c r="I1245" i="1"/>
  <c r="E1246" i="1"/>
  <c r="D1245" i="1"/>
  <c r="T1244" i="1"/>
  <c r="O1244" i="1"/>
  <c r="P1244" i="1" s="1"/>
  <c r="V1245" i="1"/>
  <c r="V1246" i="1" s="1"/>
  <c r="S44" i="1"/>
  <c r="B44" i="1" s="1"/>
  <c r="C46" i="1"/>
  <c r="M45" i="1"/>
  <c r="L49" i="1"/>
  <c r="E1247" i="1" l="1"/>
  <c r="D1246" i="1"/>
  <c r="J1246" i="1"/>
  <c r="L1246" i="1" s="1"/>
  <c r="G1246" i="1"/>
  <c r="F1245" i="1"/>
  <c r="G1245" i="1"/>
  <c r="J1245" i="1"/>
  <c r="L1245" i="1" s="1"/>
  <c r="N1246" i="1"/>
  <c r="I1246" i="1"/>
  <c r="H1246" i="1"/>
  <c r="R1246" i="1" s="1"/>
  <c r="A1247" i="1"/>
  <c r="R1245" i="1"/>
  <c r="O1245" i="1"/>
  <c r="P1245" i="1" s="1"/>
  <c r="T1245" i="1"/>
  <c r="S45" i="1"/>
  <c r="B45" i="1" s="1"/>
  <c r="C47" i="1"/>
  <c r="M46" i="1"/>
  <c r="L50" i="1"/>
  <c r="T1246" i="1" l="1"/>
  <c r="O1246" i="1"/>
  <c r="P1246" i="1" s="1"/>
  <c r="V1247" i="1"/>
  <c r="N1247" i="1"/>
  <c r="A1248" i="1"/>
  <c r="I1247" i="1"/>
  <c r="H1247" i="1"/>
  <c r="R1247" i="1" s="1"/>
  <c r="F1246" i="1"/>
  <c r="E1248" i="1"/>
  <c r="D1247" i="1"/>
  <c r="S46" i="1"/>
  <c r="B46" i="1" s="1"/>
  <c r="C48" i="1"/>
  <c r="M47" i="1"/>
  <c r="L51" i="1"/>
  <c r="N1248" i="1" l="1"/>
  <c r="I1248" i="1"/>
  <c r="H1248" i="1"/>
  <c r="R1248" i="1" s="1"/>
  <c r="A1249" i="1"/>
  <c r="T1247" i="1"/>
  <c r="O1247" i="1"/>
  <c r="P1247" i="1" s="1"/>
  <c r="V1248" i="1"/>
  <c r="V1249" i="1" s="1"/>
  <c r="G1247" i="1"/>
  <c r="F1247" i="1"/>
  <c r="J1247" i="1"/>
  <c r="L1247" i="1" s="1"/>
  <c r="E1249" i="1"/>
  <c r="D1248" i="1"/>
  <c r="S47" i="1"/>
  <c r="B47" i="1" s="1"/>
  <c r="C49" i="1"/>
  <c r="M48" i="1"/>
  <c r="L52" i="1"/>
  <c r="J1248" i="1" l="1"/>
  <c r="L1248" i="1" s="1"/>
  <c r="F1248" i="1"/>
  <c r="G1248" i="1"/>
  <c r="N1249" i="1"/>
  <c r="H1249" i="1"/>
  <c r="A1250" i="1"/>
  <c r="I1249" i="1"/>
  <c r="E1250" i="1"/>
  <c r="D1249" i="1"/>
  <c r="O1248" i="1"/>
  <c r="P1248" i="1" s="1"/>
  <c r="T1248" i="1"/>
  <c r="S48" i="1"/>
  <c r="B48" i="1" s="1"/>
  <c r="C50" i="1"/>
  <c r="M49" i="1"/>
  <c r="L53" i="1"/>
  <c r="N1250" i="1" l="1"/>
  <c r="A1251" i="1"/>
  <c r="I1250" i="1"/>
  <c r="H1250" i="1"/>
  <c r="R1250" i="1" s="1"/>
  <c r="T1249" i="1"/>
  <c r="O1249" i="1"/>
  <c r="P1249" i="1" s="1"/>
  <c r="F1249" i="1"/>
  <c r="G1249" i="1"/>
  <c r="J1249" i="1"/>
  <c r="L1249" i="1" s="1"/>
  <c r="R1249" i="1"/>
  <c r="E1251" i="1"/>
  <c r="D1250" i="1"/>
  <c r="V1250" i="1"/>
  <c r="V1251" i="1" s="1"/>
  <c r="S49" i="1"/>
  <c r="B49" i="1" s="1"/>
  <c r="C51" i="1"/>
  <c r="M50" i="1"/>
  <c r="L54" i="1"/>
  <c r="F1250" i="1" l="1"/>
  <c r="J1250" i="1"/>
  <c r="L1250" i="1" s="1"/>
  <c r="G1250" i="1"/>
  <c r="N1251" i="1"/>
  <c r="I1251" i="1"/>
  <c r="H1251" i="1"/>
  <c r="A1252" i="1"/>
  <c r="E1252" i="1"/>
  <c r="D1251" i="1"/>
  <c r="O1250" i="1"/>
  <c r="P1250" i="1" s="1"/>
  <c r="T1250" i="1"/>
  <c r="S50" i="1"/>
  <c r="B50" i="1" s="1"/>
  <c r="C52" i="1"/>
  <c r="M51" i="1"/>
  <c r="L55" i="1"/>
  <c r="R1251" i="1" l="1"/>
  <c r="N1252" i="1"/>
  <c r="I1252" i="1"/>
  <c r="H1252" i="1"/>
  <c r="R1252" i="1" s="1"/>
  <c r="A1253" i="1"/>
  <c r="O1251" i="1"/>
  <c r="P1251" i="1" s="1"/>
  <c r="T1251" i="1"/>
  <c r="F1251" i="1"/>
  <c r="J1251" i="1"/>
  <c r="L1251" i="1" s="1"/>
  <c r="G1251" i="1"/>
  <c r="E1253" i="1"/>
  <c r="D1252" i="1"/>
  <c r="V1252" i="1"/>
  <c r="V1253" i="1" s="1"/>
  <c r="S51" i="1"/>
  <c r="B51" i="1" s="1"/>
  <c r="C53" i="1"/>
  <c r="M52" i="1"/>
  <c r="L56" i="1"/>
  <c r="N1253" i="1" l="1"/>
  <c r="A1254" i="1"/>
  <c r="I1253" i="1"/>
  <c r="H1253" i="1"/>
  <c r="E1254" i="1"/>
  <c r="D1253" i="1"/>
  <c r="V1254" i="1"/>
  <c r="F1252" i="1"/>
  <c r="G1252" i="1"/>
  <c r="J1252" i="1"/>
  <c r="L1252" i="1" s="1"/>
  <c r="T1252" i="1"/>
  <c r="O1252" i="1"/>
  <c r="P1252" i="1" s="1"/>
  <c r="S52" i="1"/>
  <c r="B52" i="1" s="1"/>
  <c r="C54" i="1"/>
  <c r="M53" i="1"/>
  <c r="L57" i="1"/>
  <c r="E1255" i="1" l="1"/>
  <c r="D1254" i="1"/>
  <c r="F1253" i="1"/>
  <c r="J1253" i="1"/>
  <c r="L1253" i="1" s="1"/>
  <c r="G1253" i="1"/>
  <c r="R1253" i="1"/>
  <c r="N1254" i="1"/>
  <c r="I1254" i="1"/>
  <c r="H1254" i="1"/>
  <c r="A1255" i="1"/>
  <c r="O1253" i="1"/>
  <c r="P1253" i="1" s="1"/>
  <c r="T1253" i="1"/>
  <c r="S53" i="1"/>
  <c r="B53" i="1" s="1"/>
  <c r="C55" i="1"/>
  <c r="M54" i="1"/>
  <c r="L58" i="1"/>
  <c r="R1254" i="1" l="1"/>
  <c r="T1254" i="1"/>
  <c r="O1254" i="1"/>
  <c r="P1254" i="1" s="1"/>
  <c r="F1254" i="1"/>
  <c r="J1254" i="1"/>
  <c r="L1254" i="1" s="1"/>
  <c r="G1254" i="1"/>
  <c r="N1255" i="1"/>
  <c r="A1256" i="1"/>
  <c r="I1255" i="1"/>
  <c r="H1255" i="1"/>
  <c r="E1256" i="1"/>
  <c r="D1255" i="1"/>
  <c r="G1255" i="1"/>
  <c r="V1255" i="1"/>
  <c r="S54" i="1"/>
  <c r="B54" i="1" s="1"/>
  <c r="C56" i="1"/>
  <c r="M55" i="1"/>
  <c r="L59" i="1"/>
  <c r="V1256" i="1" l="1"/>
  <c r="O1255" i="1"/>
  <c r="P1255" i="1" s="1"/>
  <c r="T1255" i="1"/>
  <c r="N1256" i="1"/>
  <c r="I1256" i="1"/>
  <c r="H1256" i="1"/>
  <c r="R1256" i="1" s="1"/>
  <c r="A1257" i="1"/>
  <c r="F1255" i="1"/>
  <c r="J1255" i="1"/>
  <c r="L1255" i="1" s="1"/>
  <c r="E1257" i="1"/>
  <c r="D1256" i="1"/>
  <c r="R1255" i="1"/>
  <c r="S55" i="1"/>
  <c r="B55" i="1" s="1"/>
  <c r="C57" i="1"/>
  <c r="M56" i="1"/>
  <c r="L60" i="1"/>
  <c r="N1257" i="1" l="1"/>
  <c r="I1257" i="1"/>
  <c r="H1257" i="1"/>
  <c r="R1257" i="1" s="1"/>
  <c r="A1258" i="1"/>
  <c r="T1256" i="1"/>
  <c r="O1256" i="1"/>
  <c r="P1256" i="1" s="1"/>
  <c r="F1256" i="1"/>
  <c r="J1256" i="1"/>
  <c r="L1256" i="1" s="1"/>
  <c r="G1256" i="1"/>
  <c r="E1258" i="1"/>
  <c r="D1257" i="1"/>
  <c r="V1257" i="1"/>
  <c r="V1258" i="1" s="1"/>
  <c r="S56" i="1"/>
  <c r="B56" i="1" s="1"/>
  <c r="C58" i="1"/>
  <c r="M57" i="1"/>
  <c r="L61" i="1"/>
  <c r="F1257" i="1" l="1"/>
  <c r="J1257" i="1"/>
  <c r="L1257" i="1" s="1"/>
  <c r="G1257" i="1"/>
  <c r="N1258" i="1"/>
  <c r="A1259" i="1"/>
  <c r="I1258" i="1"/>
  <c r="H1258" i="1"/>
  <c r="R1258" i="1" s="1"/>
  <c r="E1259" i="1"/>
  <c r="D1258" i="1"/>
  <c r="O1257" i="1"/>
  <c r="P1257" i="1" s="1"/>
  <c r="T1257" i="1"/>
  <c r="S57" i="1"/>
  <c r="B57" i="1" s="1"/>
  <c r="C59" i="1"/>
  <c r="M58" i="1"/>
  <c r="L62" i="1"/>
  <c r="E1260" i="1" l="1"/>
  <c r="N1259" i="1"/>
  <c r="O1259" i="1" s="1"/>
  <c r="I1259" i="1"/>
  <c r="H1259" i="1"/>
  <c r="R1259" i="1" s="1"/>
  <c r="A1260" i="1"/>
  <c r="O1258" i="1"/>
  <c r="P1258" i="1" s="1"/>
  <c r="T1258" i="1"/>
  <c r="V1259" i="1"/>
  <c r="V1260" i="1" s="1"/>
  <c r="F1258" i="1"/>
  <c r="G1258" i="1"/>
  <c r="J1258" i="1"/>
  <c r="L1258" i="1" s="1"/>
  <c r="D1259" i="1"/>
  <c r="S58" i="1"/>
  <c r="B58" i="1" s="1"/>
  <c r="C60" i="1"/>
  <c r="M59" i="1"/>
  <c r="L63" i="1"/>
  <c r="N1260" i="1" l="1"/>
  <c r="H1260" i="1"/>
  <c r="A1261" i="1"/>
  <c r="I1260" i="1"/>
  <c r="V1261" i="1"/>
  <c r="J1259" i="1"/>
  <c r="L1259" i="1" s="1"/>
  <c r="F1259" i="1"/>
  <c r="G1259" i="1"/>
  <c r="E1261" i="1"/>
  <c r="D1260" i="1"/>
  <c r="S59" i="1"/>
  <c r="B59" i="1" s="1"/>
  <c r="C61" i="1"/>
  <c r="M60" i="1"/>
  <c r="L64" i="1"/>
  <c r="N1261" i="1" l="1"/>
  <c r="H1261" i="1"/>
  <c r="A1262" i="1"/>
  <c r="I1261" i="1"/>
  <c r="F1260" i="1"/>
  <c r="G1260" i="1"/>
  <c r="J1260" i="1"/>
  <c r="L1260" i="1" s="1"/>
  <c r="V1262" i="1"/>
  <c r="R1260" i="1"/>
  <c r="E1262" i="1"/>
  <c r="D1261" i="1"/>
  <c r="T1260" i="1"/>
  <c r="O1260" i="1"/>
  <c r="P1260" i="1" s="1"/>
  <c r="S60" i="1"/>
  <c r="B60" i="1" s="1"/>
  <c r="C62" i="1"/>
  <c r="M61" i="1"/>
  <c r="L65" i="1"/>
  <c r="L66" i="1"/>
  <c r="E1263" i="1" l="1"/>
  <c r="D1262" i="1"/>
  <c r="F1261" i="1"/>
  <c r="J1261" i="1"/>
  <c r="L1261" i="1" s="1"/>
  <c r="G1261" i="1"/>
  <c r="N1262" i="1"/>
  <c r="I1262" i="1"/>
  <c r="H1262" i="1"/>
  <c r="A1263" i="1"/>
  <c r="R1261" i="1"/>
  <c r="T1261" i="1"/>
  <c r="O1261" i="1"/>
  <c r="P1261" i="1" s="1"/>
  <c r="S61" i="1"/>
  <c r="B61" i="1" s="1"/>
  <c r="C63" i="1"/>
  <c r="M62" i="1"/>
  <c r="L67" i="1"/>
  <c r="J1262" i="1" l="1"/>
  <c r="L1262" i="1" s="1"/>
  <c r="N1263" i="1"/>
  <c r="A1264" i="1"/>
  <c r="H1263" i="1"/>
  <c r="I1263" i="1"/>
  <c r="T1262" i="1"/>
  <c r="O1262" i="1"/>
  <c r="P1262" i="1" s="1"/>
  <c r="F1262" i="1"/>
  <c r="G1262" i="1"/>
  <c r="E1264" i="1"/>
  <c r="D1263" i="1"/>
  <c r="R1262" i="1"/>
  <c r="V1263" i="1"/>
  <c r="V1264" i="1" s="1"/>
  <c r="S62" i="1"/>
  <c r="B62" i="1" s="1"/>
  <c r="C64" i="1"/>
  <c r="M63" i="1"/>
  <c r="L68" i="1"/>
  <c r="R1263" i="1" l="1"/>
  <c r="J1263" i="1"/>
  <c r="L1263" i="1" s="1"/>
  <c r="F1263" i="1"/>
  <c r="G1263" i="1"/>
  <c r="N1264" i="1"/>
  <c r="I1264" i="1"/>
  <c r="H1264" i="1"/>
  <c r="A1265" i="1"/>
  <c r="E1265" i="1"/>
  <c r="D1264" i="1"/>
  <c r="T1263" i="1"/>
  <c r="O1263" i="1"/>
  <c r="P1263" i="1" s="1"/>
  <c r="S63" i="1"/>
  <c r="B63" i="1" s="1"/>
  <c r="C65" i="1"/>
  <c r="M64" i="1"/>
  <c r="L69" i="1"/>
  <c r="N1265" i="1" l="1"/>
  <c r="I1265" i="1"/>
  <c r="H1265" i="1"/>
  <c r="R1265" i="1" s="1"/>
  <c r="A1266" i="1"/>
  <c r="O1264" i="1"/>
  <c r="P1264" i="1" s="1"/>
  <c r="T1264" i="1"/>
  <c r="R1264" i="1"/>
  <c r="J1264" i="1"/>
  <c r="L1264" i="1" s="1"/>
  <c r="F1264" i="1"/>
  <c r="G1264" i="1"/>
  <c r="E1266" i="1"/>
  <c r="D1265" i="1"/>
  <c r="V1265" i="1"/>
  <c r="V1266" i="1" s="1"/>
  <c r="S64" i="1"/>
  <c r="B64" i="1" s="1"/>
  <c r="C66" i="1"/>
  <c r="M65" i="1"/>
  <c r="L70" i="1"/>
  <c r="F1265" i="1" l="1"/>
  <c r="J1265" i="1"/>
  <c r="L1265" i="1" s="1"/>
  <c r="G1265" i="1"/>
  <c r="N1266" i="1"/>
  <c r="A1267" i="1"/>
  <c r="I1266" i="1"/>
  <c r="H1266" i="1"/>
  <c r="R1266" i="1" s="1"/>
  <c r="E1267" i="1"/>
  <c r="D1266" i="1"/>
  <c r="T1265" i="1"/>
  <c r="O1265" i="1"/>
  <c r="P1265" i="1" s="1"/>
  <c r="S65" i="1"/>
  <c r="B65" i="1" s="1"/>
  <c r="M66" i="1"/>
  <c r="S66" i="1" s="1"/>
  <c r="C67" i="1"/>
  <c r="L71" i="1"/>
  <c r="T1266" i="1" l="1"/>
  <c r="O1266" i="1"/>
  <c r="P1266" i="1" s="1"/>
  <c r="N1267" i="1"/>
  <c r="I1267" i="1"/>
  <c r="A1268" i="1"/>
  <c r="H1267" i="1"/>
  <c r="R1267" i="1" s="1"/>
  <c r="F1266" i="1"/>
  <c r="G1266" i="1"/>
  <c r="J1266" i="1"/>
  <c r="L1266" i="1" s="1"/>
  <c r="E1268" i="1"/>
  <c r="D1267" i="1"/>
  <c r="V1267" i="1"/>
  <c r="V1268" i="1" s="1"/>
  <c r="C68" i="1"/>
  <c r="M67" i="1"/>
  <c r="B66" i="1"/>
  <c r="L72" i="1"/>
  <c r="N1268" i="1" l="1"/>
  <c r="H1268" i="1"/>
  <c r="I1268" i="1"/>
  <c r="A1269" i="1"/>
  <c r="V1269" i="1"/>
  <c r="F1267" i="1"/>
  <c r="G1267" i="1"/>
  <c r="J1267" i="1"/>
  <c r="L1267" i="1" s="1"/>
  <c r="T1267" i="1"/>
  <c r="O1267" i="1"/>
  <c r="P1267" i="1" s="1"/>
  <c r="E1269" i="1"/>
  <c r="D1268" i="1"/>
  <c r="S67" i="1"/>
  <c r="B67" i="1" s="1"/>
  <c r="C69" i="1"/>
  <c r="M68" i="1"/>
  <c r="L73" i="1"/>
  <c r="R1268" i="1" l="1"/>
  <c r="F1268" i="1"/>
  <c r="G1268" i="1"/>
  <c r="J1268" i="1"/>
  <c r="L1268" i="1" s="1"/>
  <c r="N1269" i="1"/>
  <c r="H1269" i="1"/>
  <c r="A1270" i="1"/>
  <c r="I1269" i="1"/>
  <c r="E1270" i="1"/>
  <c r="D1269" i="1"/>
  <c r="T1268" i="1"/>
  <c r="O1268" i="1"/>
  <c r="P1268" i="1" s="1"/>
  <c r="S68" i="1"/>
  <c r="B68" i="1" s="1"/>
  <c r="C70" i="1"/>
  <c r="M70" i="1" s="1"/>
  <c r="S70" i="1" s="1"/>
  <c r="M69" i="1"/>
  <c r="L74" i="1"/>
  <c r="R1269" i="1" l="1"/>
  <c r="F1269" i="1"/>
  <c r="J1269" i="1"/>
  <c r="L1269" i="1" s="1"/>
  <c r="G1269" i="1"/>
  <c r="N1270" i="1"/>
  <c r="I1270" i="1"/>
  <c r="H1270" i="1"/>
  <c r="R1270" i="1" s="1"/>
  <c r="A1271" i="1"/>
  <c r="O1269" i="1"/>
  <c r="P1269" i="1" s="1"/>
  <c r="T1269" i="1"/>
  <c r="E1271" i="1"/>
  <c r="D1270" i="1"/>
  <c r="V1270" i="1"/>
  <c r="S69" i="1"/>
  <c r="B69" i="1" s="1"/>
  <c r="C71" i="1"/>
  <c r="L75" i="1"/>
  <c r="T1270" i="1" l="1"/>
  <c r="O1270" i="1"/>
  <c r="P1270" i="1" s="1"/>
  <c r="N1271" i="1"/>
  <c r="A1272" i="1"/>
  <c r="I1271" i="1"/>
  <c r="H1271" i="1"/>
  <c r="R1271" i="1" s="1"/>
  <c r="V1271" i="1"/>
  <c r="V1272" i="1" s="1"/>
  <c r="F1270" i="1"/>
  <c r="J1270" i="1"/>
  <c r="L1270" i="1" s="1"/>
  <c r="G1270" i="1"/>
  <c r="E1272" i="1"/>
  <c r="D1271" i="1"/>
  <c r="B70" i="1"/>
  <c r="C72" i="1"/>
  <c r="M71" i="1"/>
  <c r="L76" i="1"/>
  <c r="E1273" i="1" l="1"/>
  <c r="D1272" i="1"/>
  <c r="G1271" i="1"/>
  <c r="F1271" i="1"/>
  <c r="J1271" i="1"/>
  <c r="L1271" i="1" s="1"/>
  <c r="N1272" i="1"/>
  <c r="I1272" i="1"/>
  <c r="A1273" i="1"/>
  <c r="H1272" i="1"/>
  <c r="O1271" i="1"/>
  <c r="P1271" i="1" s="1"/>
  <c r="T1271" i="1"/>
  <c r="S71" i="1"/>
  <c r="B71" i="1" s="1"/>
  <c r="M72" i="1"/>
  <c r="L77" i="1"/>
  <c r="O1272" i="1" l="1"/>
  <c r="P1272" i="1" s="1"/>
  <c r="T1272" i="1"/>
  <c r="V1273" i="1"/>
  <c r="R1272" i="1"/>
  <c r="J1272" i="1"/>
  <c r="L1272" i="1" s="1"/>
  <c r="G1272" i="1"/>
  <c r="F1272" i="1"/>
  <c r="N1273" i="1"/>
  <c r="I1273" i="1"/>
  <c r="A1274" i="1"/>
  <c r="H1273" i="1"/>
  <c r="R1273" i="1" s="1"/>
  <c r="E1274" i="1"/>
  <c r="D1273" i="1"/>
  <c r="S72" i="1"/>
  <c r="L78" i="1"/>
  <c r="O1273" i="1" l="1"/>
  <c r="P1273" i="1" s="1"/>
  <c r="T1273" i="1"/>
  <c r="F1273" i="1"/>
  <c r="G1273" i="1"/>
  <c r="J1273" i="1"/>
  <c r="L1273" i="1" s="1"/>
  <c r="E1275" i="1"/>
  <c r="D1274" i="1"/>
  <c r="V1274" i="1"/>
  <c r="V1275" i="1" s="1"/>
  <c r="N1274" i="1"/>
  <c r="H1274" i="1"/>
  <c r="I1274" i="1"/>
  <c r="A1275" i="1"/>
  <c r="T72" i="1"/>
  <c r="B72" i="1"/>
  <c r="C73" i="1"/>
  <c r="C74" i="1" s="1"/>
  <c r="L79" i="1"/>
  <c r="F1274" i="1" l="1"/>
  <c r="G1274" i="1"/>
  <c r="J1274" i="1"/>
  <c r="L1274" i="1" s="1"/>
  <c r="E1276" i="1"/>
  <c r="D1275" i="1"/>
  <c r="F1275" i="1" s="1"/>
  <c r="N1275" i="1"/>
  <c r="V1276" i="1" s="1"/>
  <c r="A1276" i="1"/>
  <c r="I1275" i="1"/>
  <c r="H1275" i="1"/>
  <c r="R1275" i="1" s="1"/>
  <c r="R1274" i="1"/>
  <c r="O1274" i="1"/>
  <c r="P1274" i="1" s="1"/>
  <c r="T1274" i="1"/>
  <c r="M73" i="1"/>
  <c r="S73" i="1" s="1"/>
  <c r="B73" i="1" s="1"/>
  <c r="C75" i="1"/>
  <c r="M74" i="1"/>
  <c r="L80" i="1"/>
  <c r="G1275" i="1" l="1"/>
  <c r="E1277" i="1"/>
  <c r="D1276" i="1"/>
  <c r="F1276" i="1" s="1"/>
  <c r="G1276" i="1"/>
  <c r="N1276" i="1"/>
  <c r="I1276" i="1"/>
  <c r="H1276" i="1"/>
  <c r="R1276" i="1" s="1"/>
  <c r="A1277" i="1"/>
  <c r="O1275" i="1"/>
  <c r="P1275" i="1" s="1"/>
  <c r="T1275" i="1"/>
  <c r="J1275" i="1"/>
  <c r="L1275" i="1" s="1"/>
  <c r="S74" i="1"/>
  <c r="B74" i="1" s="1"/>
  <c r="C76" i="1"/>
  <c r="M75" i="1"/>
  <c r="L81" i="1"/>
  <c r="J1276" i="1" l="1"/>
  <c r="L1276" i="1" s="1"/>
  <c r="T1276" i="1"/>
  <c r="O1276" i="1"/>
  <c r="P1276" i="1" s="1"/>
  <c r="V1277" i="1"/>
  <c r="N1277" i="1"/>
  <c r="H1277" i="1"/>
  <c r="A1278" i="1"/>
  <c r="I1277" i="1"/>
  <c r="E1278" i="1"/>
  <c r="D1277" i="1"/>
  <c r="S75" i="1"/>
  <c r="B75" i="1" s="1"/>
  <c r="C77" i="1"/>
  <c r="M76" i="1"/>
  <c r="L82" i="1"/>
  <c r="R1277" i="1" l="1"/>
  <c r="N1278" i="1"/>
  <c r="H1278" i="1"/>
  <c r="A1279" i="1"/>
  <c r="I1278" i="1"/>
  <c r="T1277" i="1"/>
  <c r="O1277" i="1"/>
  <c r="P1277" i="1" s="1"/>
  <c r="V1278" i="1"/>
  <c r="V1279" i="1" s="1"/>
  <c r="F1277" i="1"/>
  <c r="G1277" i="1"/>
  <c r="J1277" i="1"/>
  <c r="L1277" i="1" s="1"/>
  <c r="E1279" i="1"/>
  <c r="D1278" i="1"/>
  <c r="S76" i="1"/>
  <c r="B76" i="1" s="1"/>
  <c r="C78" i="1"/>
  <c r="M77" i="1"/>
  <c r="L83" i="1"/>
  <c r="F1278" i="1" l="1"/>
  <c r="J1278" i="1"/>
  <c r="L1278" i="1" s="1"/>
  <c r="G1278" i="1"/>
  <c r="E1280" i="1"/>
  <c r="D1279" i="1"/>
  <c r="N1279" i="1"/>
  <c r="I1279" i="1"/>
  <c r="A1280" i="1"/>
  <c r="H1279" i="1"/>
  <c r="R1278" i="1"/>
  <c r="O1278" i="1"/>
  <c r="P1278" i="1" s="1"/>
  <c r="T1278" i="1"/>
  <c r="S77" i="1"/>
  <c r="B77" i="1" s="1"/>
  <c r="C79" i="1"/>
  <c r="M78" i="1"/>
  <c r="L84" i="1"/>
  <c r="T1279" i="1" l="1"/>
  <c r="O1279" i="1"/>
  <c r="P1279" i="1" s="1"/>
  <c r="F1279" i="1"/>
  <c r="G1279" i="1"/>
  <c r="J1279" i="1"/>
  <c r="L1279" i="1" s="1"/>
  <c r="E1281" i="1"/>
  <c r="D1280" i="1"/>
  <c r="V1280" i="1"/>
  <c r="V1281" i="1" s="1"/>
  <c r="R1279" i="1"/>
  <c r="N1280" i="1"/>
  <c r="I1280" i="1"/>
  <c r="A1281" i="1"/>
  <c r="H1280" i="1"/>
  <c r="R1280" i="1" s="1"/>
  <c r="S78" i="1"/>
  <c r="B78" i="1" s="1"/>
  <c r="C80" i="1"/>
  <c r="M79" i="1"/>
  <c r="L85" i="1"/>
  <c r="E1282" i="1" l="1"/>
  <c r="D1281" i="1"/>
  <c r="G1281" i="1"/>
  <c r="F1280" i="1"/>
  <c r="J1280" i="1"/>
  <c r="L1280" i="1" s="1"/>
  <c r="G1280" i="1"/>
  <c r="N1281" i="1"/>
  <c r="V1282" i="1" s="1"/>
  <c r="I1281" i="1"/>
  <c r="A1282" i="1"/>
  <c r="H1281" i="1"/>
  <c r="R1281" i="1" s="1"/>
  <c r="O1280" i="1"/>
  <c r="P1280" i="1" s="1"/>
  <c r="T1280" i="1"/>
  <c r="S79" i="1"/>
  <c r="B79" i="1" s="1"/>
  <c r="C81" i="1"/>
  <c r="M80" i="1"/>
  <c r="L86" i="1"/>
  <c r="N1282" i="1" l="1"/>
  <c r="H1282" i="1"/>
  <c r="A1283" i="1"/>
  <c r="I1282" i="1"/>
  <c r="J1281" i="1"/>
  <c r="L1281" i="1" s="1"/>
  <c r="F1281" i="1"/>
  <c r="T1281" i="1"/>
  <c r="O1281" i="1"/>
  <c r="P1281" i="1" s="1"/>
  <c r="E1283" i="1"/>
  <c r="D1282" i="1"/>
  <c r="S80" i="1"/>
  <c r="B80" i="1" s="1"/>
  <c r="C82" i="1"/>
  <c r="M81" i="1"/>
  <c r="L87" i="1"/>
  <c r="R1282" i="1" l="1"/>
  <c r="N1283" i="1"/>
  <c r="I1283" i="1"/>
  <c r="H1283" i="1"/>
  <c r="R1283" i="1" s="1"/>
  <c r="A1284" i="1"/>
  <c r="G1282" i="1"/>
  <c r="F1282" i="1"/>
  <c r="J1282" i="1"/>
  <c r="L1282" i="1" s="1"/>
  <c r="E1284" i="1"/>
  <c r="D1283" i="1"/>
  <c r="T1282" i="1"/>
  <c r="O1282" i="1"/>
  <c r="P1282" i="1" s="1"/>
  <c r="V1283" i="1"/>
  <c r="V1284" i="1" s="1"/>
  <c r="S81" i="1"/>
  <c r="B81" i="1" s="1"/>
  <c r="C83" i="1"/>
  <c r="M82" i="1"/>
  <c r="L88" i="1"/>
  <c r="E1285" i="1" l="1"/>
  <c r="D1284" i="1"/>
  <c r="N1284" i="1"/>
  <c r="I1284" i="1"/>
  <c r="H1284" i="1"/>
  <c r="R1284" i="1" s="1"/>
  <c r="A1285" i="1"/>
  <c r="F1283" i="1"/>
  <c r="J1283" i="1"/>
  <c r="L1283" i="1" s="1"/>
  <c r="G1283" i="1"/>
  <c r="T1283" i="1"/>
  <c r="O1283" i="1"/>
  <c r="P1283" i="1" s="1"/>
  <c r="S82" i="1"/>
  <c r="B82" i="1" s="1"/>
  <c r="C84" i="1"/>
  <c r="M83" i="1"/>
  <c r="L89" i="1"/>
  <c r="F1284" i="1" l="1"/>
  <c r="T1284" i="1"/>
  <c r="O1284" i="1"/>
  <c r="P1284" i="1" s="1"/>
  <c r="V1285" i="1"/>
  <c r="J1284" i="1"/>
  <c r="L1284" i="1" s="1"/>
  <c r="E1286" i="1"/>
  <c r="D1285" i="1"/>
  <c r="N1285" i="1"/>
  <c r="H1285" i="1"/>
  <c r="A1286" i="1"/>
  <c r="I1285" i="1"/>
  <c r="G1284" i="1"/>
  <c r="S83" i="1"/>
  <c r="B83" i="1" s="1"/>
  <c r="C85" i="1"/>
  <c r="M84" i="1"/>
  <c r="L90" i="1"/>
  <c r="R1285" i="1" l="1"/>
  <c r="O1285" i="1"/>
  <c r="P1285" i="1" s="1"/>
  <c r="T1285" i="1"/>
  <c r="G1285" i="1"/>
  <c r="F1285" i="1"/>
  <c r="J1285" i="1"/>
  <c r="L1285" i="1" s="1"/>
  <c r="E1287" i="1"/>
  <c r="D1286" i="1"/>
  <c r="V1286" i="1"/>
  <c r="N1286" i="1"/>
  <c r="I1286" i="1"/>
  <c r="H1286" i="1"/>
  <c r="A1287" i="1"/>
  <c r="S84" i="1"/>
  <c r="B84" i="1" s="1"/>
  <c r="C86" i="1"/>
  <c r="M85" i="1"/>
  <c r="L91" i="1"/>
  <c r="V1287" i="1" l="1"/>
  <c r="E1288" i="1"/>
  <c r="D1287" i="1"/>
  <c r="G1287" i="1" s="1"/>
  <c r="F1286" i="1"/>
  <c r="G1286" i="1"/>
  <c r="J1286" i="1"/>
  <c r="L1286" i="1" s="1"/>
  <c r="V1288" i="1"/>
  <c r="J1287" i="1"/>
  <c r="L1287" i="1" s="1"/>
  <c r="N1287" i="1"/>
  <c r="I1287" i="1"/>
  <c r="H1287" i="1"/>
  <c r="R1287" i="1" s="1"/>
  <c r="A1288" i="1"/>
  <c r="R1286" i="1"/>
  <c r="O1286" i="1"/>
  <c r="P1286" i="1" s="1"/>
  <c r="T1286" i="1"/>
  <c r="S85" i="1"/>
  <c r="B85" i="1" s="1"/>
  <c r="C87" i="1"/>
  <c r="M86" i="1"/>
  <c r="L92" i="1"/>
  <c r="N1288" i="1" l="1"/>
  <c r="H1288" i="1"/>
  <c r="A1289" i="1"/>
  <c r="I1288" i="1"/>
  <c r="R1288" i="1" s="1"/>
  <c r="F1287" i="1"/>
  <c r="T1287" i="1"/>
  <c r="O1287" i="1"/>
  <c r="P1287" i="1" s="1"/>
  <c r="E1289" i="1"/>
  <c r="D1288" i="1"/>
  <c r="S86" i="1"/>
  <c r="B86" i="1" s="1"/>
  <c r="C88" i="1"/>
  <c r="M87" i="1"/>
  <c r="L93" i="1"/>
  <c r="N1289" i="1" l="1"/>
  <c r="I1289" i="1"/>
  <c r="H1289" i="1"/>
  <c r="R1289" i="1" s="1"/>
  <c r="A1290" i="1"/>
  <c r="J1288" i="1"/>
  <c r="L1288" i="1" s="1"/>
  <c r="F1288" i="1"/>
  <c r="G1288" i="1"/>
  <c r="O1288" i="1"/>
  <c r="P1288" i="1" s="1"/>
  <c r="T1288" i="1"/>
  <c r="E1290" i="1"/>
  <c r="D1289" i="1"/>
  <c r="V1289" i="1"/>
  <c r="V1290" i="1" s="1"/>
  <c r="S87" i="1"/>
  <c r="B87" i="1" s="1"/>
  <c r="C89" i="1"/>
  <c r="M88" i="1"/>
  <c r="L94" i="1"/>
  <c r="E1291" i="1" l="1"/>
  <c r="N1290" i="1"/>
  <c r="O1290" i="1" s="1"/>
  <c r="A1291" i="1"/>
  <c r="I1290" i="1"/>
  <c r="H1290" i="1"/>
  <c r="R1290" i="1" s="1"/>
  <c r="F1289" i="1"/>
  <c r="D1290" i="1"/>
  <c r="T1289" i="1"/>
  <c r="O1289" i="1"/>
  <c r="P1289" i="1" s="1"/>
  <c r="J1289" i="1"/>
  <c r="L1289" i="1" s="1"/>
  <c r="G1289" i="1"/>
  <c r="S88" i="1"/>
  <c r="B88" i="1" s="1"/>
  <c r="C90" i="1"/>
  <c r="M89" i="1"/>
  <c r="L95" i="1"/>
  <c r="F1290" i="1" l="1"/>
  <c r="G1290" i="1"/>
  <c r="J1290" i="1"/>
  <c r="L1290" i="1" s="1"/>
  <c r="N1291" i="1"/>
  <c r="H1291" i="1"/>
  <c r="A1292" i="1"/>
  <c r="I1291" i="1"/>
  <c r="E1292" i="1"/>
  <c r="D1291" i="1"/>
  <c r="V1291" i="1"/>
  <c r="S89" i="1"/>
  <c r="B89" i="1" s="1"/>
  <c r="C91" i="1"/>
  <c r="M90" i="1"/>
  <c r="L96" i="1"/>
  <c r="L97" i="1"/>
  <c r="V1292" i="1" l="1"/>
  <c r="E1293" i="1"/>
  <c r="D1292" i="1"/>
  <c r="N1292" i="1"/>
  <c r="V1293" i="1" s="1"/>
  <c r="H1292" i="1"/>
  <c r="A1293" i="1"/>
  <c r="I1292" i="1"/>
  <c r="G1292" i="1"/>
  <c r="R1291" i="1"/>
  <c r="O1291" i="1"/>
  <c r="P1291" i="1" s="1"/>
  <c r="T1291" i="1"/>
  <c r="J1291" i="1"/>
  <c r="L1291" i="1" s="1"/>
  <c r="G1291" i="1"/>
  <c r="F1291" i="1"/>
  <c r="S90" i="1"/>
  <c r="B90" i="1" s="1"/>
  <c r="C92" i="1"/>
  <c r="M91" i="1"/>
  <c r="L98" i="1"/>
  <c r="N1293" i="1" l="1"/>
  <c r="I1293" i="1"/>
  <c r="H1293" i="1"/>
  <c r="R1293" i="1" s="1"/>
  <c r="A1294" i="1"/>
  <c r="R1292" i="1"/>
  <c r="O1292" i="1"/>
  <c r="P1292" i="1" s="1"/>
  <c r="T1292" i="1"/>
  <c r="F1292" i="1"/>
  <c r="J1292" i="1"/>
  <c r="L1292" i="1" s="1"/>
  <c r="E1294" i="1"/>
  <c r="D1293" i="1"/>
  <c r="S91" i="1"/>
  <c r="B91" i="1" s="1"/>
  <c r="C93" i="1"/>
  <c r="M92" i="1"/>
  <c r="L99" i="1"/>
  <c r="J1293" i="1" l="1"/>
  <c r="L1293" i="1" s="1"/>
  <c r="G1293" i="1"/>
  <c r="F1293" i="1"/>
  <c r="N1294" i="1"/>
  <c r="I1294" i="1"/>
  <c r="H1294" i="1"/>
  <c r="R1294" i="1" s="1"/>
  <c r="A1295" i="1"/>
  <c r="E1295" i="1"/>
  <c r="D1294" i="1"/>
  <c r="T1293" i="1"/>
  <c r="O1293" i="1"/>
  <c r="P1293" i="1" s="1"/>
  <c r="V1294" i="1"/>
  <c r="S92" i="1"/>
  <c r="B92" i="1" s="1"/>
  <c r="C94" i="1"/>
  <c r="M93" i="1"/>
  <c r="L100" i="1"/>
  <c r="O1294" i="1" l="1"/>
  <c r="P1294" i="1" s="1"/>
  <c r="T1294" i="1"/>
  <c r="E1296" i="1"/>
  <c r="D1295" i="1"/>
  <c r="N1295" i="1"/>
  <c r="I1295" i="1"/>
  <c r="H1295" i="1"/>
  <c r="A1296" i="1"/>
  <c r="V1295" i="1"/>
  <c r="J1294" i="1"/>
  <c r="L1294" i="1" s="1"/>
  <c r="G1294" i="1"/>
  <c r="F1294" i="1"/>
  <c r="S93" i="1"/>
  <c r="B93" i="1" s="1"/>
  <c r="C95" i="1"/>
  <c r="M94" i="1"/>
  <c r="L101" i="1"/>
  <c r="J1295" i="1" l="1"/>
  <c r="L1295" i="1" s="1"/>
  <c r="F1295" i="1"/>
  <c r="E1297" i="1"/>
  <c r="D1296" i="1"/>
  <c r="T1295" i="1"/>
  <c r="O1295" i="1"/>
  <c r="P1295" i="1" s="1"/>
  <c r="V1296" i="1"/>
  <c r="N1296" i="1"/>
  <c r="H1296" i="1"/>
  <c r="I1296" i="1"/>
  <c r="A1297" i="1"/>
  <c r="R1295" i="1"/>
  <c r="G1295" i="1"/>
  <c r="S94" i="1"/>
  <c r="B94" i="1" s="1"/>
  <c r="C96" i="1"/>
  <c r="M95" i="1"/>
  <c r="L102" i="1"/>
  <c r="R1296" i="1" l="1"/>
  <c r="F1296" i="1"/>
  <c r="J1296" i="1"/>
  <c r="L1296" i="1" s="1"/>
  <c r="T1296" i="1"/>
  <c r="O1296" i="1"/>
  <c r="P1296" i="1" s="1"/>
  <c r="V1297" i="1"/>
  <c r="G1296" i="1"/>
  <c r="N1297" i="1"/>
  <c r="I1297" i="1"/>
  <c r="H1297" i="1"/>
  <c r="A1298" i="1"/>
  <c r="E1298" i="1"/>
  <c r="D1297" i="1"/>
  <c r="S95" i="1"/>
  <c r="B95" i="1" s="1"/>
  <c r="C97" i="1"/>
  <c r="M96" i="1"/>
  <c r="L103" i="1"/>
  <c r="J1297" i="1" l="1"/>
  <c r="L1297" i="1" s="1"/>
  <c r="T1297" i="1"/>
  <c r="O1297" i="1"/>
  <c r="P1297" i="1" s="1"/>
  <c r="E1299" i="1"/>
  <c r="D1298" i="1"/>
  <c r="N1298" i="1"/>
  <c r="A1299" i="1"/>
  <c r="I1298" i="1"/>
  <c r="H1298" i="1"/>
  <c r="V1298" i="1"/>
  <c r="G1297" i="1"/>
  <c r="F1297" i="1"/>
  <c r="R1297" i="1"/>
  <c r="S96" i="1"/>
  <c r="B96" i="1" s="1"/>
  <c r="M97" i="1"/>
  <c r="S97" i="1" s="1"/>
  <c r="C98" i="1"/>
  <c r="L104" i="1"/>
  <c r="R1298" i="1" l="1"/>
  <c r="N1299" i="1"/>
  <c r="A1300" i="1"/>
  <c r="I1299" i="1"/>
  <c r="H1299" i="1"/>
  <c r="R1299" i="1" s="1"/>
  <c r="O1298" i="1"/>
  <c r="P1298" i="1" s="1"/>
  <c r="T1298" i="1"/>
  <c r="F1298" i="1"/>
  <c r="J1298" i="1"/>
  <c r="L1298" i="1" s="1"/>
  <c r="G1298" i="1"/>
  <c r="E1300" i="1"/>
  <c r="D1299" i="1"/>
  <c r="V1299" i="1"/>
  <c r="V1300" i="1" s="1"/>
  <c r="C99" i="1"/>
  <c r="M98" i="1"/>
  <c r="B97" i="1"/>
  <c r="L105" i="1"/>
  <c r="N1300" i="1" l="1"/>
  <c r="I1300" i="1"/>
  <c r="H1300" i="1"/>
  <c r="R1300" i="1" s="1"/>
  <c r="A1301" i="1"/>
  <c r="V1301" i="1"/>
  <c r="G1299" i="1"/>
  <c r="F1299" i="1"/>
  <c r="J1299" i="1"/>
  <c r="L1299" i="1" s="1"/>
  <c r="E1301" i="1"/>
  <c r="D1300" i="1"/>
  <c r="T1299" i="1"/>
  <c r="O1299" i="1"/>
  <c r="P1299" i="1" s="1"/>
  <c r="S98" i="1"/>
  <c r="B98" i="1" s="1"/>
  <c r="C100" i="1"/>
  <c r="M99" i="1"/>
  <c r="L106" i="1"/>
  <c r="F1300" i="1" l="1"/>
  <c r="G1300" i="1"/>
  <c r="J1300" i="1"/>
  <c r="L1300" i="1" s="1"/>
  <c r="N1301" i="1"/>
  <c r="A1302" i="1"/>
  <c r="I1301" i="1"/>
  <c r="H1301" i="1"/>
  <c r="R1301" i="1" s="1"/>
  <c r="E1302" i="1"/>
  <c r="D1301" i="1"/>
  <c r="T1300" i="1"/>
  <c r="O1300" i="1"/>
  <c r="P1300" i="1" s="1"/>
  <c r="S99" i="1"/>
  <c r="B99" i="1" s="1"/>
  <c r="C101" i="1"/>
  <c r="M100" i="1"/>
  <c r="L107" i="1"/>
  <c r="N1302" i="1" l="1"/>
  <c r="A1303" i="1"/>
  <c r="H1302" i="1"/>
  <c r="I1302" i="1"/>
  <c r="O1301" i="1"/>
  <c r="P1301" i="1" s="1"/>
  <c r="T1301" i="1"/>
  <c r="F1301" i="1"/>
  <c r="G1301" i="1"/>
  <c r="J1301" i="1"/>
  <c r="L1301" i="1" s="1"/>
  <c r="E1303" i="1"/>
  <c r="D1302" i="1"/>
  <c r="V1302" i="1"/>
  <c r="V1303" i="1" s="1"/>
  <c r="S100" i="1"/>
  <c r="B100" i="1" s="1"/>
  <c r="C102" i="1"/>
  <c r="M101" i="1"/>
  <c r="L108" i="1"/>
  <c r="F1302" i="1" l="1"/>
  <c r="J1302" i="1"/>
  <c r="L1302" i="1" s="1"/>
  <c r="G1302" i="1"/>
  <c r="N1303" i="1"/>
  <c r="A1304" i="1"/>
  <c r="I1303" i="1"/>
  <c r="H1303" i="1"/>
  <c r="R1303" i="1" s="1"/>
  <c r="V1304" i="1"/>
  <c r="R1302" i="1"/>
  <c r="E1304" i="1"/>
  <c r="D1303" i="1"/>
  <c r="O1302" i="1"/>
  <c r="P1302" i="1" s="1"/>
  <c r="T1302" i="1"/>
  <c r="S101" i="1"/>
  <c r="B101" i="1" s="1"/>
  <c r="M102" i="1"/>
  <c r="L109" i="1"/>
  <c r="E1305" i="1" l="1"/>
  <c r="D1304" i="1"/>
  <c r="N1304" i="1"/>
  <c r="I1304" i="1"/>
  <c r="H1304" i="1"/>
  <c r="R1304" i="1" s="1"/>
  <c r="A1305" i="1"/>
  <c r="O1303" i="1"/>
  <c r="P1303" i="1" s="1"/>
  <c r="T1303" i="1"/>
  <c r="F1303" i="1"/>
  <c r="G1303" i="1"/>
  <c r="J1303" i="1"/>
  <c r="L1303" i="1" s="1"/>
  <c r="G1304" i="1"/>
  <c r="S102" i="1"/>
  <c r="L110" i="1"/>
  <c r="N1305" i="1" l="1"/>
  <c r="H1305" i="1"/>
  <c r="A1306" i="1"/>
  <c r="I1305" i="1"/>
  <c r="T1304" i="1"/>
  <c r="O1304" i="1"/>
  <c r="P1304" i="1" s="1"/>
  <c r="V1305" i="1"/>
  <c r="V1306" i="1" s="1"/>
  <c r="F1304" i="1"/>
  <c r="J1304" i="1"/>
  <c r="L1304" i="1" s="1"/>
  <c r="E1306" i="1"/>
  <c r="D1305" i="1"/>
  <c r="T102" i="1"/>
  <c r="B102" i="1"/>
  <c r="C103" i="1"/>
  <c r="C104" i="1" s="1"/>
  <c r="L111" i="1"/>
  <c r="R1305" i="1" l="1"/>
  <c r="J1305" i="1"/>
  <c r="L1305" i="1" s="1"/>
  <c r="G1305" i="1"/>
  <c r="F1305" i="1"/>
  <c r="N1306" i="1"/>
  <c r="A1307" i="1"/>
  <c r="I1306" i="1"/>
  <c r="H1306" i="1"/>
  <c r="E1307" i="1"/>
  <c r="D1306" i="1"/>
  <c r="O1305" i="1"/>
  <c r="P1305" i="1" s="1"/>
  <c r="T1305" i="1"/>
  <c r="M103" i="1"/>
  <c r="S103" i="1" s="1"/>
  <c r="B103" i="1" s="1"/>
  <c r="C105" i="1"/>
  <c r="M104" i="1"/>
  <c r="L112" i="1"/>
  <c r="N1307" i="1" l="1"/>
  <c r="A1308" i="1"/>
  <c r="I1307" i="1"/>
  <c r="H1307" i="1"/>
  <c r="R1307" i="1" s="1"/>
  <c r="O1306" i="1"/>
  <c r="P1306" i="1" s="1"/>
  <c r="T1306" i="1"/>
  <c r="E1308" i="1"/>
  <c r="D1307" i="1"/>
  <c r="J1306" i="1"/>
  <c r="L1306" i="1" s="1"/>
  <c r="F1306" i="1"/>
  <c r="G1306" i="1"/>
  <c r="R1306" i="1"/>
  <c r="V1307" i="1"/>
  <c r="V1308" i="1" s="1"/>
  <c r="S104" i="1"/>
  <c r="B104" i="1" s="1"/>
  <c r="C106" i="1"/>
  <c r="M105" i="1"/>
  <c r="L113" i="1"/>
  <c r="E1309" i="1" l="1"/>
  <c r="D1308" i="1"/>
  <c r="G1308" i="1"/>
  <c r="F1307" i="1"/>
  <c r="J1307" i="1"/>
  <c r="L1307" i="1" s="1"/>
  <c r="V1309" i="1"/>
  <c r="G1307" i="1"/>
  <c r="J1308" i="1"/>
  <c r="L1308" i="1" s="1"/>
  <c r="N1308" i="1"/>
  <c r="A1309" i="1"/>
  <c r="I1308" i="1"/>
  <c r="H1308" i="1"/>
  <c r="R1308" i="1" s="1"/>
  <c r="O1307" i="1"/>
  <c r="P1307" i="1" s="1"/>
  <c r="T1307" i="1"/>
  <c r="S105" i="1"/>
  <c r="B105" i="1" s="1"/>
  <c r="C107" i="1"/>
  <c r="M106" i="1"/>
  <c r="L114" i="1"/>
  <c r="N1309" i="1" l="1"/>
  <c r="I1309" i="1"/>
  <c r="A1310" i="1"/>
  <c r="H1309" i="1"/>
  <c r="R1309" i="1" s="1"/>
  <c r="F1308" i="1"/>
  <c r="T1308" i="1"/>
  <c r="O1308" i="1"/>
  <c r="P1308" i="1" s="1"/>
  <c r="E1310" i="1"/>
  <c r="D1309" i="1"/>
  <c r="S106" i="1"/>
  <c r="B106" i="1" s="1"/>
  <c r="C108" i="1"/>
  <c r="M107" i="1"/>
  <c r="L115" i="1"/>
  <c r="N1310" i="1" l="1"/>
  <c r="I1310" i="1"/>
  <c r="H1310" i="1"/>
  <c r="R1310" i="1" s="1"/>
  <c r="A1311" i="1"/>
  <c r="J1309" i="1"/>
  <c r="L1309" i="1" s="1"/>
  <c r="F1309" i="1"/>
  <c r="G1309" i="1"/>
  <c r="O1309" i="1"/>
  <c r="P1309" i="1" s="1"/>
  <c r="T1309" i="1"/>
  <c r="E1311" i="1"/>
  <c r="D1310" i="1"/>
  <c r="V1310" i="1"/>
  <c r="V1311" i="1" s="1"/>
  <c r="S107" i="1"/>
  <c r="B107" i="1" s="1"/>
  <c r="C109" i="1"/>
  <c r="M108" i="1"/>
  <c r="L116" i="1"/>
  <c r="N1311" i="1" l="1"/>
  <c r="I1311" i="1"/>
  <c r="H1311" i="1"/>
  <c r="R1311" i="1" s="1"/>
  <c r="A1312" i="1"/>
  <c r="E1312" i="1"/>
  <c r="D1311" i="1"/>
  <c r="J1310" i="1"/>
  <c r="L1310" i="1" s="1"/>
  <c r="F1310" i="1"/>
  <c r="G1310" i="1"/>
  <c r="O1310" i="1"/>
  <c r="P1310" i="1" s="1"/>
  <c r="T1310" i="1"/>
  <c r="S108" i="1"/>
  <c r="B108" i="1" s="1"/>
  <c r="C110" i="1"/>
  <c r="M109" i="1"/>
  <c r="L117" i="1"/>
  <c r="F1311" i="1" l="1"/>
  <c r="G1311" i="1"/>
  <c r="J1311" i="1"/>
  <c r="L1311" i="1" s="1"/>
  <c r="N1312" i="1"/>
  <c r="H1312" i="1"/>
  <c r="A1313" i="1"/>
  <c r="I1312" i="1"/>
  <c r="E1313" i="1"/>
  <c r="D1312" i="1"/>
  <c r="T1311" i="1"/>
  <c r="O1311" i="1"/>
  <c r="P1311" i="1" s="1"/>
  <c r="V1312" i="1"/>
  <c r="V1313" i="1" s="1"/>
  <c r="S109" i="1"/>
  <c r="B109" i="1" s="1"/>
  <c r="C111" i="1"/>
  <c r="M110" i="1"/>
  <c r="L118" i="1"/>
  <c r="N1313" i="1" l="1"/>
  <c r="I1313" i="1"/>
  <c r="H1313" i="1"/>
  <c r="A1314" i="1"/>
  <c r="R1312" i="1"/>
  <c r="V1314" i="1"/>
  <c r="O1312" i="1"/>
  <c r="P1312" i="1" s="1"/>
  <c r="T1312" i="1"/>
  <c r="J1312" i="1"/>
  <c r="L1312" i="1" s="1"/>
  <c r="F1312" i="1"/>
  <c r="E1314" i="1"/>
  <c r="D1313" i="1"/>
  <c r="G1312" i="1"/>
  <c r="S110" i="1"/>
  <c r="B110" i="1" s="1"/>
  <c r="C112" i="1"/>
  <c r="M111" i="1"/>
  <c r="L119" i="1"/>
  <c r="F1313" i="1" l="1"/>
  <c r="J1313" i="1"/>
  <c r="L1313" i="1" s="1"/>
  <c r="G1313" i="1"/>
  <c r="N1314" i="1"/>
  <c r="A1315" i="1"/>
  <c r="I1314" i="1"/>
  <c r="H1314" i="1"/>
  <c r="E1315" i="1"/>
  <c r="D1314" i="1"/>
  <c r="R1313" i="1"/>
  <c r="T1313" i="1"/>
  <c r="O1313" i="1"/>
  <c r="P1313" i="1" s="1"/>
  <c r="S111" i="1"/>
  <c r="B111" i="1" s="1"/>
  <c r="C113" i="1"/>
  <c r="M112" i="1"/>
  <c r="L120" i="1"/>
  <c r="R1314" i="1" l="1"/>
  <c r="N1315" i="1"/>
  <c r="I1315" i="1"/>
  <c r="A1316" i="1"/>
  <c r="H1315" i="1"/>
  <c r="R1315" i="1" s="1"/>
  <c r="O1314" i="1"/>
  <c r="P1314" i="1" s="1"/>
  <c r="T1314" i="1"/>
  <c r="F1314" i="1"/>
  <c r="G1314" i="1"/>
  <c r="J1314" i="1"/>
  <c r="L1314" i="1" s="1"/>
  <c r="E1316" i="1"/>
  <c r="D1315" i="1"/>
  <c r="V1315" i="1"/>
  <c r="V1316" i="1" s="1"/>
  <c r="S112" i="1"/>
  <c r="B112" i="1" s="1"/>
  <c r="C114" i="1"/>
  <c r="M113" i="1"/>
  <c r="L121" i="1"/>
  <c r="F1315" i="1" l="1"/>
  <c r="J1315" i="1"/>
  <c r="L1315" i="1" s="1"/>
  <c r="G1315" i="1"/>
  <c r="N1316" i="1"/>
  <c r="A1317" i="1"/>
  <c r="I1316" i="1"/>
  <c r="H1316" i="1"/>
  <c r="R1316" i="1" s="1"/>
  <c r="E1317" i="1"/>
  <c r="D1316" i="1"/>
  <c r="O1315" i="1"/>
  <c r="P1315" i="1" s="1"/>
  <c r="T1315" i="1"/>
  <c r="S113" i="1"/>
  <c r="B113" i="1" s="1"/>
  <c r="C115" i="1"/>
  <c r="M114" i="1"/>
  <c r="L122" i="1"/>
  <c r="T1316" i="1" l="1"/>
  <c r="O1316" i="1"/>
  <c r="P1316" i="1" s="1"/>
  <c r="F1316" i="1"/>
  <c r="J1316" i="1"/>
  <c r="L1316" i="1" s="1"/>
  <c r="G1316" i="1"/>
  <c r="N1317" i="1"/>
  <c r="A1318" i="1"/>
  <c r="I1317" i="1"/>
  <c r="H1317" i="1"/>
  <c r="E1318" i="1"/>
  <c r="D1317" i="1"/>
  <c r="V1317" i="1"/>
  <c r="S114" i="1"/>
  <c r="B114" i="1" s="1"/>
  <c r="C116" i="1"/>
  <c r="M115" i="1"/>
  <c r="L123" i="1"/>
  <c r="N1318" i="1" l="1"/>
  <c r="A1319" i="1"/>
  <c r="I1318" i="1"/>
  <c r="H1318" i="1"/>
  <c r="R1318" i="1" s="1"/>
  <c r="O1317" i="1"/>
  <c r="P1317" i="1" s="1"/>
  <c r="T1317" i="1"/>
  <c r="V1318" i="1"/>
  <c r="V1319" i="1" s="1"/>
  <c r="F1317" i="1"/>
  <c r="J1317" i="1"/>
  <c r="L1317" i="1" s="1"/>
  <c r="G1317" i="1"/>
  <c r="E1319" i="1"/>
  <c r="D1318" i="1"/>
  <c r="R1317" i="1"/>
  <c r="S115" i="1"/>
  <c r="B115" i="1" s="1"/>
  <c r="C117" i="1"/>
  <c r="M116" i="1"/>
  <c r="L124" i="1"/>
  <c r="F1318" i="1" l="1"/>
  <c r="G1318" i="1"/>
  <c r="J1318" i="1"/>
  <c r="L1318" i="1" s="1"/>
  <c r="E1320" i="1"/>
  <c r="D1319" i="1"/>
  <c r="N1319" i="1"/>
  <c r="I1319" i="1"/>
  <c r="H1319" i="1"/>
  <c r="A1320" i="1"/>
  <c r="O1318" i="1"/>
  <c r="P1318" i="1" s="1"/>
  <c r="T1318" i="1"/>
  <c r="S116" i="1"/>
  <c r="B116" i="1" s="1"/>
  <c r="C118" i="1"/>
  <c r="M117" i="1"/>
  <c r="L125" i="1"/>
  <c r="T1319" i="1" l="1"/>
  <c r="O1319" i="1"/>
  <c r="P1319" i="1" s="1"/>
  <c r="F1319" i="1"/>
  <c r="G1319" i="1"/>
  <c r="J1319" i="1"/>
  <c r="L1319" i="1" s="1"/>
  <c r="E1321" i="1"/>
  <c r="D1321" i="1" s="1"/>
  <c r="D1320" i="1"/>
  <c r="V1320" i="1"/>
  <c r="V1321" i="1" s="1"/>
  <c r="N1320" i="1"/>
  <c r="H1320" i="1"/>
  <c r="A1321" i="1"/>
  <c r="I1320" i="1"/>
  <c r="R1320" i="1" s="1"/>
  <c r="R1319" i="1"/>
  <c r="S117" i="1"/>
  <c r="B117" i="1" s="1"/>
  <c r="C119" i="1"/>
  <c r="M118" i="1"/>
  <c r="L126" i="1"/>
  <c r="L127" i="1"/>
  <c r="F1320" i="1" l="1"/>
  <c r="F1321" i="1" s="1"/>
  <c r="G1320" i="1"/>
  <c r="J1320" i="1"/>
  <c r="L1320" i="1" s="1"/>
  <c r="E1322" i="1"/>
  <c r="N1321" i="1"/>
  <c r="O1321" i="1" s="1"/>
  <c r="I1321" i="1"/>
  <c r="H1321" i="1"/>
  <c r="R1321" i="1" s="1"/>
  <c r="A1322" i="1"/>
  <c r="G1321" i="1"/>
  <c r="O1320" i="1"/>
  <c r="P1320" i="1" s="1"/>
  <c r="T1320" i="1"/>
  <c r="S118" i="1"/>
  <c r="B118" i="1" s="1"/>
  <c r="C120" i="1"/>
  <c r="M119" i="1"/>
  <c r="L128" i="1"/>
  <c r="J1321" i="1" l="1"/>
  <c r="L1321" i="1" s="1"/>
  <c r="E1323" i="1"/>
  <c r="D1322" i="1"/>
  <c r="F1322" i="1" s="1"/>
  <c r="V1322" i="1"/>
  <c r="G1322" i="1"/>
  <c r="N1322" i="1"/>
  <c r="A1323" i="1"/>
  <c r="I1322" i="1"/>
  <c r="H1322" i="1"/>
  <c r="S119" i="1"/>
  <c r="B119" i="1" s="1"/>
  <c r="C121" i="1"/>
  <c r="M120" i="1"/>
  <c r="L129" i="1"/>
  <c r="R1322" i="1" l="1"/>
  <c r="O1322" i="1"/>
  <c r="P1322" i="1" s="1"/>
  <c r="T1322" i="1"/>
  <c r="N1323" i="1"/>
  <c r="A1324" i="1"/>
  <c r="I1323" i="1"/>
  <c r="H1323" i="1"/>
  <c r="R1323" i="1" s="1"/>
  <c r="V1323" i="1"/>
  <c r="V1324" i="1" s="1"/>
  <c r="J1322" i="1"/>
  <c r="L1322" i="1" s="1"/>
  <c r="E1324" i="1"/>
  <c r="D1323" i="1"/>
  <c r="S120" i="1"/>
  <c r="B120" i="1" s="1"/>
  <c r="C122" i="1"/>
  <c r="M121" i="1"/>
  <c r="L130" i="1"/>
  <c r="O1323" i="1" l="1"/>
  <c r="P1323" i="1" s="1"/>
  <c r="T1323" i="1"/>
  <c r="F1323" i="1"/>
  <c r="G1323" i="1"/>
  <c r="J1323" i="1"/>
  <c r="L1323" i="1" s="1"/>
  <c r="N1324" i="1"/>
  <c r="A1325" i="1"/>
  <c r="I1324" i="1"/>
  <c r="H1324" i="1"/>
  <c r="E1325" i="1"/>
  <c r="D1324" i="1"/>
  <c r="S121" i="1"/>
  <c r="B121" i="1" s="1"/>
  <c r="C123" i="1"/>
  <c r="M122" i="1"/>
  <c r="L131" i="1"/>
  <c r="R1324" i="1" l="1"/>
  <c r="N1325" i="1"/>
  <c r="I1325" i="1"/>
  <c r="A1326" i="1"/>
  <c r="H1325" i="1"/>
  <c r="R1325" i="1" s="1"/>
  <c r="T1324" i="1"/>
  <c r="O1324" i="1"/>
  <c r="P1324" i="1" s="1"/>
  <c r="F1324" i="1"/>
  <c r="J1324" i="1"/>
  <c r="L1324" i="1" s="1"/>
  <c r="G1324" i="1"/>
  <c r="E1326" i="1"/>
  <c r="D1325" i="1"/>
  <c r="V1325" i="1"/>
  <c r="V1326" i="1" s="1"/>
  <c r="S122" i="1"/>
  <c r="B122" i="1" s="1"/>
  <c r="C124" i="1"/>
  <c r="M123" i="1"/>
  <c r="L132" i="1"/>
  <c r="E1327" i="1" l="1"/>
  <c r="D1326" i="1"/>
  <c r="J1325" i="1"/>
  <c r="L1325" i="1" s="1"/>
  <c r="F1325" i="1"/>
  <c r="G1325" i="1"/>
  <c r="N1326" i="1"/>
  <c r="I1326" i="1"/>
  <c r="H1326" i="1"/>
  <c r="A1327" i="1"/>
  <c r="O1325" i="1"/>
  <c r="P1325" i="1" s="1"/>
  <c r="T1325" i="1"/>
  <c r="S123" i="1"/>
  <c r="B123" i="1" s="1"/>
  <c r="C125" i="1"/>
  <c r="M124" i="1"/>
  <c r="L133" i="1"/>
  <c r="N1327" i="1" l="1"/>
  <c r="I1327" i="1"/>
  <c r="A1328" i="1"/>
  <c r="H1327" i="1"/>
  <c r="R1327" i="1" s="1"/>
  <c r="O1326" i="1"/>
  <c r="P1326" i="1" s="1"/>
  <c r="T1326" i="1"/>
  <c r="G1326" i="1"/>
  <c r="F1326" i="1"/>
  <c r="J1326" i="1"/>
  <c r="L1326" i="1" s="1"/>
  <c r="E1328" i="1"/>
  <c r="D1327" i="1"/>
  <c r="R1326" i="1"/>
  <c r="V1327" i="1"/>
  <c r="V1328" i="1" s="1"/>
  <c r="S124" i="1"/>
  <c r="B124" i="1" s="1"/>
  <c r="C126" i="1"/>
  <c r="M125" i="1"/>
  <c r="L134" i="1"/>
  <c r="J1327" i="1" l="1"/>
  <c r="L1327" i="1" s="1"/>
  <c r="F1327" i="1"/>
  <c r="G1327" i="1"/>
  <c r="N1328" i="1"/>
  <c r="I1328" i="1"/>
  <c r="H1328" i="1"/>
  <c r="A1329" i="1"/>
  <c r="V1329" i="1"/>
  <c r="E1329" i="1"/>
  <c r="D1328" i="1"/>
  <c r="G1328" i="1"/>
  <c r="T1327" i="1"/>
  <c r="O1327" i="1"/>
  <c r="P1327" i="1" s="1"/>
  <c r="S125" i="1"/>
  <c r="B125" i="1" s="1"/>
  <c r="C127" i="1"/>
  <c r="M126" i="1"/>
  <c r="L135" i="1"/>
  <c r="F1328" i="1" l="1"/>
  <c r="J1328" i="1"/>
  <c r="L1328" i="1" s="1"/>
  <c r="N1329" i="1"/>
  <c r="I1329" i="1"/>
  <c r="H1329" i="1"/>
  <c r="A1330" i="1"/>
  <c r="R1328" i="1"/>
  <c r="T1328" i="1"/>
  <c r="O1328" i="1"/>
  <c r="P1328" i="1" s="1"/>
  <c r="E1330" i="1"/>
  <c r="D1329" i="1"/>
  <c r="S126" i="1"/>
  <c r="B126" i="1" s="1"/>
  <c r="M127" i="1"/>
  <c r="S127" i="1" s="1"/>
  <c r="C128" i="1"/>
  <c r="L136" i="1"/>
  <c r="R1329" i="1" l="1"/>
  <c r="T1329" i="1"/>
  <c r="O1329" i="1"/>
  <c r="P1329" i="1" s="1"/>
  <c r="N1330" i="1"/>
  <c r="I1330" i="1"/>
  <c r="A1331" i="1"/>
  <c r="H1330" i="1"/>
  <c r="R1330" i="1" s="1"/>
  <c r="F1329" i="1"/>
  <c r="J1329" i="1"/>
  <c r="L1329" i="1" s="1"/>
  <c r="G1329" i="1"/>
  <c r="E1331" i="1"/>
  <c r="D1330" i="1"/>
  <c r="V1330" i="1"/>
  <c r="V1331" i="1" s="1"/>
  <c r="C129" i="1"/>
  <c r="M128" i="1"/>
  <c r="B127" i="1"/>
  <c r="L137" i="1"/>
  <c r="N1331" i="1" l="1"/>
  <c r="A1332" i="1"/>
  <c r="I1331" i="1"/>
  <c r="H1331" i="1"/>
  <c r="R1331" i="1" s="1"/>
  <c r="F1330" i="1"/>
  <c r="G1330" i="1"/>
  <c r="J1330" i="1"/>
  <c r="L1330" i="1" s="1"/>
  <c r="O1330" i="1"/>
  <c r="P1330" i="1" s="1"/>
  <c r="T1330" i="1"/>
  <c r="E1332" i="1"/>
  <c r="D1331" i="1"/>
  <c r="G1331" i="1"/>
  <c r="S128" i="1"/>
  <c r="B128" i="1" s="1"/>
  <c r="C130" i="1"/>
  <c r="M129" i="1"/>
  <c r="L138" i="1"/>
  <c r="E1333" i="1" l="1"/>
  <c r="D1332" i="1"/>
  <c r="F1331" i="1"/>
  <c r="J1331" i="1"/>
  <c r="L1331" i="1" s="1"/>
  <c r="N1332" i="1"/>
  <c r="I1332" i="1"/>
  <c r="H1332" i="1"/>
  <c r="R1332" i="1" s="1"/>
  <c r="A1333" i="1"/>
  <c r="O1331" i="1"/>
  <c r="P1331" i="1" s="1"/>
  <c r="T1331" i="1"/>
  <c r="V1332" i="1"/>
  <c r="S129" i="1"/>
  <c r="B129" i="1" s="1"/>
  <c r="C131" i="1"/>
  <c r="M130" i="1"/>
  <c r="L139" i="1"/>
  <c r="N1333" i="1" l="1"/>
  <c r="A1334" i="1"/>
  <c r="I1333" i="1"/>
  <c r="H1333" i="1"/>
  <c r="R1333" i="1" s="1"/>
  <c r="O1332" i="1"/>
  <c r="P1332" i="1" s="1"/>
  <c r="T1332" i="1"/>
  <c r="V1333" i="1"/>
  <c r="V1334" i="1" s="1"/>
  <c r="J1332" i="1"/>
  <c r="L1332" i="1" s="1"/>
  <c r="F1332" i="1"/>
  <c r="G1332" i="1"/>
  <c r="E1334" i="1"/>
  <c r="D1333" i="1"/>
  <c r="S130" i="1"/>
  <c r="B130" i="1" s="1"/>
  <c r="C132" i="1"/>
  <c r="M131" i="1"/>
  <c r="L140" i="1"/>
  <c r="F1333" i="1" l="1"/>
  <c r="G1333" i="1"/>
  <c r="J1333" i="1"/>
  <c r="L1333" i="1" s="1"/>
  <c r="E1335" i="1"/>
  <c r="D1334" i="1"/>
  <c r="N1334" i="1"/>
  <c r="I1334" i="1"/>
  <c r="A1335" i="1"/>
  <c r="H1334" i="1"/>
  <c r="O1333" i="1"/>
  <c r="P1333" i="1" s="1"/>
  <c r="T1333" i="1"/>
  <c r="S131" i="1"/>
  <c r="B131" i="1" s="1"/>
  <c r="C133" i="1"/>
  <c r="M132" i="1"/>
  <c r="L141" i="1"/>
  <c r="N1335" i="1" l="1"/>
  <c r="H1335" i="1"/>
  <c r="A1336" i="1"/>
  <c r="I1335" i="1"/>
  <c r="O1334" i="1"/>
  <c r="P1334" i="1" s="1"/>
  <c r="T1334" i="1"/>
  <c r="F1334" i="1"/>
  <c r="J1334" i="1"/>
  <c r="L1334" i="1" s="1"/>
  <c r="G1334" i="1"/>
  <c r="E1336" i="1"/>
  <c r="D1335" i="1"/>
  <c r="V1335" i="1"/>
  <c r="V1336" i="1" s="1"/>
  <c r="R1334" i="1"/>
  <c r="S132" i="1"/>
  <c r="B132" i="1" s="1"/>
  <c r="M133" i="1"/>
  <c r="L142" i="1"/>
  <c r="E1337" i="1" l="1"/>
  <c r="D1336" i="1"/>
  <c r="J1335" i="1"/>
  <c r="L1335" i="1" s="1"/>
  <c r="G1335" i="1"/>
  <c r="F1335" i="1"/>
  <c r="N1336" i="1"/>
  <c r="I1336" i="1"/>
  <c r="H1336" i="1"/>
  <c r="A1337" i="1"/>
  <c r="R1335" i="1"/>
  <c r="G1336" i="1"/>
  <c r="T1335" i="1"/>
  <c r="O1335" i="1"/>
  <c r="P1335" i="1" s="1"/>
  <c r="S133" i="1"/>
  <c r="L143" i="1"/>
  <c r="O1336" i="1" l="1"/>
  <c r="P1336" i="1" s="1"/>
  <c r="T1336" i="1"/>
  <c r="J1336" i="1"/>
  <c r="L1336" i="1" s="1"/>
  <c r="F1336" i="1"/>
  <c r="N1337" i="1"/>
  <c r="I1337" i="1"/>
  <c r="H1337" i="1"/>
  <c r="R1337" i="1" s="1"/>
  <c r="A1338" i="1"/>
  <c r="E1338" i="1"/>
  <c r="D1337" i="1"/>
  <c r="R1336" i="1"/>
  <c r="V1337" i="1"/>
  <c r="T133" i="1"/>
  <c r="B133" i="1"/>
  <c r="C134" i="1"/>
  <c r="M134" i="1" s="1"/>
  <c r="L144" i="1"/>
  <c r="T1337" i="1" l="1"/>
  <c r="O1337" i="1"/>
  <c r="P1337" i="1" s="1"/>
  <c r="N1338" i="1"/>
  <c r="I1338" i="1"/>
  <c r="A1339" i="1"/>
  <c r="H1338" i="1"/>
  <c r="R1338" i="1" s="1"/>
  <c r="V1338" i="1"/>
  <c r="V1339" i="1" s="1"/>
  <c r="F1337" i="1"/>
  <c r="J1337" i="1"/>
  <c r="L1337" i="1" s="1"/>
  <c r="G1337" i="1"/>
  <c r="E1339" i="1"/>
  <c r="D1338" i="1"/>
  <c r="C135" i="1"/>
  <c r="C136" i="1" s="1"/>
  <c r="S134" i="1"/>
  <c r="B134" i="1" s="1"/>
  <c r="L145" i="1"/>
  <c r="N1339" i="1" l="1"/>
  <c r="I1339" i="1"/>
  <c r="H1339" i="1"/>
  <c r="R1339" i="1" s="1"/>
  <c r="A1340" i="1"/>
  <c r="J1338" i="1"/>
  <c r="L1338" i="1" s="1"/>
  <c r="G1338" i="1"/>
  <c r="F1338" i="1"/>
  <c r="O1338" i="1"/>
  <c r="P1338" i="1" s="1"/>
  <c r="T1338" i="1"/>
  <c r="E1340" i="1"/>
  <c r="D1339" i="1"/>
  <c r="M135" i="1"/>
  <c r="S135" i="1" s="1"/>
  <c r="B135" i="1" s="1"/>
  <c r="C137" i="1"/>
  <c r="M136" i="1"/>
  <c r="L146" i="1"/>
  <c r="N1340" i="1" l="1"/>
  <c r="I1340" i="1"/>
  <c r="H1340" i="1"/>
  <c r="R1340" i="1" s="1"/>
  <c r="A1341" i="1"/>
  <c r="O1339" i="1"/>
  <c r="P1339" i="1" s="1"/>
  <c r="T1339" i="1"/>
  <c r="F1339" i="1"/>
  <c r="J1339" i="1"/>
  <c r="L1339" i="1" s="1"/>
  <c r="G1339" i="1"/>
  <c r="E1341" i="1"/>
  <c r="D1340" i="1"/>
  <c r="V1340" i="1"/>
  <c r="V1341" i="1" s="1"/>
  <c r="S136" i="1"/>
  <c r="B136" i="1" s="1"/>
  <c r="C138" i="1"/>
  <c r="M137" i="1"/>
  <c r="L147" i="1"/>
  <c r="N1341" i="1" l="1"/>
  <c r="I1341" i="1"/>
  <c r="H1341" i="1"/>
  <c r="R1341" i="1" s="1"/>
  <c r="A1342" i="1"/>
  <c r="V1342" i="1"/>
  <c r="F1340" i="1"/>
  <c r="G1340" i="1"/>
  <c r="J1340" i="1"/>
  <c r="L1340" i="1" s="1"/>
  <c r="E1342" i="1"/>
  <c r="D1341" i="1"/>
  <c r="O1340" i="1"/>
  <c r="P1340" i="1" s="1"/>
  <c r="T1340" i="1"/>
  <c r="S137" i="1"/>
  <c r="B137" i="1" s="1"/>
  <c r="C139" i="1"/>
  <c r="M138" i="1"/>
  <c r="L148" i="1"/>
  <c r="N1342" i="1" l="1"/>
  <c r="H1342" i="1"/>
  <c r="A1343" i="1"/>
  <c r="I1342" i="1"/>
  <c r="F1341" i="1"/>
  <c r="J1341" i="1"/>
  <c r="L1341" i="1" s="1"/>
  <c r="G1341" i="1"/>
  <c r="E1343" i="1"/>
  <c r="D1342" i="1"/>
  <c r="O1341" i="1"/>
  <c r="P1341" i="1" s="1"/>
  <c r="T1341" i="1"/>
  <c r="S138" i="1"/>
  <c r="B138" i="1" s="1"/>
  <c r="C140" i="1"/>
  <c r="M139" i="1"/>
  <c r="L149" i="1"/>
  <c r="R1342" i="1" l="1"/>
  <c r="F1342" i="1"/>
  <c r="G1342" i="1"/>
  <c r="J1342" i="1"/>
  <c r="L1342" i="1" s="1"/>
  <c r="T1342" i="1"/>
  <c r="O1342" i="1"/>
  <c r="P1342" i="1" s="1"/>
  <c r="N1343" i="1"/>
  <c r="H1343" i="1"/>
  <c r="I1343" i="1"/>
  <c r="A1344" i="1"/>
  <c r="E1344" i="1"/>
  <c r="D1343" i="1"/>
  <c r="V1343" i="1"/>
  <c r="S139" i="1"/>
  <c r="B139" i="1" s="1"/>
  <c r="C141" i="1"/>
  <c r="M140" i="1"/>
  <c r="L150" i="1"/>
  <c r="T1343" i="1" l="1"/>
  <c r="O1343" i="1"/>
  <c r="P1343" i="1" s="1"/>
  <c r="R1343" i="1"/>
  <c r="V1344" i="1"/>
  <c r="V1345" i="1" s="1"/>
  <c r="G1343" i="1"/>
  <c r="F1343" i="1"/>
  <c r="J1343" i="1"/>
  <c r="L1343" i="1" s="1"/>
  <c r="E1345" i="1"/>
  <c r="D1344" i="1"/>
  <c r="N1344" i="1"/>
  <c r="A1345" i="1"/>
  <c r="I1344" i="1"/>
  <c r="H1344" i="1"/>
  <c r="S140" i="1"/>
  <c r="B140" i="1" s="1"/>
  <c r="C142" i="1"/>
  <c r="M141" i="1"/>
  <c r="L151" i="1"/>
  <c r="E1346" i="1" l="1"/>
  <c r="D1345" i="1"/>
  <c r="G1345" i="1"/>
  <c r="R1344" i="1"/>
  <c r="N1345" i="1"/>
  <c r="I1345" i="1"/>
  <c r="A1346" i="1"/>
  <c r="H1345" i="1"/>
  <c r="T1344" i="1"/>
  <c r="O1344" i="1"/>
  <c r="P1344" i="1" s="1"/>
  <c r="F1344" i="1"/>
  <c r="J1344" i="1"/>
  <c r="L1344" i="1" s="1"/>
  <c r="G1344" i="1"/>
  <c r="S141" i="1"/>
  <c r="B141" i="1" s="1"/>
  <c r="C143" i="1"/>
  <c r="M142" i="1"/>
  <c r="L152" i="1"/>
  <c r="J1345" i="1" l="1"/>
  <c r="L1345" i="1" s="1"/>
  <c r="T1345" i="1"/>
  <c r="O1345" i="1"/>
  <c r="P1345" i="1" s="1"/>
  <c r="V1346" i="1"/>
  <c r="R1345" i="1"/>
  <c r="F1345" i="1"/>
  <c r="N1346" i="1"/>
  <c r="I1346" i="1"/>
  <c r="H1346" i="1"/>
  <c r="A1347" i="1"/>
  <c r="E1347" i="1"/>
  <c r="D1346" i="1"/>
  <c r="S142" i="1"/>
  <c r="B142" i="1" s="1"/>
  <c r="C144" i="1"/>
  <c r="M143" i="1"/>
  <c r="L153" i="1"/>
  <c r="R1346" i="1" l="1"/>
  <c r="O1346" i="1"/>
  <c r="P1346" i="1" s="1"/>
  <c r="T1346" i="1"/>
  <c r="G1346" i="1"/>
  <c r="J1346" i="1"/>
  <c r="L1346" i="1" s="1"/>
  <c r="F1346" i="1"/>
  <c r="V1347" i="1"/>
  <c r="V1348" i="1" s="1"/>
  <c r="E1348" i="1"/>
  <c r="D1347" i="1"/>
  <c r="N1347" i="1"/>
  <c r="H1347" i="1"/>
  <c r="A1348" i="1"/>
  <c r="I1347" i="1"/>
  <c r="S143" i="1"/>
  <c r="B143" i="1" s="1"/>
  <c r="C145" i="1"/>
  <c r="M144" i="1"/>
  <c r="L154" i="1"/>
  <c r="E1349" i="1" l="1"/>
  <c r="D1348" i="1"/>
  <c r="G1348" i="1"/>
  <c r="G1347" i="1"/>
  <c r="F1347" i="1"/>
  <c r="J1347" i="1"/>
  <c r="L1347" i="1" s="1"/>
  <c r="N1348" i="1"/>
  <c r="V1349" i="1" s="1"/>
  <c r="A1349" i="1"/>
  <c r="H1348" i="1"/>
  <c r="I1348" i="1"/>
  <c r="R1347" i="1"/>
  <c r="O1347" i="1"/>
  <c r="P1347" i="1" s="1"/>
  <c r="T1347" i="1"/>
  <c r="S144" i="1"/>
  <c r="B144" i="1" s="1"/>
  <c r="C146" i="1"/>
  <c r="M145" i="1"/>
  <c r="L155" i="1"/>
  <c r="R1348" i="1" l="1"/>
  <c r="F1348" i="1"/>
  <c r="E1350" i="1"/>
  <c r="N1349" i="1"/>
  <c r="O1349" i="1" s="1"/>
  <c r="A1350" i="1"/>
  <c r="H1349" i="1"/>
  <c r="I1349" i="1"/>
  <c r="D1349" i="1"/>
  <c r="T1348" i="1"/>
  <c r="O1348" i="1"/>
  <c r="P1348" i="1" s="1"/>
  <c r="J1348" i="1"/>
  <c r="L1348" i="1" s="1"/>
  <c r="S145" i="1"/>
  <c r="B145" i="1" s="1"/>
  <c r="C147" i="1"/>
  <c r="M146" i="1"/>
  <c r="L156" i="1"/>
  <c r="N1350" i="1" l="1"/>
  <c r="I1350" i="1"/>
  <c r="A1351" i="1"/>
  <c r="H1350" i="1"/>
  <c r="R1350" i="1" s="1"/>
  <c r="R1349" i="1"/>
  <c r="E1351" i="1"/>
  <c r="D1350" i="1"/>
  <c r="J1349" i="1"/>
  <c r="L1349" i="1" s="1"/>
  <c r="F1349" i="1"/>
  <c r="G1349" i="1"/>
  <c r="V1350" i="1"/>
  <c r="V1351" i="1" s="1"/>
  <c r="S146" i="1"/>
  <c r="B146" i="1" s="1"/>
  <c r="C148" i="1"/>
  <c r="M147" i="1"/>
  <c r="L157" i="1"/>
  <c r="L158" i="1"/>
  <c r="E1352" i="1" l="1"/>
  <c r="D1351" i="1"/>
  <c r="N1351" i="1"/>
  <c r="I1351" i="1"/>
  <c r="H1351" i="1"/>
  <c r="R1351" i="1" s="1"/>
  <c r="A1352" i="1"/>
  <c r="J1351" i="1"/>
  <c r="L1351" i="1" s="1"/>
  <c r="F1350" i="1"/>
  <c r="J1350" i="1"/>
  <c r="L1350" i="1" s="1"/>
  <c r="G1351" i="1"/>
  <c r="G1350" i="1"/>
  <c r="O1350" i="1"/>
  <c r="P1350" i="1" s="1"/>
  <c r="T1350" i="1"/>
  <c r="S147" i="1"/>
  <c r="B147" i="1" s="1"/>
  <c r="C149" i="1"/>
  <c r="M148" i="1"/>
  <c r="L159" i="1"/>
  <c r="F1351" i="1" l="1"/>
  <c r="N1352" i="1"/>
  <c r="A1353" i="1"/>
  <c r="I1352" i="1"/>
  <c r="H1352" i="1"/>
  <c r="T1351" i="1"/>
  <c r="O1351" i="1"/>
  <c r="P1351" i="1" s="1"/>
  <c r="V1352" i="1"/>
  <c r="V1353" i="1" s="1"/>
  <c r="E1353" i="1"/>
  <c r="D1352" i="1"/>
  <c r="S148" i="1"/>
  <c r="B148" i="1" s="1"/>
  <c r="C150" i="1"/>
  <c r="M149" i="1"/>
  <c r="L160" i="1"/>
  <c r="R1352" i="1" l="1"/>
  <c r="E1354" i="1"/>
  <c r="D1353" i="1"/>
  <c r="G1353" i="1"/>
  <c r="N1353" i="1"/>
  <c r="A1354" i="1"/>
  <c r="I1353" i="1"/>
  <c r="H1353" i="1"/>
  <c r="R1353" i="1" s="1"/>
  <c r="J1352" i="1"/>
  <c r="L1352" i="1" s="1"/>
  <c r="F1352" i="1"/>
  <c r="G1352" i="1"/>
  <c r="T1352" i="1"/>
  <c r="O1352" i="1"/>
  <c r="P1352" i="1" s="1"/>
  <c r="S149" i="1"/>
  <c r="B149" i="1" s="1"/>
  <c r="C151" i="1"/>
  <c r="M150" i="1"/>
  <c r="L161" i="1"/>
  <c r="J1353" i="1" l="1"/>
  <c r="L1353" i="1" s="1"/>
  <c r="N1354" i="1"/>
  <c r="A1355" i="1"/>
  <c r="I1354" i="1"/>
  <c r="H1354" i="1"/>
  <c r="R1354" i="1" s="1"/>
  <c r="T1353" i="1"/>
  <c r="O1353" i="1"/>
  <c r="P1353" i="1" s="1"/>
  <c r="F1353" i="1"/>
  <c r="V1354" i="1"/>
  <c r="E1355" i="1"/>
  <c r="D1354" i="1"/>
  <c r="S150" i="1"/>
  <c r="B150" i="1" s="1"/>
  <c r="C152" i="1"/>
  <c r="M151" i="1"/>
  <c r="L162" i="1"/>
  <c r="E1356" i="1" l="1"/>
  <c r="D1355" i="1"/>
  <c r="J1354" i="1"/>
  <c r="L1354" i="1" s="1"/>
  <c r="G1354" i="1"/>
  <c r="F1354" i="1"/>
  <c r="N1355" i="1"/>
  <c r="A1356" i="1"/>
  <c r="I1355" i="1"/>
  <c r="H1355" i="1"/>
  <c r="O1354" i="1"/>
  <c r="P1354" i="1" s="1"/>
  <c r="T1354" i="1"/>
  <c r="V1355" i="1"/>
  <c r="S151" i="1"/>
  <c r="B151" i="1" s="1"/>
  <c r="C153" i="1"/>
  <c r="M152" i="1"/>
  <c r="L163" i="1"/>
  <c r="N1356" i="1" l="1"/>
  <c r="I1356" i="1"/>
  <c r="H1356" i="1"/>
  <c r="R1356" i="1" s="1"/>
  <c r="A1357" i="1"/>
  <c r="F1355" i="1"/>
  <c r="J1355" i="1"/>
  <c r="L1355" i="1" s="1"/>
  <c r="G1355" i="1"/>
  <c r="O1355" i="1"/>
  <c r="P1355" i="1" s="1"/>
  <c r="T1355" i="1"/>
  <c r="V1356" i="1"/>
  <c r="V1357" i="1" s="1"/>
  <c r="R1355" i="1"/>
  <c r="E1357" i="1"/>
  <c r="D1356" i="1"/>
  <c r="S152" i="1"/>
  <c r="B152" i="1" s="1"/>
  <c r="C154" i="1"/>
  <c r="M153" i="1"/>
  <c r="L164" i="1"/>
  <c r="F1356" i="1" l="1"/>
  <c r="J1356" i="1"/>
  <c r="L1356" i="1" s="1"/>
  <c r="G1356" i="1"/>
  <c r="E1358" i="1"/>
  <c r="D1357" i="1"/>
  <c r="N1357" i="1"/>
  <c r="I1357" i="1"/>
  <c r="H1357" i="1"/>
  <c r="R1357" i="1" s="1"/>
  <c r="A1358" i="1"/>
  <c r="T1356" i="1"/>
  <c r="O1356" i="1"/>
  <c r="P1356" i="1" s="1"/>
  <c r="S153" i="1"/>
  <c r="B153" i="1" s="1"/>
  <c r="C155" i="1"/>
  <c r="M154" i="1"/>
  <c r="L165" i="1"/>
  <c r="O1357" i="1" l="1"/>
  <c r="P1357" i="1" s="1"/>
  <c r="T1357" i="1"/>
  <c r="F1357" i="1"/>
  <c r="G1357" i="1"/>
  <c r="E1359" i="1"/>
  <c r="D1358" i="1"/>
  <c r="J1357" i="1"/>
  <c r="L1357" i="1" s="1"/>
  <c r="V1358" i="1"/>
  <c r="V1359" i="1" s="1"/>
  <c r="N1358" i="1"/>
  <c r="H1358" i="1"/>
  <c r="A1359" i="1"/>
  <c r="I1358" i="1"/>
  <c r="S154" i="1"/>
  <c r="B154" i="1" s="1"/>
  <c r="C156" i="1"/>
  <c r="M155" i="1"/>
  <c r="L166" i="1"/>
  <c r="F1358" i="1" l="1"/>
  <c r="G1358" i="1"/>
  <c r="J1358" i="1"/>
  <c r="L1358" i="1" s="1"/>
  <c r="N1359" i="1"/>
  <c r="I1359" i="1"/>
  <c r="H1359" i="1"/>
  <c r="R1359" i="1" s="1"/>
  <c r="A1360" i="1"/>
  <c r="E1360" i="1"/>
  <c r="D1359" i="1"/>
  <c r="R1358" i="1"/>
  <c r="O1358" i="1"/>
  <c r="P1358" i="1" s="1"/>
  <c r="T1358" i="1"/>
  <c r="S155" i="1"/>
  <c r="B155" i="1" s="1"/>
  <c r="C157" i="1"/>
  <c r="M156" i="1"/>
  <c r="L167" i="1"/>
  <c r="N1360" i="1" l="1"/>
  <c r="A1361" i="1"/>
  <c r="H1360" i="1"/>
  <c r="I1360" i="1"/>
  <c r="O1359" i="1"/>
  <c r="P1359" i="1" s="1"/>
  <c r="T1359" i="1"/>
  <c r="V1360" i="1"/>
  <c r="V1361" i="1" s="1"/>
  <c r="G1359" i="1"/>
  <c r="F1359" i="1"/>
  <c r="J1359" i="1"/>
  <c r="L1359" i="1" s="1"/>
  <c r="E1361" i="1"/>
  <c r="D1360" i="1"/>
  <c r="S156" i="1"/>
  <c r="B156" i="1" s="1"/>
  <c r="C158" i="1"/>
  <c r="M157" i="1"/>
  <c r="L168" i="1"/>
  <c r="E1362" i="1" l="1"/>
  <c r="D1361" i="1"/>
  <c r="G1360" i="1"/>
  <c r="F1360" i="1"/>
  <c r="J1360" i="1"/>
  <c r="L1360" i="1" s="1"/>
  <c r="R1360" i="1"/>
  <c r="N1361" i="1"/>
  <c r="I1361" i="1"/>
  <c r="H1361" i="1"/>
  <c r="A1362" i="1"/>
  <c r="O1360" i="1"/>
  <c r="P1360" i="1" s="1"/>
  <c r="T1360" i="1"/>
  <c r="S157" i="1"/>
  <c r="B157" i="1" s="1"/>
  <c r="M158" i="1"/>
  <c r="S158" i="1" s="1"/>
  <c r="C159" i="1"/>
  <c r="L169" i="1"/>
  <c r="R1361" i="1" l="1"/>
  <c r="T1361" i="1"/>
  <c r="O1361" i="1"/>
  <c r="P1361" i="1" s="1"/>
  <c r="N1362" i="1"/>
  <c r="I1362" i="1"/>
  <c r="A1363" i="1"/>
  <c r="H1362" i="1"/>
  <c r="R1362" i="1" s="1"/>
  <c r="V1362" i="1"/>
  <c r="V1363" i="1" s="1"/>
  <c r="F1361" i="1"/>
  <c r="J1361" i="1"/>
  <c r="L1361" i="1" s="1"/>
  <c r="G1361" i="1"/>
  <c r="E1363" i="1"/>
  <c r="D1362" i="1"/>
  <c r="C160" i="1"/>
  <c r="M159" i="1"/>
  <c r="B158" i="1"/>
  <c r="L170" i="1"/>
  <c r="N1363" i="1" l="1"/>
  <c r="H1363" i="1"/>
  <c r="I1363" i="1"/>
  <c r="A1364" i="1"/>
  <c r="E1364" i="1"/>
  <c r="D1363" i="1"/>
  <c r="J1362" i="1"/>
  <c r="L1362" i="1" s="1"/>
  <c r="G1362" i="1"/>
  <c r="F1362" i="1"/>
  <c r="O1362" i="1"/>
  <c r="P1362" i="1" s="1"/>
  <c r="T1362" i="1"/>
  <c r="S159" i="1"/>
  <c r="B159" i="1" s="1"/>
  <c r="C161" i="1"/>
  <c r="M160" i="1"/>
  <c r="L171" i="1"/>
  <c r="E1365" i="1" l="1"/>
  <c r="D1364" i="1"/>
  <c r="G1364" i="1"/>
  <c r="J1364" i="1"/>
  <c r="L1364" i="1" s="1"/>
  <c r="F1363" i="1"/>
  <c r="J1363" i="1"/>
  <c r="L1363" i="1" s="1"/>
  <c r="G1363" i="1"/>
  <c r="N1364" i="1"/>
  <c r="I1364" i="1"/>
  <c r="H1364" i="1"/>
  <c r="R1364" i="1" s="1"/>
  <c r="A1365" i="1"/>
  <c r="R1363" i="1"/>
  <c r="O1363" i="1"/>
  <c r="P1363" i="1" s="1"/>
  <c r="T1363" i="1"/>
  <c r="V1364" i="1"/>
  <c r="S160" i="1"/>
  <c r="B160" i="1" s="1"/>
  <c r="C162" i="1"/>
  <c r="M161" i="1"/>
  <c r="L172" i="1"/>
  <c r="T1364" i="1" l="1"/>
  <c r="O1364" i="1"/>
  <c r="P1364" i="1" s="1"/>
  <c r="V1365" i="1"/>
  <c r="N1365" i="1"/>
  <c r="H1365" i="1"/>
  <c r="A1366" i="1"/>
  <c r="I1365" i="1"/>
  <c r="F1364" i="1"/>
  <c r="E1366" i="1"/>
  <c r="D1365" i="1"/>
  <c r="S161" i="1"/>
  <c r="B161" i="1" s="1"/>
  <c r="C163" i="1"/>
  <c r="M162" i="1"/>
  <c r="L173" i="1"/>
  <c r="N1366" i="1" l="1"/>
  <c r="I1366" i="1"/>
  <c r="H1366" i="1"/>
  <c r="R1366" i="1" s="1"/>
  <c r="A1367" i="1"/>
  <c r="R1365" i="1"/>
  <c r="O1365" i="1"/>
  <c r="P1365" i="1" s="1"/>
  <c r="T1365" i="1"/>
  <c r="V1366" i="1"/>
  <c r="V1367" i="1" s="1"/>
  <c r="G1365" i="1"/>
  <c r="F1365" i="1"/>
  <c r="J1365" i="1"/>
  <c r="L1365" i="1" s="1"/>
  <c r="E1367" i="1"/>
  <c r="D1366" i="1"/>
  <c r="S162" i="1"/>
  <c r="B162" i="1" s="1"/>
  <c r="M163" i="1"/>
  <c r="L174" i="1"/>
  <c r="F1366" i="1" l="1"/>
  <c r="G1366" i="1"/>
  <c r="J1366" i="1"/>
  <c r="L1366" i="1" s="1"/>
  <c r="E1368" i="1"/>
  <c r="D1367" i="1"/>
  <c r="N1367" i="1"/>
  <c r="A1368" i="1"/>
  <c r="I1367" i="1"/>
  <c r="H1367" i="1"/>
  <c r="O1366" i="1"/>
  <c r="P1366" i="1" s="1"/>
  <c r="T1366" i="1"/>
  <c r="S163" i="1"/>
  <c r="L175" i="1"/>
  <c r="R1367" i="1" l="1"/>
  <c r="N1368" i="1"/>
  <c r="H1368" i="1"/>
  <c r="A1369" i="1"/>
  <c r="I1368" i="1"/>
  <c r="T1367" i="1"/>
  <c r="O1367" i="1"/>
  <c r="P1367" i="1" s="1"/>
  <c r="G1367" i="1"/>
  <c r="J1367" i="1"/>
  <c r="L1367" i="1" s="1"/>
  <c r="F1367" i="1"/>
  <c r="E1369" i="1"/>
  <c r="D1368" i="1"/>
  <c r="G1368" i="1"/>
  <c r="V1368" i="1"/>
  <c r="V1369" i="1" s="1"/>
  <c r="T163" i="1"/>
  <c r="B163" i="1"/>
  <c r="C164" i="1"/>
  <c r="M164" i="1" s="1"/>
  <c r="L176" i="1"/>
  <c r="F1368" i="1" l="1"/>
  <c r="J1368" i="1"/>
  <c r="L1368" i="1" s="1"/>
  <c r="N1369" i="1"/>
  <c r="H1369" i="1"/>
  <c r="A1370" i="1"/>
  <c r="I1369" i="1"/>
  <c r="E1370" i="1"/>
  <c r="D1369" i="1"/>
  <c r="R1368" i="1"/>
  <c r="O1368" i="1"/>
  <c r="P1368" i="1" s="1"/>
  <c r="T1368" i="1"/>
  <c r="C165" i="1"/>
  <c r="C166" i="1" s="1"/>
  <c r="S164" i="1"/>
  <c r="B164" i="1" s="1"/>
  <c r="L177" i="1"/>
  <c r="R1369" i="1" l="1"/>
  <c r="E1371" i="1"/>
  <c r="D1370" i="1"/>
  <c r="G1370" i="1"/>
  <c r="N1370" i="1"/>
  <c r="A1371" i="1"/>
  <c r="I1370" i="1"/>
  <c r="H1370" i="1"/>
  <c r="T1369" i="1"/>
  <c r="O1369" i="1"/>
  <c r="P1369" i="1" s="1"/>
  <c r="F1369" i="1"/>
  <c r="J1369" i="1"/>
  <c r="L1369" i="1" s="1"/>
  <c r="G1369" i="1"/>
  <c r="V1370" i="1"/>
  <c r="V1371" i="1" s="1"/>
  <c r="M165" i="1"/>
  <c r="S165" i="1" s="1"/>
  <c r="B165" i="1" s="1"/>
  <c r="C167" i="1"/>
  <c r="M166" i="1"/>
  <c r="L178" i="1"/>
  <c r="N1371" i="1" l="1"/>
  <c r="H1371" i="1"/>
  <c r="A1372" i="1"/>
  <c r="I1371" i="1"/>
  <c r="J1371" i="1" s="1"/>
  <c r="L1371" i="1" s="1"/>
  <c r="O1370" i="1"/>
  <c r="P1370" i="1" s="1"/>
  <c r="T1370" i="1"/>
  <c r="F1370" i="1"/>
  <c r="E1372" i="1"/>
  <c r="D1371" i="1"/>
  <c r="R1370" i="1"/>
  <c r="J1370" i="1"/>
  <c r="L1370" i="1" s="1"/>
  <c r="S166" i="1"/>
  <c r="B166" i="1" s="1"/>
  <c r="C168" i="1"/>
  <c r="M167" i="1"/>
  <c r="L179" i="1"/>
  <c r="N1372" i="1" l="1"/>
  <c r="I1372" i="1"/>
  <c r="H1372" i="1"/>
  <c r="R1372" i="1" s="1"/>
  <c r="A1373" i="1"/>
  <c r="R1371" i="1"/>
  <c r="F1371" i="1"/>
  <c r="G1371" i="1"/>
  <c r="O1371" i="1"/>
  <c r="P1371" i="1" s="1"/>
  <c r="T1371" i="1"/>
  <c r="E1373" i="1"/>
  <c r="D1372" i="1"/>
  <c r="V1372" i="1"/>
  <c r="V1373" i="1" s="1"/>
  <c r="S167" i="1"/>
  <c r="B167" i="1" s="1"/>
  <c r="C169" i="1"/>
  <c r="M168" i="1"/>
  <c r="L180" i="1"/>
  <c r="F1372" i="1" l="1"/>
  <c r="G1372" i="1"/>
  <c r="J1372" i="1"/>
  <c r="L1372" i="1" s="1"/>
  <c r="N1373" i="1"/>
  <c r="V1374" i="1" s="1"/>
  <c r="I1373" i="1"/>
  <c r="H1373" i="1"/>
  <c r="A1374" i="1"/>
  <c r="E1374" i="1"/>
  <c r="D1373" i="1"/>
  <c r="T1372" i="1"/>
  <c r="O1372" i="1"/>
  <c r="P1372" i="1" s="1"/>
  <c r="S168" i="1"/>
  <c r="B168" i="1" s="1"/>
  <c r="C170" i="1"/>
  <c r="M169" i="1"/>
  <c r="L181" i="1"/>
  <c r="N1374" i="1" l="1"/>
  <c r="A1375" i="1"/>
  <c r="H1374" i="1"/>
  <c r="I1374" i="1"/>
  <c r="R1373" i="1"/>
  <c r="T1373" i="1"/>
  <c r="O1373" i="1"/>
  <c r="P1373" i="1" s="1"/>
  <c r="F1373" i="1"/>
  <c r="J1373" i="1"/>
  <c r="L1373" i="1" s="1"/>
  <c r="G1373" i="1"/>
  <c r="E1375" i="1"/>
  <c r="D1374" i="1"/>
  <c r="S169" i="1"/>
  <c r="B169" i="1" s="1"/>
  <c r="C171" i="1"/>
  <c r="M170" i="1"/>
  <c r="L182" i="1"/>
  <c r="F1374" i="1" l="1"/>
  <c r="G1374" i="1"/>
  <c r="J1374" i="1"/>
  <c r="L1374" i="1" s="1"/>
  <c r="E1376" i="1"/>
  <c r="D1375" i="1"/>
  <c r="R1374" i="1"/>
  <c r="N1375" i="1"/>
  <c r="I1375" i="1"/>
  <c r="J1375" i="1" s="1"/>
  <c r="L1375" i="1" s="1"/>
  <c r="A1376" i="1"/>
  <c r="H1375" i="1"/>
  <c r="T1374" i="1"/>
  <c r="O1374" i="1"/>
  <c r="P1374" i="1" s="1"/>
  <c r="V1375" i="1"/>
  <c r="S170" i="1"/>
  <c r="B170" i="1" s="1"/>
  <c r="C172" i="1"/>
  <c r="M171" i="1"/>
  <c r="L183" i="1"/>
  <c r="E1377" i="1" l="1"/>
  <c r="D1376" i="1"/>
  <c r="T1375" i="1"/>
  <c r="O1375" i="1"/>
  <c r="P1375" i="1" s="1"/>
  <c r="V1376" i="1"/>
  <c r="V1377" i="1" s="1"/>
  <c r="F1375" i="1"/>
  <c r="G1375" i="1"/>
  <c r="G1376" i="1"/>
  <c r="R1375" i="1"/>
  <c r="N1376" i="1"/>
  <c r="H1376" i="1"/>
  <c r="I1376" i="1"/>
  <c r="A1377" i="1"/>
  <c r="S171" i="1"/>
  <c r="B171" i="1" s="1"/>
  <c r="C173" i="1"/>
  <c r="M172" i="1"/>
  <c r="L184" i="1"/>
  <c r="N1377" i="1" l="1"/>
  <c r="H1377" i="1"/>
  <c r="A1378" i="1"/>
  <c r="I1377" i="1"/>
  <c r="V1378" i="1"/>
  <c r="R1376" i="1"/>
  <c r="O1376" i="1"/>
  <c r="P1376" i="1" s="1"/>
  <c r="T1376" i="1"/>
  <c r="J1376" i="1"/>
  <c r="L1376" i="1" s="1"/>
  <c r="F1376" i="1"/>
  <c r="E1378" i="1"/>
  <c r="D1377" i="1"/>
  <c r="S172" i="1"/>
  <c r="B172" i="1" s="1"/>
  <c r="C174" i="1"/>
  <c r="M173" i="1"/>
  <c r="L185" i="1"/>
  <c r="R1377" i="1" l="1"/>
  <c r="F1377" i="1"/>
  <c r="J1377" i="1"/>
  <c r="L1377" i="1" s="1"/>
  <c r="G1377" i="1"/>
  <c r="E1379" i="1"/>
  <c r="D1378" i="1"/>
  <c r="N1378" i="1"/>
  <c r="A1379" i="1"/>
  <c r="H1378" i="1"/>
  <c r="I1378" i="1"/>
  <c r="T1377" i="1"/>
  <c r="O1377" i="1"/>
  <c r="P1377" i="1" s="1"/>
  <c r="S173" i="1"/>
  <c r="B173" i="1" s="1"/>
  <c r="C175" i="1"/>
  <c r="M174" i="1"/>
  <c r="L186" i="1"/>
  <c r="E1380" i="1" l="1"/>
  <c r="D1379" i="1"/>
  <c r="G1379" i="1" s="1"/>
  <c r="T1378" i="1"/>
  <c r="O1378" i="1"/>
  <c r="P1378" i="1" s="1"/>
  <c r="G1378" i="1"/>
  <c r="F1378" i="1"/>
  <c r="J1378" i="1"/>
  <c r="L1378" i="1" s="1"/>
  <c r="R1378" i="1"/>
  <c r="N1379" i="1"/>
  <c r="I1379" i="1"/>
  <c r="A1380" i="1"/>
  <c r="H1379" i="1"/>
  <c r="R1379" i="1" s="1"/>
  <c r="V1379" i="1"/>
  <c r="V1380" i="1" s="1"/>
  <c r="S174" i="1"/>
  <c r="B174" i="1" s="1"/>
  <c r="C176" i="1"/>
  <c r="M175" i="1"/>
  <c r="L187" i="1"/>
  <c r="E1381" i="1" l="1"/>
  <c r="N1380" i="1"/>
  <c r="O1380" i="1" s="1"/>
  <c r="I1380" i="1"/>
  <c r="H1380" i="1"/>
  <c r="R1380" i="1" s="1"/>
  <c r="A1381" i="1"/>
  <c r="O1379" i="1"/>
  <c r="P1379" i="1" s="1"/>
  <c r="T1379" i="1"/>
  <c r="J1379" i="1"/>
  <c r="L1379" i="1" s="1"/>
  <c r="F1379" i="1"/>
  <c r="D1380" i="1"/>
  <c r="S175" i="1"/>
  <c r="B175" i="1" s="1"/>
  <c r="C177" i="1"/>
  <c r="M176" i="1"/>
  <c r="L188" i="1"/>
  <c r="L189" i="1"/>
  <c r="N1381" i="1" l="1"/>
  <c r="A1382" i="1"/>
  <c r="I1381" i="1"/>
  <c r="H1381" i="1"/>
  <c r="G1380" i="1"/>
  <c r="J1380" i="1"/>
  <c r="L1380" i="1" s="1"/>
  <c r="F1380" i="1"/>
  <c r="E1382" i="1"/>
  <c r="D1381" i="1"/>
  <c r="V1381" i="1"/>
  <c r="V1382" i="1" s="1"/>
  <c r="S176" i="1"/>
  <c r="B176" i="1" s="1"/>
  <c r="C178" i="1"/>
  <c r="M177" i="1"/>
  <c r="L190" i="1"/>
  <c r="R1381" i="1" l="1"/>
  <c r="E1383" i="1"/>
  <c r="D1382" i="1"/>
  <c r="F1382" i="1" s="1"/>
  <c r="N1382" i="1"/>
  <c r="I1382" i="1"/>
  <c r="H1382" i="1"/>
  <c r="A1383" i="1"/>
  <c r="F1381" i="1"/>
  <c r="G1381" i="1"/>
  <c r="J1381" i="1"/>
  <c r="L1381" i="1" s="1"/>
  <c r="O1381" i="1"/>
  <c r="P1381" i="1" s="1"/>
  <c r="T1381" i="1"/>
  <c r="S177" i="1"/>
  <c r="B177" i="1" s="1"/>
  <c r="C179" i="1"/>
  <c r="M178" i="1"/>
  <c r="L191" i="1"/>
  <c r="G1382" i="1" l="1"/>
  <c r="R1382" i="1"/>
  <c r="O1382" i="1"/>
  <c r="P1382" i="1" s="1"/>
  <c r="T1382" i="1"/>
  <c r="V1383" i="1"/>
  <c r="E1384" i="1"/>
  <c r="D1383" i="1"/>
  <c r="N1383" i="1"/>
  <c r="H1383" i="1"/>
  <c r="A1384" i="1"/>
  <c r="I1383" i="1"/>
  <c r="J1382" i="1"/>
  <c r="L1382" i="1" s="1"/>
  <c r="S178" i="1"/>
  <c r="B178" i="1" s="1"/>
  <c r="C180" i="1"/>
  <c r="M179" i="1"/>
  <c r="L192" i="1"/>
  <c r="R1383" i="1" l="1"/>
  <c r="J1383" i="1"/>
  <c r="L1383" i="1" s="1"/>
  <c r="F1383" i="1"/>
  <c r="G1383" i="1"/>
  <c r="V1384" i="1"/>
  <c r="T1383" i="1"/>
  <c r="O1383" i="1"/>
  <c r="P1383" i="1" s="1"/>
  <c r="E1385" i="1"/>
  <c r="D1384" i="1"/>
  <c r="N1384" i="1"/>
  <c r="A1385" i="1"/>
  <c r="I1384" i="1"/>
  <c r="H1384" i="1"/>
  <c r="R1384" i="1" s="1"/>
  <c r="S179" i="1"/>
  <c r="B179" i="1" s="1"/>
  <c r="C181" i="1"/>
  <c r="M180" i="1"/>
  <c r="L193" i="1"/>
  <c r="V1385" i="1" l="1"/>
  <c r="E1386" i="1"/>
  <c r="D1385" i="1"/>
  <c r="F1384" i="1"/>
  <c r="J1384" i="1"/>
  <c r="L1384" i="1" s="1"/>
  <c r="G1384" i="1"/>
  <c r="G1385" i="1"/>
  <c r="J1385" i="1"/>
  <c r="L1385" i="1" s="1"/>
  <c r="N1385" i="1"/>
  <c r="V1386" i="1" s="1"/>
  <c r="I1385" i="1"/>
  <c r="H1385" i="1"/>
  <c r="R1385" i="1" s="1"/>
  <c r="A1386" i="1"/>
  <c r="T1384" i="1"/>
  <c r="O1384" i="1"/>
  <c r="P1384" i="1" s="1"/>
  <c r="S180" i="1"/>
  <c r="B180" i="1" s="1"/>
  <c r="C182" i="1"/>
  <c r="M181" i="1"/>
  <c r="L194" i="1"/>
  <c r="N1386" i="1" l="1"/>
  <c r="A1387" i="1"/>
  <c r="I1386" i="1"/>
  <c r="H1386" i="1"/>
  <c r="R1386" i="1" s="1"/>
  <c r="F1385" i="1"/>
  <c r="T1385" i="1"/>
  <c r="O1385" i="1"/>
  <c r="P1385" i="1" s="1"/>
  <c r="E1387" i="1"/>
  <c r="D1386" i="1"/>
  <c r="S181" i="1"/>
  <c r="B181" i="1" s="1"/>
  <c r="C183" i="1"/>
  <c r="M182" i="1"/>
  <c r="L195" i="1"/>
  <c r="N1387" i="1" l="1"/>
  <c r="I1387" i="1"/>
  <c r="H1387" i="1"/>
  <c r="R1387" i="1" s="1"/>
  <c r="A1388" i="1"/>
  <c r="J1386" i="1"/>
  <c r="L1386" i="1" s="1"/>
  <c r="F1386" i="1"/>
  <c r="G1386" i="1"/>
  <c r="O1386" i="1"/>
  <c r="P1386" i="1" s="1"/>
  <c r="T1386" i="1"/>
  <c r="E1388" i="1"/>
  <c r="D1387" i="1"/>
  <c r="V1387" i="1"/>
  <c r="V1388" i="1" s="1"/>
  <c r="S182" i="1"/>
  <c r="B182" i="1" s="1"/>
  <c r="C184" i="1"/>
  <c r="M183" i="1"/>
  <c r="L196" i="1"/>
  <c r="F1387" i="1" l="1"/>
  <c r="J1387" i="1"/>
  <c r="L1387" i="1" s="1"/>
  <c r="G1387" i="1"/>
  <c r="N1388" i="1"/>
  <c r="A1389" i="1"/>
  <c r="I1388" i="1"/>
  <c r="H1388" i="1"/>
  <c r="E1389" i="1"/>
  <c r="D1388" i="1"/>
  <c r="T1387" i="1"/>
  <c r="O1387" i="1"/>
  <c r="P1387" i="1" s="1"/>
  <c r="S183" i="1"/>
  <c r="B183" i="1" s="1"/>
  <c r="C185" i="1"/>
  <c r="M184" i="1"/>
  <c r="L197" i="1"/>
  <c r="R1388" i="1" l="1"/>
  <c r="T1388" i="1"/>
  <c r="O1388" i="1"/>
  <c r="P1388" i="1" s="1"/>
  <c r="V1389" i="1"/>
  <c r="J1388" i="1"/>
  <c r="L1388" i="1" s="1"/>
  <c r="G1388" i="1"/>
  <c r="F1388" i="1"/>
  <c r="N1389" i="1"/>
  <c r="H1389" i="1"/>
  <c r="I1389" i="1"/>
  <c r="A1390" i="1"/>
  <c r="E1390" i="1"/>
  <c r="D1389" i="1"/>
  <c r="S184" i="1"/>
  <c r="B184" i="1" s="1"/>
  <c r="C186" i="1"/>
  <c r="M185" i="1"/>
  <c r="L198" i="1"/>
  <c r="O1389" i="1" l="1"/>
  <c r="P1389" i="1" s="1"/>
  <c r="T1389" i="1"/>
  <c r="F1389" i="1"/>
  <c r="J1389" i="1"/>
  <c r="L1389" i="1" s="1"/>
  <c r="G1389" i="1"/>
  <c r="V1390" i="1"/>
  <c r="N1390" i="1"/>
  <c r="I1390" i="1"/>
  <c r="A1391" i="1"/>
  <c r="H1390" i="1"/>
  <c r="E1391" i="1"/>
  <c r="D1390" i="1"/>
  <c r="R1389" i="1"/>
  <c r="S185" i="1"/>
  <c r="B185" i="1" s="1"/>
  <c r="C187" i="1"/>
  <c r="M186" i="1"/>
  <c r="L199" i="1"/>
  <c r="V1391" i="1" l="1"/>
  <c r="O1390" i="1"/>
  <c r="P1390" i="1" s="1"/>
  <c r="T1390" i="1"/>
  <c r="J1390" i="1"/>
  <c r="L1390" i="1" s="1"/>
  <c r="G1390" i="1"/>
  <c r="F1390" i="1"/>
  <c r="E1392" i="1"/>
  <c r="D1391" i="1"/>
  <c r="R1390" i="1"/>
  <c r="N1391" i="1"/>
  <c r="I1391" i="1"/>
  <c r="A1392" i="1"/>
  <c r="H1391" i="1"/>
  <c r="R1391" i="1" s="1"/>
  <c r="S186" i="1"/>
  <c r="B186" i="1" s="1"/>
  <c r="C188" i="1"/>
  <c r="M187" i="1"/>
  <c r="L200" i="1"/>
  <c r="F1391" i="1" l="1"/>
  <c r="J1391" i="1"/>
  <c r="L1391" i="1" s="1"/>
  <c r="N1392" i="1"/>
  <c r="I1392" i="1"/>
  <c r="H1392" i="1"/>
  <c r="R1392" i="1" s="1"/>
  <c r="A1393" i="1"/>
  <c r="G1391" i="1"/>
  <c r="E1393" i="1"/>
  <c r="D1392" i="1"/>
  <c r="T1391" i="1"/>
  <c r="O1391" i="1"/>
  <c r="P1391" i="1" s="1"/>
  <c r="G1392" i="1"/>
  <c r="V1392" i="1"/>
  <c r="V1393" i="1" s="1"/>
  <c r="S187" i="1"/>
  <c r="B187" i="1" s="1"/>
  <c r="C189" i="1"/>
  <c r="M188" i="1"/>
  <c r="L201" i="1"/>
  <c r="E1394" i="1" l="1"/>
  <c r="D1393" i="1"/>
  <c r="N1393" i="1"/>
  <c r="I1393" i="1"/>
  <c r="H1393" i="1"/>
  <c r="R1393" i="1" s="1"/>
  <c r="A1394" i="1"/>
  <c r="V1394" i="1"/>
  <c r="O1392" i="1"/>
  <c r="P1392" i="1" s="1"/>
  <c r="T1392" i="1"/>
  <c r="G1393" i="1"/>
  <c r="J1392" i="1"/>
  <c r="L1392" i="1" s="1"/>
  <c r="F1392" i="1"/>
  <c r="S188" i="1"/>
  <c r="B188" i="1" s="1"/>
  <c r="M189" i="1"/>
  <c r="S189" i="1" s="1"/>
  <c r="C190" i="1"/>
  <c r="L202" i="1"/>
  <c r="O1393" i="1" l="1"/>
  <c r="P1393" i="1" s="1"/>
  <c r="T1393" i="1"/>
  <c r="N1394" i="1"/>
  <c r="A1395" i="1"/>
  <c r="I1394" i="1"/>
  <c r="H1394" i="1"/>
  <c r="R1394" i="1" s="1"/>
  <c r="F1393" i="1"/>
  <c r="E1395" i="1"/>
  <c r="D1394" i="1"/>
  <c r="J1393" i="1"/>
  <c r="L1393" i="1" s="1"/>
  <c r="C191" i="1"/>
  <c r="M190" i="1"/>
  <c r="B189" i="1"/>
  <c r="L203" i="1"/>
  <c r="N1395" i="1" l="1"/>
  <c r="I1395" i="1"/>
  <c r="H1395" i="1"/>
  <c r="R1395" i="1" s="1"/>
  <c r="A1396" i="1"/>
  <c r="T1394" i="1"/>
  <c r="O1394" i="1"/>
  <c r="P1394" i="1" s="1"/>
  <c r="V1395" i="1"/>
  <c r="V1396" i="1" s="1"/>
  <c r="F1394" i="1"/>
  <c r="G1394" i="1"/>
  <c r="J1394" i="1"/>
  <c r="L1394" i="1" s="1"/>
  <c r="E1396" i="1"/>
  <c r="D1395" i="1"/>
  <c r="S190" i="1"/>
  <c r="B190" i="1" s="1"/>
  <c r="C192" i="1"/>
  <c r="M191" i="1"/>
  <c r="L204" i="1"/>
  <c r="N1396" i="1" l="1"/>
  <c r="H1396" i="1"/>
  <c r="A1397" i="1"/>
  <c r="I1396" i="1"/>
  <c r="F1395" i="1"/>
  <c r="G1395" i="1"/>
  <c r="J1395" i="1"/>
  <c r="L1395" i="1" s="1"/>
  <c r="E1397" i="1"/>
  <c r="D1396" i="1"/>
  <c r="O1395" i="1"/>
  <c r="P1395" i="1" s="1"/>
  <c r="T1395" i="1"/>
  <c r="S191" i="1"/>
  <c r="B191" i="1" s="1"/>
  <c r="C193" i="1"/>
  <c r="M192" i="1"/>
  <c r="L205" i="1"/>
  <c r="N1397" i="1" l="1"/>
  <c r="H1397" i="1"/>
  <c r="A1398" i="1"/>
  <c r="I1397" i="1"/>
  <c r="F1396" i="1"/>
  <c r="J1396" i="1"/>
  <c r="L1396" i="1" s="1"/>
  <c r="G1396" i="1"/>
  <c r="R1396" i="1"/>
  <c r="T1396" i="1"/>
  <c r="O1396" i="1"/>
  <c r="P1396" i="1" s="1"/>
  <c r="E1398" i="1"/>
  <c r="D1397" i="1"/>
  <c r="V1397" i="1"/>
  <c r="V1398" i="1" s="1"/>
  <c r="S192" i="1"/>
  <c r="B192" i="1" s="1"/>
  <c r="C194" i="1"/>
  <c r="M193" i="1"/>
  <c r="L206" i="1"/>
  <c r="N1398" i="1" l="1"/>
  <c r="I1398" i="1"/>
  <c r="A1399" i="1"/>
  <c r="H1398" i="1"/>
  <c r="R1398" i="1" s="1"/>
  <c r="R1397" i="1"/>
  <c r="F1397" i="1"/>
  <c r="J1397" i="1"/>
  <c r="L1397" i="1" s="1"/>
  <c r="G1397" i="1"/>
  <c r="E1399" i="1"/>
  <c r="D1398" i="1"/>
  <c r="G1398" i="1"/>
  <c r="O1397" i="1"/>
  <c r="P1397" i="1" s="1"/>
  <c r="T1397" i="1"/>
  <c r="S193" i="1"/>
  <c r="B193" i="1" s="1"/>
  <c r="M194" i="1"/>
  <c r="L207" i="1"/>
  <c r="J1398" i="1" l="1"/>
  <c r="L1398" i="1" s="1"/>
  <c r="F1398" i="1"/>
  <c r="N1399" i="1"/>
  <c r="H1399" i="1"/>
  <c r="A1400" i="1"/>
  <c r="I1399" i="1"/>
  <c r="E1400" i="1"/>
  <c r="D1399" i="1"/>
  <c r="O1398" i="1"/>
  <c r="P1398" i="1" s="1"/>
  <c r="T1398" i="1"/>
  <c r="V1399" i="1"/>
  <c r="V1400" i="1" s="1"/>
  <c r="S194" i="1"/>
  <c r="L208" i="1"/>
  <c r="F1399" i="1" l="1"/>
  <c r="J1399" i="1"/>
  <c r="L1399" i="1" s="1"/>
  <c r="E1401" i="1"/>
  <c r="D1400" i="1"/>
  <c r="F1400" i="1" s="1"/>
  <c r="N1400" i="1"/>
  <c r="A1401" i="1"/>
  <c r="I1400" i="1"/>
  <c r="H1400" i="1"/>
  <c r="R1400" i="1" s="1"/>
  <c r="R1399" i="1"/>
  <c r="G1399" i="1"/>
  <c r="T1399" i="1"/>
  <c r="O1399" i="1"/>
  <c r="P1399" i="1" s="1"/>
  <c r="T194" i="1"/>
  <c r="B194" i="1"/>
  <c r="C195" i="1"/>
  <c r="C196" i="1" s="1"/>
  <c r="L209" i="1"/>
  <c r="O1400" i="1" l="1"/>
  <c r="P1400" i="1" s="1"/>
  <c r="T1400" i="1"/>
  <c r="E1402" i="1"/>
  <c r="D1401" i="1"/>
  <c r="V1401" i="1"/>
  <c r="G1401" i="1"/>
  <c r="G1400" i="1"/>
  <c r="N1401" i="1"/>
  <c r="A1402" i="1"/>
  <c r="I1401" i="1"/>
  <c r="H1401" i="1"/>
  <c r="R1401" i="1" s="1"/>
  <c r="J1400" i="1"/>
  <c r="L1400" i="1" s="1"/>
  <c r="M195" i="1"/>
  <c r="S195" i="1" s="1"/>
  <c r="B195" i="1" s="1"/>
  <c r="C197" i="1"/>
  <c r="M196" i="1"/>
  <c r="L210" i="1"/>
  <c r="T1401" i="1" l="1"/>
  <c r="O1401" i="1"/>
  <c r="P1401" i="1" s="1"/>
  <c r="V1402" i="1"/>
  <c r="V1403" i="1" s="1"/>
  <c r="F1401" i="1"/>
  <c r="J1401" i="1"/>
  <c r="L1401" i="1" s="1"/>
  <c r="E1403" i="1"/>
  <c r="D1402" i="1"/>
  <c r="J1402" i="1"/>
  <c r="L1402" i="1" s="1"/>
  <c r="N1402" i="1"/>
  <c r="A1403" i="1"/>
  <c r="I1402" i="1"/>
  <c r="H1402" i="1"/>
  <c r="R1402" i="1" s="1"/>
  <c r="S196" i="1"/>
  <c r="B196" i="1" s="1"/>
  <c r="C198" i="1"/>
  <c r="M197" i="1"/>
  <c r="L211" i="1"/>
  <c r="E1404" i="1" l="1"/>
  <c r="D1403" i="1"/>
  <c r="G1403" i="1"/>
  <c r="G1402" i="1"/>
  <c r="F1402" i="1"/>
  <c r="N1403" i="1"/>
  <c r="I1403" i="1"/>
  <c r="J1403" i="1" s="1"/>
  <c r="L1403" i="1" s="1"/>
  <c r="A1404" i="1"/>
  <c r="H1403" i="1"/>
  <c r="T1402" i="1"/>
  <c r="O1402" i="1"/>
  <c r="P1402" i="1" s="1"/>
  <c r="S197" i="1"/>
  <c r="B197" i="1" s="1"/>
  <c r="C199" i="1"/>
  <c r="M198" i="1"/>
  <c r="L212" i="1"/>
  <c r="R1403" i="1" l="1"/>
  <c r="T1403" i="1"/>
  <c r="O1403" i="1"/>
  <c r="P1403" i="1" s="1"/>
  <c r="V1404" i="1"/>
  <c r="N1404" i="1"/>
  <c r="A1405" i="1"/>
  <c r="I1404" i="1"/>
  <c r="H1404" i="1"/>
  <c r="R1404" i="1" s="1"/>
  <c r="F1403" i="1"/>
  <c r="E1405" i="1"/>
  <c r="D1404" i="1"/>
  <c r="S198" i="1"/>
  <c r="B198" i="1" s="1"/>
  <c r="C200" i="1"/>
  <c r="M199" i="1"/>
  <c r="L213" i="1"/>
  <c r="N1405" i="1" l="1"/>
  <c r="H1405" i="1"/>
  <c r="I1405" i="1"/>
  <c r="A1406" i="1"/>
  <c r="O1404" i="1"/>
  <c r="P1404" i="1" s="1"/>
  <c r="T1404" i="1"/>
  <c r="V1405" i="1"/>
  <c r="V1406" i="1" s="1"/>
  <c r="G1404" i="1"/>
  <c r="F1404" i="1"/>
  <c r="J1404" i="1"/>
  <c r="L1404" i="1" s="1"/>
  <c r="E1406" i="1"/>
  <c r="D1405" i="1"/>
  <c r="S199" i="1"/>
  <c r="B199" i="1" s="1"/>
  <c r="C201" i="1"/>
  <c r="M200" i="1"/>
  <c r="L214" i="1"/>
  <c r="N1406" i="1" l="1"/>
  <c r="A1407" i="1"/>
  <c r="I1406" i="1"/>
  <c r="H1406" i="1"/>
  <c r="R1406" i="1" s="1"/>
  <c r="F1405" i="1"/>
  <c r="J1405" i="1"/>
  <c r="L1405" i="1" s="1"/>
  <c r="G1405" i="1"/>
  <c r="E1407" i="1"/>
  <c r="D1406" i="1"/>
  <c r="R1405" i="1"/>
  <c r="T1405" i="1"/>
  <c r="O1405" i="1"/>
  <c r="P1405" i="1" s="1"/>
  <c r="S200" i="1"/>
  <c r="B200" i="1" s="1"/>
  <c r="C202" i="1"/>
  <c r="M201" i="1"/>
  <c r="L215" i="1"/>
  <c r="N1407" i="1" l="1"/>
  <c r="I1407" i="1"/>
  <c r="A1408" i="1"/>
  <c r="H1407" i="1"/>
  <c r="R1407" i="1" s="1"/>
  <c r="G1406" i="1"/>
  <c r="J1406" i="1"/>
  <c r="L1406" i="1" s="1"/>
  <c r="F1406" i="1"/>
  <c r="O1406" i="1"/>
  <c r="P1406" i="1" s="1"/>
  <c r="T1406" i="1"/>
  <c r="E1408" i="1"/>
  <c r="D1407" i="1"/>
  <c r="V1407" i="1"/>
  <c r="V1408" i="1" s="1"/>
  <c r="S201" i="1"/>
  <c r="B201" i="1" s="1"/>
  <c r="C203" i="1"/>
  <c r="M202" i="1"/>
  <c r="L216" i="1"/>
  <c r="J1407" i="1" l="1"/>
  <c r="L1407" i="1" s="1"/>
  <c r="G1407" i="1"/>
  <c r="F1407" i="1"/>
  <c r="N1408" i="1"/>
  <c r="H1408" i="1"/>
  <c r="I1408" i="1"/>
  <c r="A1409" i="1"/>
  <c r="E1409" i="1"/>
  <c r="D1408" i="1"/>
  <c r="T1407" i="1"/>
  <c r="O1407" i="1"/>
  <c r="P1407" i="1" s="1"/>
  <c r="S202" i="1"/>
  <c r="B202" i="1" s="1"/>
  <c r="C204" i="1"/>
  <c r="M203" i="1"/>
  <c r="L217" i="1"/>
  <c r="N1409" i="1" l="1"/>
  <c r="A1410" i="1"/>
  <c r="I1409" i="1"/>
  <c r="H1409" i="1"/>
  <c r="R1409" i="1" s="1"/>
  <c r="O1408" i="1"/>
  <c r="P1408" i="1" s="1"/>
  <c r="T1408" i="1"/>
  <c r="R1408" i="1"/>
  <c r="G1408" i="1"/>
  <c r="J1408" i="1"/>
  <c r="L1408" i="1" s="1"/>
  <c r="F1408" i="1"/>
  <c r="E1410" i="1"/>
  <c r="D1409" i="1"/>
  <c r="V1409" i="1"/>
  <c r="V1410" i="1" s="1"/>
  <c r="S203" i="1"/>
  <c r="B203" i="1" s="1"/>
  <c r="C205" i="1"/>
  <c r="M204" i="1"/>
  <c r="L218" i="1"/>
  <c r="L219" i="1"/>
  <c r="F1409" i="1" l="1"/>
  <c r="J1409" i="1"/>
  <c r="L1409" i="1" s="1"/>
  <c r="G1409" i="1"/>
  <c r="D1410" i="1"/>
  <c r="E1411" i="1"/>
  <c r="N1410" i="1"/>
  <c r="O1410" i="1" s="1"/>
  <c r="H1410" i="1"/>
  <c r="R1410" i="1" s="1"/>
  <c r="A1411" i="1"/>
  <c r="I1410" i="1"/>
  <c r="T1409" i="1"/>
  <c r="O1409" i="1"/>
  <c r="P1409" i="1" s="1"/>
  <c r="S204" i="1"/>
  <c r="B204" i="1" s="1"/>
  <c r="C206" i="1"/>
  <c r="M205" i="1"/>
  <c r="L220" i="1"/>
  <c r="E1412" i="1" l="1"/>
  <c r="D1411" i="1"/>
  <c r="J1410" i="1"/>
  <c r="L1410" i="1" s="1"/>
  <c r="F1410" i="1"/>
  <c r="V1411" i="1"/>
  <c r="V1412" i="1" s="1"/>
  <c r="G1410" i="1"/>
  <c r="N1411" i="1"/>
  <c r="I1411" i="1"/>
  <c r="H1411" i="1"/>
  <c r="A1412" i="1"/>
  <c r="S205" i="1"/>
  <c r="B205" i="1" s="1"/>
  <c r="C207" i="1"/>
  <c r="M206" i="1"/>
  <c r="L221" i="1"/>
  <c r="R1411" i="1" l="1"/>
  <c r="F1411" i="1"/>
  <c r="N1412" i="1"/>
  <c r="A1413" i="1"/>
  <c r="H1412" i="1"/>
  <c r="I1412" i="1"/>
  <c r="E1413" i="1"/>
  <c r="D1412" i="1"/>
  <c r="J1411" i="1"/>
  <c r="L1411" i="1" s="1"/>
  <c r="T1411" i="1"/>
  <c r="O1411" i="1"/>
  <c r="P1411" i="1" s="1"/>
  <c r="G1411" i="1"/>
  <c r="S206" i="1"/>
  <c r="B206" i="1" s="1"/>
  <c r="C208" i="1"/>
  <c r="M207" i="1"/>
  <c r="L222" i="1"/>
  <c r="N1413" i="1" l="1"/>
  <c r="I1413" i="1"/>
  <c r="A1414" i="1"/>
  <c r="H1413" i="1"/>
  <c r="R1413" i="1" s="1"/>
  <c r="F1412" i="1"/>
  <c r="J1412" i="1"/>
  <c r="L1412" i="1" s="1"/>
  <c r="G1412" i="1"/>
  <c r="E1414" i="1"/>
  <c r="D1413" i="1"/>
  <c r="G1413" i="1"/>
  <c r="R1412" i="1"/>
  <c r="O1412" i="1"/>
  <c r="P1412" i="1" s="1"/>
  <c r="T1412" i="1"/>
  <c r="V1413" i="1"/>
  <c r="V1414" i="1" s="1"/>
  <c r="S207" i="1"/>
  <c r="B207" i="1" s="1"/>
  <c r="C209" i="1"/>
  <c r="M208" i="1"/>
  <c r="L223" i="1"/>
  <c r="E1415" i="1" l="1"/>
  <c r="D1414" i="1"/>
  <c r="N1414" i="1"/>
  <c r="A1415" i="1"/>
  <c r="I1414" i="1"/>
  <c r="H1414" i="1"/>
  <c r="R1414" i="1" s="1"/>
  <c r="F1413" i="1"/>
  <c r="J1413" i="1"/>
  <c r="L1413" i="1" s="1"/>
  <c r="T1413" i="1"/>
  <c r="O1413" i="1"/>
  <c r="P1413" i="1" s="1"/>
  <c r="S208" i="1"/>
  <c r="B208" i="1" s="1"/>
  <c r="C210" i="1"/>
  <c r="M209" i="1"/>
  <c r="L224" i="1"/>
  <c r="F1414" i="1" l="1"/>
  <c r="O1414" i="1"/>
  <c r="P1414" i="1" s="1"/>
  <c r="T1414" i="1"/>
  <c r="N1415" i="1"/>
  <c r="A1416" i="1"/>
  <c r="I1415" i="1"/>
  <c r="H1415" i="1"/>
  <c r="R1415" i="1" s="1"/>
  <c r="V1415" i="1"/>
  <c r="V1416" i="1" s="1"/>
  <c r="E1416" i="1"/>
  <c r="D1415" i="1"/>
  <c r="J1414" i="1"/>
  <c r="L1414" i="1" s="1"/>
  <c r="G1414" i="1"/>
  <c r="S209" i="1"/>
  <c r="B209" i="1" s="1"/>
  <c r="C211" i="1"/>
  <c r="M210" i="1"/>
  <c r="L225" i="1"/>
  <c r="N1416" i="1" l="1"/>
  <c r="I1416" i="1"/>
  <c r="H1416" i="1"/>
  <c r="R1416" i="1" s="1"/>
  <c r="A1417" i="1"/>
  <c r="E1417" i="1"/>
  <c r="D1416" i="1"/>
  <c r="F1416" i="1" s="1"/>
  <c r="V1417" i="1"/>
  <c r="T1415" i="1"/>
  <c r="O1415" i="1"/>
  <c r="P1415" i="1" s="1"/>
  <c r="F1415" i="1"/>
  <c r="G1415" i="1"/>
  <c r="J1415" i="1"/>
  <c r="L1415" i="1" s="1"/>
  <c r="S210" i="1"/>
  <c r="B210" i="1" s="1"/>
  <c r="C212" i="1"/>
  <c r="M211" i="1"/>
  <c r="L226" i="1"/>
  <c r="E1418" i="1" l="1"/>
  <c r="D1417" i="1"/>
  <c r="N1417" i="1"/>
  <c r="I1417" i="1"/>
  <c r="A1418" i="1"/>
  <c r="H1417" i="1"/>
  <c r="R1417" i="1" s="1"/>
  <c r="T1416" i="1"/>
  <c r="O1416" i="1"/>
  <c r="P1416" i="1" s="1"/>
  <c r="J1416" i="1"/>
  <c r="L1416" i="1" s="1"/>
  <c r="G1416" i="1"/>
  <c r="S211" i="1"/>
  <c r="B211" i="1" s="1"/>
  <c r="C213" i="1"/>
  <c r="M212" i="1"/>
  <c r="L227" i="1"/>
  <c r="N1418" i="1" l="1"/>
  <c r="I1418" i="1"/>
  <c r="H1418" i="1"/>
  <c r="R1418" i="1" s="1"/>
  <c r="A1419" i="1"/>
  <c r="T1417" i="1"/>
  <c r="O1417" i="1"/>
  <c r="P1417" i="1" s="1"/>
  <c r="F1417" i="1"/>
  <c r="J1417" i="1"/>
  <c r="L1417" i="1" s="1"/>
  <c r="G1417" i="1"/>
  <c r="E1419" i="1"/>
  <c r="D1418" i="1"/>
  <c r="V1418" i="1"/>
  <c r="V1419" i="1" s="1"/>
  <c r="S212" i="1"/>
  <c r="B212" i="1" s="1"/>
  <c r="C214" i="1"/>
  <c r="M213" i="1"/>
  <c r="L228" i="1"/>
  <c r="E1420" i="1" l="1"/>
  <c r="D1419" i="1"/>
  <c r="N1419" i="1"/>
  <c r="I1419" i="1"/>
  <c r="H1419" i="1"/>
  <c r="R1419" i="1" s="1"/>
  <c r="A1420" i="1"/>
  <c r="G1418" i="1"/>
  <c r="F1418" i="1"/>
  <c r="J1418" i="1"/>
  <c r="L1418" i="1" s="1"/>
  <c r="O1418" i="1"/>
  <c r="P1418" i="1" s="1"/>
  <c r="T1418" i="1"/>
  <c r="S213" i="1"/>
  <c r="B213" i="1" s="1"/>
  <c r="C215" i="1"/>
  <c r="M214" i="1"/>
  <c r="L229" i="1"/>
  <c r="N1420" i="1" l="1"/>
  <c r="A1421" i="1"/>
  <c r="I1420" i="1"/>
  <c r="H1420" i="1"/>
  <c r="R1420" i="1" s="1"/>
  <c r="O1419" i="1"/>
  <c r="P1419" i="1" s="1"/>
  <c r="T1419" i="1"/>
  <c r="V1420" i="1"/>
  <c r="V1421" i="1" s="1"/>
  <c r="G1419" i="1"/>
  <c r="F1419" i="1"/>
  <c r="J1419" i="1"/>
  <c r="L1419" i="1" s="1"/>
  <c r="E1421" i="1"/>
  <c r="D1420" i="1"/>
  <c r="S214" i="1"/>
  <c r="B214" i="1" s="1"/>
  <c r="C216" i="1"/>
  <c r="M215" i="1"/>
  <c r="L230" i="1"/>
  <c r="F1420" i="1" l="1"/>
  <c r="G1420" i="1"/>
  <c r="J1420" i="1"/>
  <c r="L1420" i="1" s="1"/>
  <c r="E1422" i="1"/>
  <c r="D1421" i="1"/>
  <c r="N1421" i="1"/>
  <c r="A1422" i="1"/>
  <c r="I1421" i="1"/>
  <c r="H1421" i="1"/>
  <c r="T1420" i="1"/>
  <c r="O1420" i="1"/>
  <c r="P1420" i="1" s="1"/>
  <c r="S215" i="1"/>
  <c r="B215" i="1" s="1"/>
  <c r="C217" i="1"/>
  <c r="M216" i="1"/>
  <c r="L231" i="1"/>
  <c r="R1421" i="1" l="1"/>
  <c r="J1421" i="1"/>
  <c r="L1421" i="1" s="1"/>
  <c r="G1421" i="1"/>
  <c r="F1421" i="1"/>
  <c r="N1422" i="1"/>
  <c r="I1422" i="1"/>
  <c r="H1422" i="1"/>
  <c r="R1422" i="1" s="1"/>
  <c r="A1423" i="1"/>
  <c r="E1423" i="1"/>
  <c r="D1422" i="1"/>
  <c r="T1421" i="1"/>
  <c r="O1421" i="1"/>
  <c r="P1421" i="1" s="1"/>
  <c r="G1422" i="1"/>
  <c r="V1422" i="1"/>
  <c r="V1423" i="1" s="1"/>
  <c r="S216" i="1"/>
  <c r="B216" i="1" s="1"/>
  <c r="C218" i="1"/>
  <c r="M217" i="1"/>
  <c r="L232" i="1"/>
  <c r="E1424" i="1" l="1"/>
  <c r="D1423" i="1"/>
  <c r="F1423" i="1" s="1"/>
  <c r="N1423" i="1"/>
  <c r="H1423" i="1"/>
  <c r="I1423" i="1"/>
  <c r="A1424" i="1"/>
  <c r="O1422" i="1"/>
  <c r="P1422" i="1" s="1"/>
  <c r="T1422" i="1"/>
  <c r="F1422" i="1"/>
  <c r="J1422" i="1"/>
  <c r="L1422" i="1" s="1"/>
  <c r="S217" i="1"/>
  <c r="B217" i="1" s="1"/>
  <c r="C219" i="1"/>
  <c r="M218" i="1"/>
  <c r="L233" i="1"/>
  <c r="N1424" i="1" l="1"/>
  <c r="I1424" i="1"/>
  <c r="A1425" i="1"/>
  <c r="H1424" i="1"/>
  <c r="R1424" i="1" s="1"/>
  <c r="R1423" i="1"/>
  <c r="O1423" i="1"/>
  <c r="P1423" i="1" s="1"/>
  <c r="T1423" i="1"/>
  <c r="E1425" i="1"/>
  <c r="D1424" i="1"/>
  <c r="G1423" i="1"/>
  <c r="V1424" i="1"/>
  <c r="V1425" i="1" s="1"/>
  <c r="J1423" i="1"/>
  <c r="L1423" i="1" s="1"/>
  <c r="S218" i="1"/>
  <c r="B218" i="1" s="1"/>
  <c r="M219" i="1"/>
  <c r="S219" i="1" s="1"/>
  <c r="C220" i="1"/>
  <c r="L234" i="1"/>
  <c r="E1426" i="1" l="1"/>
  <c r="D1425" i="1"/>
  <c r="G1425" i="1"/>
  <c r="N1425" i="1"/>
  <c r="A1426" i="1"/>
  <c r="I1425" i="1"/>
  <c r="H1425" i="1"/>
  <c r="G1424" i="1"/>
  <c r="F1424" i="1"/>
  <c r="J1424" i="1"/>
  <c r="L1424" i="1" s="1"/>
  <c r="T1424" i="1"/>
  <c r="O1424" i="1"/>
  <c r="P1424" i="1" s="1"/>
  <c r="C221" i="1"/>
  <c r="M220" i="1"/>
  <c r="L235" i="1"/>
  <c r="J1425" i="1" l="1"/>
  <c r="L1425" i="1" s="1"/>
  <c r="T1425" i="1"/>
  <c r="O1425" i="1"/>
  <c r="P1425" i="1" s="1"/>
  <c r="N1426" i="1"/>
  <c r="I1426" i="1"/>
  <c r="H1426" i="1"/>
  <c r="R1426" i="1" s="1"/>
  <c r="A1427" i="1"/>
  <c r="V1426" i="1"/>
  <c r="V1427" i="1" s="1"/>
  <c r="F1425" i="1"/>
  <c r="R1425" i="1"/>
  <c r="E1427" i="1"/>
  <c r="D1426" i="1"/>
  <c r="S220" i="1"/>
  <c r="B220" i="1" s="1"/>
  <c r="B219" i="1"/>
  <c r="C222" i="1"/>
  <c r="M221" i="1"/>
  <c r="L236" i="1"/>
  <c r="N1427" i="1" l="1"/>
  <c r="I1427" i="1"/>
  <c r="H1427" i="1"/>
  <c r="R1427" i="1" s="1"/>
  <c r="A1428" i="1"/>
  <c r="G1426" i="1"/>
  <c r="J1426" i="1"/>
  <c r="L1426" i="1" s="1"/>
  <c r="F1426" i="1"/>
  <c r="O1426" i="1"/>
  <c r="P1426" i="1" s="1"/>
  <c r="T1426" i="1"/>
  <c r="E1428" i="1"/>
  <c r="D1427" i="1"/>
  <c r="S221" i="1"/>
  <c r="B221" i="1" s="1"/>
  <c r="C223" i="1"/>
  <c r="M222" i="1"/>
  <c r="L237" i="1"/>
  <c r="F1427" i="1" l="1"/>
  <c r="G1427" i="1"/>
  <c r="J1427" i="1"/>
  <c r="L1427" i="1" s="1"/>
  <c r="E1429" i="1"/>
  <c r="D1428" i="1"/>
  <c r="N1428" i="1"/>
  <c r="A1429" i="1"/>
  <c r="I1428" i="1"/>
  <c r="H1428" i="1"/>
  <c r="O1427" i="1"/>
  <c r="P1427" i="1" s="1"/>
  <c r="T1427" i="1"/>
  <c r="V1428" i="1"/>
  <c r="S222" i="1"/>
  <c r="B222" i="1" s="1"/>
  <c r="C224" i="1"/>
  <c r="M223" i="1"/>
  <c r="L238" i="1"/>
  <c r="O1428" i="1" l="1"/>
  <c r="P1428" i="1" s="1"/>
  <c r="T1428" i="1"/>
  <c r="N1429" i="1"/>
  <c r="I1429" i="1"/>
  <c r="H1429" i="1"/>
  <c r="R1429" i="1" s="1"/>
  <c r="A1430" i="1"/>
  <c r="J1428" i="1"/>
  <c r="L1428" i="1" s="1"/>
  <c r="G1428" i="1"/>
  <c r="F1428" i="1"/>
  <c r="E1430" i="1"/>
  <c r="D1429" i="1"/>
  <c r="V1429" i="1"/>
  <c r="R1428" i="1"/>
  <c r="S223" i="1"/>
  <c r="B223" i="1" s="1"/>
  <c r="C225" i="1"/>
  <c r="M224" i="1"/>
  <c r="L239" i="1"/>
  <c r="T1429" i="1" l="1"/>
  <c r="O1429" i="1"/>
  <c r="P1429" i="1" s="1"/>
  <c r="N1430" i="1"/>
  <c r="H1430" i="1"/>
  <c r="A1431" i="1"/>
  <c r="I1430" i="1"/>
  <c r="V1430" i="1"/>
  <c r="V1431" i="1" s="1"/>
  <c r="F1429" i="1"/>
  <c r="J1429" i="1"/>
  <c r="L1429" i="1" s="1"/>
  <c r="G1429" i="1"/>
  <c r="E1431" i="1"/>
  <c r="D1430" i="1"/>
  <c r="S224" i="1"/>
  <c r="B224" i="1" s="1"/>
  <c r="M225" i="1"/>
  <c r="L240" i="1"/>
  <c r="N1431" i="1" l="1"/>
  <c r="I1431" i="1"/>
  <c r="A1432" i="1"/>
  <c r="H1431" i="1"/>
  <c r="R1431" i="1" s="1"/>
  <c r="F1430" i="1"/>
  <c r="J1430" i="1"/>
  <c r="L1430" i="1" s="1"/>
  <c r="G1430" i="1"/>
  <c r="E1432" i="1"/>
  <c r="D1431" i="1"/>
  <c r="V1432" i="1"/>
  <c r="R1430" i="1"/>
  <c r="O1430" i="1"/>
  <c r="P1430" i="1" s="1"/>
  <c r="T1430" i="1"/>
  <c r="S225" i="1"/>
  <c r="L241" i="1"/>
  <c r="E1433" i="1" l="1"/>
  <c r="D1432" i="1"/>
  <c r="N1432" i="1"/>
  <c r="H1432" i="1"/>
  <c r="A1433" i="1"/>
  <c r="I1432" i="1"/>
  <c r="V1433" i="1"/>
  <c r="F1431" i="1"/>
  <c r="J1431" i="1"/>
  <c r="L1431" i="1" s="1"/>
  <c r="G1431" i="1"/>
  <c r="T1431" i="1"/>
  <c r="O1431" i="1"/>
  <c r="P1431" i="1" s="1"/>
  <c r="T225" i="1"/>
  <c r="B225" i="1"/>
  <c r="C226" i="1"/>
  <c r="M226" i="1" s="1"/>
  <c r="L242" i="1"/>
  <c r="N1433" i="1" l="1"/>
  <c r="I1433" i="1"/>
  <c r="H1433" i="1"/>
  <c r="R1433" i="1" s="1"/>
  <c r="A1434" i="1"/>
  <c r="T1432" i="1"/>
  <c r="O1432" i="1"/>
  <c r="P1432" i="1" s="1"/>
  <c r="V1434" i="1"/>
  <c r="R1432" i="1"/>
  <c r="F1432" i="1"/>
  <c r="E1434" i="1"/>
  <c r="D1433" i="1"/>
  <c r="J1432" i="1"/>
  <c r="L1432" i="1" s="1"/>
  <c r="G1432" i="1"/>
  <c r="C227" i="1"/>
  <c r="C228" i="1" s="1"/>
  <c r="S226" i="1"/>
  <c r="B226" i="1" s="1"/>
  <c r="L243" i="1"/>
  <c r="F1433" i="1" l="1"/>
  <c r="G1433" i="1"/>
  <c r="J1433" i="1"/>
  <c r="L1433" i="1" s="1"/>
  <c r="N1434" i="1"/>
  <c r="H1434" i="1"/>
  <c r="A1435" i="1"/>
  <c r="I1434" i="1"/>
  <c r="E1435" i="1"/>
  <c r="D1434" i="1"/>
  <c r="O1433" i="1"/>
  <c r="P1433" i="1" s="1"/>
  <c r="T1433" i="1"/>
  <c r="M227" i="1"/>
  <c r="S227" i="1" s="1"/>
  <c r="B227" i="1" s="1"/>
  <c r="C229" i="1"/>
  <c r="M228" i="1"/>
  <c r="L244" i="1"/>
  <c r="N1435" i="1" l="1"/>
  <c r="I1435" i="1"/>
  <c r="H1435" i="1"/>
  <c r="R1435" i="1" s="1"/>
  <c r="A1436" i="1"/>
  <c r="R1434" i="1"/>
  <c r="O1434" i="1"/>
  <c r="P1434" i="1" s="1"/>
  <c r="T1434" i="1"/>
  <c r="J1434" i="1"/>
  <c r="L1434" i="1" s="1"/>
  <c r="G1434" i="1"/>
  <c r="F1434" i="1"/>
  <c r="E1436" i="1"/>
  <c r="D1435" i="1"/>
  <c r="V1435" i="1"/>
  <c r="V1436" i="1" s="1"/>
  <c r="S228" i="1"/>
  <c r="B228" i="1" s="1"/>
  <c r="C230" i="1"/>
  <c r="M229" i="1"/>
  <c r="L245" i="1"/>
  <c r="J1435" i="1" l="1"/>
  <c r="L1435" i="1" s="1"/>
  <c r="F1435" i="1"/>
  <c r="G1435" i="1"/>
  <c r="N1436" i="1"/>
  <c r="A1437" i="1"/>
  <c r="I1436" i="1"/>
  <c r="H1436" i="1"/>
  <c r="R1436" i="1" s="1"/>
  <c r="E1437" i="1"/>
  <c r="D1436" i="1"/>
  <c r="T1435" i="1"/>
  <c r="O1435" i="1"/>
  <c r="P1435" i="1" s="1"/>
  <c r="S229" i="1"/>
  <c r="B229" i="1" s="1"/>
  <c r="C231" i="1"/>
  <c r="M230" i="1"/>
  <c r="L246" i="1"/>
  <c r="O1436" i="1" l="1"/>
  <c r="P1436" i="1" s="1"/>
  <c r="T1436" i="1"/>
  <c r="N1437" i="1"/>
  <c r="I1437" i="1"/>
  <c r="H1437" i="1"/>
  <c r="R1437" i="1" s="1"/>
  <c r="A1438" i="1"/>
  <c r="J1436" i="1"/>
  <c r="L1436" i="1" s="1"/>
  <c r="G1436" i="1"/>
  <c r="F1436" i="1"/>
  <c r="E1438" i="1"/>
  <c r="D1437" i="1"/>
  <c r="V1437" i="1"/>
  <c r="V1438" i="1" s="1"/>
  <c r="S230" i="1"/>
  <c r="B230" i="1" s="1"/>
  <c r="C232" i="1"/>
  <c r="M231" i="1"/>
  <c r="L247" i="1"/>
  <c r="N1438" i="1" l="1"/>
  <c r="I1438" i="1"/>
  <c r="H1438" i="1"/>
  <c r="A1439" i="1"/>
  <c r="V1439" i="1"/>
  <c r="F1437" i="1"/>
  <c r="J1437" i="1"/>
  <c r="L1437" i="1" s="1"/>
  <c r="G1437" i="1"/>
  <c r="T1437" i="1"/>
  <c r="O1437" i="1"/>
  <c r="P1437" i="1" s="1"/>
  <c r="E1439" i="1"/>
  <c r="D1438" i="1"/>
  <c r="S231" i="1"/>
  <c r="B231" i="1" s="1"/>
  <c r="C233" i="1"/>
  <c r="M232" i="1"/>
  <c r="L248" i="1"/>
  <c r="R1438" i="1" l="1"/>
  <c r="F1438" i="1"/>
  <c r="G1438" i="1"/>
  <c r="J1438" i="1"/>
  <c r="L1438" i="1" s="1"/>
  <c r="N1439" i="1"/>
  <c r="H1439" i="1"/>
  <c r="A1440" i="1"/>
  <c r="I1439" i="1"/>
  <c r="E1440" i="1"/>
  <c r="D1439" i="1"/>
  <c r="T1438" i="1"/>
  <c r="O1438" i="1"/>
  <c r="P1438" i="1" s="1"/>
  <c r="S232" i="1"/>
  <c r="B232" i="1" s="1"/>
  <c r="C234" i="1"/>
  <c r="M233" i="1"/>
  <c r="L249" i="1"/>
  <c r="L250" i="1"/>
  <c r="R1439" i="1" l="1"/>
  <c r="G1439" i="1"/>
  <c r="F1439" i="1"/>
  <c r="J1439" i="1"/>
  <c r="L1439" i="1" s="1"/>
  <c r="N1440" i="1"/>
  <c r="I1440" i="1"/>
  <c r="H1440" i="1"/>
  <c r="R1440" i="1" s="1"/>
  <c r="A1441" i="1"/>
  <c r="T1439" i="1"/>
  <c r="O1439" i="1"/>
  <c r="P1439" i="1" s="1"/>
  <c r="E1441" i="1"/>
  <c r="D1440" i="1"/>
  <c r="V1440" i="1"/>
  <c r="S233" i="1"/>
  <c r="B233" i="1" s="1"/>
  <c r="C235" i="1"/>
  <c r="M234" i="1"/>
  <c r="L251" i="1"/>
  <c r="E1442" i="1" l="1"/>
  <c r="N1441" i="1"/>
  <c r="O1441" i="1" s="1"/>
  <c r="H1441" i="1"/>
  <c r="A1442" i="1"/>
  <c r="I1441" i="1"/>
  <c r="T1440" i="1"/>
  <c r="O1440" i="1"/>
  <c r="P1440" i="1" s="1"/>
  <c r="F1440" i="1"/>
  <c r="G1440" i="1"/>
  <c r="J1440" i="1"/>
  <c r="L1440" i="1" s="1"/>
  <c r="V1441" i="1"/>
  <c r="V1442" i="1" s="1"/>
  <c r="D1441" i="1"/>
  <c r="S234" i="1"/>
  <c r="B234" i="1" s="1"/>
  <c r="C236" i="1"/>
  <c r="M235" i="1"/>
  <c r="L252" i="1"/>
  <c r="G1441" i="1" l="1"/>
  <c r="F1441" i="1"/>
  <c r="J1441" i="1"/>
  <c r="L1441" i="1" s="1"/>
  <c r="R1441" i="1"/>
  <c r="N1442" i="1"/>
  <c r="I1442" i="1"/>
  <c r="H1442" i="1"/>
  <c r="A1443" i="1"/>
  <c r="E1443" i="1"/>
  <c r="D1442" i="1"/>
  <c r="S235" i="1"/>
  <c r="B235" i="1" s="1"/>
  <c r="C237" i="1"/>
  <c r="M236" i="1"/>
  <c r="L253" i="1"/>
  <c r="R1442" i="1" l="1"/>
  <c r="N1443" i="1"/>
  <c r="I1443" i="1"/>
  <c r="A1444" i="1"/>
  <c r="H1443" i="1"/>
  <c r="R1443" i="1" s="1"/>
  <c r="O1442" i="1"/>
  <c r="P1442" i="1" s="1"/>
  <c r="T1442" i="1"/>
  <c r="F1442" i="1"/>
  <c r="J1442" i="1"/>
  <c r="L1442" i="1" s="1"/>
  <c r="G1442" i="1"/>
  <c r="E1444" i="1"/>
  <c r="D1443" i="1"/>
  <c r="V1443" i="1"/>
  <c r="V1444" i="1" s="1"/>
  <c r="S236" i="1"/>
  <c r="B236" i="1" s="1"/>
  <c r="C238" i="1"/>
  <c r="M237" i="1"/>
  <c r="L254" i="1"/>
  <c r="F1443" i="1" l="1"/>
  <c r="G1443" i="1"/>
  <c r="J1443" i="1"/>
  <c r="L1443" i="1" s="1"/>
  <c r="N1444" i="1"/>
  <c r="H1444" i="1"/>
  <c r="A1445" i="1"/>
  <c r="I1444" i="1"/>
  <c r="E1445" i="1"/>
  <c r="D1444" i="1"/>
  <c r="T1443" i="1"/>
  <c r="O1443" i="1"/>
  <c r="P1443" i="1" s="1"/>
  <c r="S237" i="1"/>
  <c r="B237" i="1" s="1"/>
  <c r="C239" i="1"/>
  <c r="M238" i="1"/>
  <c r="L255" i="1"/>
  <c r="R1444" i="1" l="1"/>
  <c r="O1444" i="1"/>
  <c r="P1444" i="1" s="1"/>
  <c r="T1444" i="1"/>
  <c r="N1445" i="1"/>
  <c r="I1445" i="1"/>
  <c r="H1445" i="1"/>
  <c r="R1445" i="1" s="1"/>
  <c r="A1446" i="1"/>
  <c r="J1444" i="1"/>
  <c r="L1444" i="1" s="1"/>
  <c r="F1444" i="1"/>
  <c r="G1444" i="1"/>
  <c r="E1446" i="1"/>
  <c r="D1445" i="1"/>
  <c r="V1445" i="1"/>
  <c r="V1446" i="1" s="1"/>
  <c r="S238" i="1"/>
  <c r="B238" i="1" s="1"/>
  <c r="C240" i="1"/>
  <c r="M239" i="1"/>
  <c r="L256" i="1"/>
  <c r="N1446" i="1" l="1"/>
  <c r="I1446" i="1"/>
  <c r="A1447" i="1"/>
  <c r="H1446" i="1"/>
  <c r="R1446" i="1" s="1"/>
  <c r="V1447" i="1"/>
  <c r="G1445" i="1"/>
  <c r="J1445" i="1"/>
  <c r="L1445" i="1" s="1"/>
  <c r="F1445" i="1"/>
  <c r="T1445" i="1"/>
  <c r="O1445" i="1"/>
  <c r="P1445" i="1" s="1"/>
  <c r="E1447" i="1"/>
  <c r="D1446" i="1"/>
  <c r="S239" i="1"/>
  <c r="B239" i="1" s="1"/>
  <c r="C241" i="1"/>
  <c r="M240" i="1"/>
  <c r="L257" i="1"/>
  <c r="E1448" i="1" l="1"/>
  <c r="D1447" i="1"/>
  <c r="F1446" i="1"/>
  <c r="G1446" i="1"/>
  <c r="J1446" i="1"/>
  <c r="L1446" i="1" s="1"/>
  <c r="N1447" i="1"/>
  <c r="I1447" i="1"/>
  <c r="A1448" i="1"/>
  <c r="H1447" i="1"/>
  <c r="O1446" i="1"/>
  <c r="P1446" i="1" s="1"/>
  <c r="T1446" i="1"/>
  <c r="S240" i="1"/>
  <c r="B240" i="1" s="1"/>
  <c r="C242" i="1"/>
  <c r="M241" i="1"/>
  <c r="L258" i="1"/>
  <c r="T1447" i="1" l="1"/>
  <c r="O1447" i="1"/>
  <c r="P1447" i="1" s="1"/>
  <c r="V1448" i="1"/>
  <c r="R1447" i="1"/>
  <c r="G1447" i="1"/>
  <c r="J1447" i="1"/>
  <c r="L1447" i="1" s="1"/>
  <c r="F1447" i="1"/>
  <c r="N1448" i="1"/>
  <c r="I1448" i="1"/>
  <c r="H1448" i="1"/>
  <c r="R1448" i="1" s="1"/>
  <c r="A1449" i="1"/>
  <c r="E1449" i="1"/>
  <c r="D1448" i="1"/>
  <c r="S241" i="1"/>
  <c r="B241" i="1" s="1"/>
  <c r="C243" i="1"/>
  <c r="M242" i="1"/>
  <c r="L259" i="1"/>
  <c r="T1448" i="1" l="1"/>
  <c r="O1448" i="1"/>
  <c r="P1448" i="1" s="1"/>
  <c r="F1448" i="1"/>
  <c r="G1448" i="1"/>
  <c r="J1448" i="1"/>
  <c r="L1448" i="1" s="1"/>
  <c r="E1450" i="1"/>
  <c r="D1449" i="1"/>
  <c r="N1449" i="1"/>
  <c r="I1449" i="1"/>
  <c r="H1449" i="1"/>
  <c r="R1449" i="1" s="1"/>
  <c r="A1450" i="1"/>
  <c r="V1449" i="1"/>
  <c r="S242" i="1"/>
  <c r="B242" i="1" s="1"/>
  <c r="C244" i="1"/>
  <c r="M243" i="1"/>
  <c r="L260" i="1"/>
  <c r="J1449" i="1" l="1"/>
  <c r="L1449" i="1" s="1"/>
  <c r="F1449" i="1"/>
  <c r="O1449" i="1"/>
  <c r="P1449" i="1" s="1"/>
  <c r="T1449" i="1"/>
  <c r="E1451" i="1"/>
  <c r="D1450" i="1"/>
  <c r="G1449" i="1"/>
  <c r="V1450" i="1"/>
  <c r="N1450" i="1"/>
  <c r="I1450" i="1"/>
  <c r="H1450" i="1"/>
  <c r="R1450" i="1" s="1"/>
  <c r="A1451" i="1"/>
  <c r="S243" i="1"/>
  <c r="B243" i="1" s="1"/>
  <c r="C245" i="1"/>
  <c r="M244" i="1"/>
  <c r="L261" i="1"/>
  <c r="E1452" i="1" l="1"/>
  <c r="D1451" i="1"/>
  <c r="N1451" i="1"/>
  <c r="A1452" i="1"/>
  <c r="I1451" i="1"/>
  <c r="H1451" i="1"/>
  <c r="R1451" i="1" s="1"/>
  <c r="J1450" i="1"/>
  <c r="L1450" i="1" s="1"/>
  <c r="F1450" i="1"/>
  <c r="T1450" i="1"/>
  <c r="O1450" i="1"/>
  <c r="P1450" i="1" s="1"/>
  <c r="V1451" i="1"/>
  <c r="G1450" i="1"/>
  <c r="S244" i="1"/>
  <c r="B244" i="1" s="1"/>
  <c r="C246" i="1"/>
  <c r="M245" i="1"/>
  <c r="L262" i="1"/>
  <c r="V1452" i="1" l="1"/>
  <c r="F1451" i="1"/>
  <c r="N1452" i="1"/>
  <c r="H1452" i="1"/>
  <c r="A1453" i="1"/>
  <c r="I1452" i="1"/>
  <c r="T1451" i="1"/>
  <c r="O1451" i="1"/>
  <c r="P1451" i="1" s="1"/>
  <c r="G1451" i="1"/>
  <c r="J1451" i="1"/>
  <c r="L1451" i="1" s="1"/>
  <c r="E1453" i="1"/>
  <c r="D1452" i="1"/>
  <c r="S245" i="1"/>
  <c r="B245" i="1" s="1"/>
  <c r="C247" i="1"/>
  <c r="M246" i="1"/>
  <c r="L263" i="1"/>
  <c r="N1453" i="1" l="1"/>
  <c r="A1454" i="1"/>
  <c r="I1453" i="1"/>
  <c r="H1453" i="1"/>
  <c r="G1452" i="1"/>
  <c r="F1452" i="1"/>
  <c r="J1452" i="1"/>
  <c r="L1452" i="1" s="1"/>
  <c r="R1452" i="1"/>
  <c r="E1454" i="1"/>
  <c r="D1453" i="1"/>
  <c r="T1452" i="1"/>
  <c r="O1452" i="1"/>
  <c r="P1452" i="1" s="1"/>
  <c r="V1453" i="1"/>
  <c r="V1454" i="1" s="1"/>
  <c r="S246" i="1"/>
  <c r="B246" i="1" s="1"/>
  <c r="C248" i="1"/>
  <c r="M247" i="1"/>
  <c r="L264" i="1"/>
  <c r="R1453" i="1" l="1"/>
  <c r="J1453" i="1"/>
  <c r="L1453" i="1" s="1"/>
  <c r="G1453" i="1"/>
  <c r="F1453" i="1"/>
  <c r="N1454" i="1"/>
  <c r="I1454" i="1"/>
  <c r="A1455" i="1"/>
  <c r="H1454" i="1"/>
  <c r="E1455" i="1"/>
  <c r="D1454" i="1"/>
  <c r="O1453" i="1"/>
  <c r="P1453" i="1" s="1"/>
  <c r="T1453" i="1"/>
  <c r="S247" i="1"/>
  <c r="B247" i="1" s="1"/>
  <c r="C249" i="1"/>
  <c r="M248" i="1"/>
  <c r="L265" i="1"/>
  <c r="N1455" i="1" l="1"/>
  <c r="I1455" i="1"/>
  <c r="A1456" i="1"/>
  <c r="H1455" i="1"/>
  <c r="R1455" i="1" s="1"/>
  <c r="O1454" i="1"/>
  <c r="P1454" i="1" s="1"/>
  <c r="T1454" i="1"/>
  <c r="J1454" i="1"/>
  <c r="L1454" i="1" s="1"/>
  <c r="F1454" i="1"/>
  <c r="G1454" i="1"/>
  <c r="E1456" i="1"/>
  <c r="D1455" i="1"/>
  <c r="R1454" i="1"/>
  <c r="V1455" i="1"/>
  <c r="V1456" i="1" s="1"/>
  <c r="S248" i="1"/>
  <c r="B248" i="1" s="1"/>
  <c r="C250" i="1"/>
  <c r="M249" i="1"/>
  <c r="L266" i="1"/>
  <c r="J1455" i="1" l="1"/>
  <c r="L1455" i="1" s="1"/>
  <c r="G1455" i="1"/>
  <c r="F1455" i="1"/>
  <c r="N1456" i="1"/>
  <c r="I1456" i="1"/>
  <c r="H1456" i="1"/>
  <c r="A1457" i="1"/>
  <c r="E1457" i="1"/>
  <c r="D1456" i="1"/>
  <c r="T1455" i="1"/>
  <c r="O1455" i="1"/>
  <c r="P1455" i="1" s="1"/>
  <c r="S249" i="1"/>
  <c r="B249" i="1" s="1"/>
  <c r="M250" i="1"/>
  <c r="S250" i="1" s="1"/>
  <c r="C251" i="1"/>
  <c r="L267" i="1"/>
  <c r="N1457" i="1" l="1"/>
  <c r="A1458" i="1"/>
  <c r="I1457" i="1"/>
  <c r="H1457" i="1"/>
  <c r="R1457" i="1" s="1"/>
  <c r="R1456" i="1"/>
  <c r="T1456" i="1"/>
  <c r="O1456" i="1"/>
  <c r="P1456" i="1" s="1"/>
  <c r="J1456" i="1"/>
  <c r="L1456" i="1" s="1"/>
  <c r="F1456" i="1"/>
  <c r="G1456" i="1"/>
  <c r="E1458" i="1"/>
  <c r="D1457" i="1"/>
  <c r="V1457" i="1"/>
  <c r="V1458" i="1" s="1"/>
  <c r="C252" i="1"/>
  <c r="M251" i="1"/>
  <c r="L268" i="1"/>
  <c r="J1457" i="1" l="1"/>
  <c r="L1457" i="1" s="1"/>
  <c r="F1457" i="1"/>
  <c r="G1457" i="1"/>
  <c r="E1459" i="1"/>
  <c r="D1458" i="1"/>
  <c r="N1458" i="1"/>
  <c r="I1458" i="1"/>
  <c r="H1458" i="1"/>
  <c r="A1459" i="1"/>
  <c r="O1457" i="1"/>
  <c r="P1457" i="1" s="1"/>
  <c r="T1457" i="1"/>
  <c r="S251" i="1"/>
  <c r="B251" i="1" s="1"/>
  <c r="B250" i="1"/>
  <c r="C253" i="1"/>
  <c r="M252" i="1"/>
  <c r="L269" i="1"/>
  <c r="F1458" i="1" l="1"/>
  <c r="J1458" i="1"/>
  <c r="L1458" i="1" s="1"/>
  <c r="G1458" i="1"/>
  <c r="N1459" i="1"/>
  <c r="I1459" i="1"/>
  <c r="H1459" i="1"/>
  <c r="R1459" i="1" s="1"/>
  <c r="A1460" i="1"/>
  <c r="O1458" i="1"/>
  <c r="P1458" i="1" s="1"/>
  <c r="T1458" i="1"/>
  <c r="E1460" i="1"/>
  <c r="D1459" i="1"/>
  <c r="R1458" i="1"/>
  <c r="V1459" i="1"/>
  <c r="V1460" i="1" s="1"/>
  <c r="S252" i="1"/>
  <c r="B252" i="1" s="1"/>
  <c r="M253" i="1"/>
  <c r="L270" i="1"/>
  <c r="N1460" i="1" l="1"/>
  <c r="A1461" i="1"/>
  <c r="I1460" i="1"/>
  <c r="H1460" i="1"/>
  <c r="T1459" i="1"/>
  <c r="O1459" i="1"/>
  <c r="P1459" i="1" s="1"/>
  <c r="J1459" i="1"/>
  <c r="L1459" i="1" s="1"/>
  <c r="F1459" i="1"/>
  <c r="G1459" i="1"/>
  <c r="E1461" i="1"/>
  <c r="D1460" i="1"/>
  <c r="G1460" i="1"/>
  <c r="S253" i="1"/>
  <c r="L271" i="1"/>
  <c r="R1460" i="1" l="1"/>
  <c r="F1460" i="1"/>
  <c r="J1460" i="1"/>
  <c r="L1460" i="1" s="1"/>
  <c r="E1462" i="1"/>
  <c r="D1461" i="1"/>
  <c r="N1461" i="1"/>
  <c r="H1461" i="1"/>
  <c r="R1461" i="1" s="1"/>
  <c r="A1462" i="1"/>
  <c r="I1461" i="1"/>
  <c r="O1460" i="1"/>
  <c r="P1460" i="1" s="1"/>
  <c r="T1460" i="1"/>
  <c r="V1461" i="1"/>
  <c r="T253" i="1"/>
  <c r="B253" i="1"/>
  <c r="C254" i="1"/>
  <c r="C255" i="1" s="1"/>
  <c r="L272" i="1"/>
  <c r="G1461" i="1" l="1"/>
  <c r="F1461" i="1"/>
  <c r="N1462" i="1"/>
  <c r="I1462" i="1"/>
  <c r="A1463" i="1"/>
  <c r="H1462" i="1"/>
  <c r="R1462" i="1" s="1"/>
  <c r="T1461" i="1"/>
  <c r="O1461" i="1"/>
  <c r="P1461" i="1" s="1"/>
  <c r="V1462" i="1"/>
  <c r="E1463" i="1"/>
  <c r="D1462" i="1"/>
  <c r="J1461" i="1"/>
  <c r="L1461" i="1" s="1"/>
  <c r="M254" i="1"/>
  <c r="S254" i="1" s="1"/>
  <c r="B254" i="1" s="1"/>
  <c r="C256" i="1"/>
  <c r="M255" i="1"/>
  <c r="L273" i="1"/>
  <c r="N1463" i="1" l="1"/>
  <c r="I1463" i="1"/>
  <c r="H1463" i="1"/>
  <c r="R1463" i="1" s="1"/>
  <c r="A1464" i="1"/>
  <c r="J1462" i="1"/>
  <c r="L1462" i="1" s="1"/>
  <c r="F1462" i="1"/>
  <c r="G1462" i="1"/>
  <c r="O1462" i="1"/>
  <c r="P1462" i="1" s="1"/>
  <c r="T1462" i="1"/>
  <c r="E1464" i="1"/>
  <c r="D1463" i="1"/>
  <c r="V1463" i="1"/>
  <c r="V1464" i="1" s="1"/>
  <c r="S255" i="1"/>
  <c r="B255" i="1" s="1"/>
  <c r="C257" i="1"/>
  <c r="M256" i="1"/>
  <c r="L274" i="1"/>
  <c r="N1464" i="1" l="1"/>
  <c r="H1464" i="1"/>
  <c r="I1464" i="1"/>
  <c r="A1465" i="1"/>
  <c r="G1463" i="1"/>
  <c r="F1463" i="1"/>
  <c r="J1463" i="1"/>
  <c r="L1463" i="1" s="1"/>
  <c r="E1465" i="1"/>
  <c r="D1464" i="1"/>
  <c r="O1463" i="1"/>
  <c r="P1463" i="1" s="1"/>
  <c r="T1463" i="1"/>
  <c r="S256" i="1"/>
  <c r="B256" i="1" s="1"/>
  <c r="C258" i="1"/>
  <c r="M257" i="1"/>
  <c r="L275" i="1"/>
  <c r="F1464" i="1" l="1"/>
  <c r="J1464" i="1"/>
  <c r="L1464" i="1" s="1"/>
  <c r="G1464" i="1"/>
  <c r="N1465" i="1"/>
  <c r="A1466" i="1"/>
  <c r="I1465" i="1"/>
  <c r="H1465" i="1"/>
  <c r="R1465" i="1" s="1"/>
  <c r="R1464" i="1"/>
  <c r="T1464" i="1"/>
  <c r="O1464" i="1"/>
  <c r="P1464" i="1" s="1"/>
  <c r="E1466" i="1"/>
  <c r="D1465" i="1"/>
  <c r="V1465" i="1"/>
  <c r="V1466" i="1" s="1"/>
  <c r="S257" i="1"/>
  <c r="B257" i="1" s="1"/>
  <c r="C259" i="1"/>
  <c r="M258" i="1"/>
  <c r="L276" i="1"/>
  <c r="E1467" i="1" l="1"/>
  <c r="D1466" i="1"/>
  <c r="N1466" i="1"/>
  <c r="I1466" i="1"/>
  <c r="H1466" i="1"/>
  <c r="R1466" i="1" s="1"/>
  <c r="A1467" i="1"/>
  <c r="F1465" i="1"/>
  <c r="G1465" i="1"/>
  <c r="J1465" i="1"/>
  <c r="L1465" i="1" s="1"/>
  <c r="O1465" i="1"/>
  <c r="P1465" i="1" s="1"/>
  <c r="T1465" i="1"/>
  <c r="S258" i="1"/>
  <c r="B258" i="1" s="1"/>
  <c r="C260" i="1"/>
  <c r="M259" i="1"/>
  <c r="L277" i="1"/>
  <c r="N1467" i="1" l="1"/>
  <c r="I1467" i="1"/>
  <c r="A1468" i="1"/>
  <c r="H1467" i="1"/>
  <c r="R1467" i="1" s="1"/>
  <c r="J1466" i="1"/>
  <c r="L1466" i="1" s="1"/>
  <c r="O1466" i="1"/>
  <c r="P1466" i="1" s="1"/>
  <c r="T1466" i="1"/>
  <c r="V1467" i="1"/>
  <c r="V1468" i="1" s="1"/>
  <c r="F1466" i="1"/>
  <c r="G1466" i="1"/>
  <c r="E1468" i="1"/>
  <c r="D1467" i="1"/>
  <c r="S259" i="1"/>
  <c r="B259" i="1" s="1"/>
  <c r="C261" i="1"/>
  <c r="M260" i="1"/>
  <c r="L278" i="1"/>
  <c r="F1467" i="1" l="1"/>
  <c r="G1467" i="1"/>
  <c r="J1467" i="1"/>
  <c r="L1467" i="1" s="1"/>
  <c r="E1469" i="1"/>
  <c r="D1468" i="1"/>
  <c r="N1468" i="1"/>
  <c r="H1468" i="1"/>
  <c r="R1468" i="1" s="1"/>
  <c r="A1469" i="1"/>
  <c r="I1468" i="1"/>
  <c r="T1467" i="1"/>
  <c r="O1467" i="1"/>
  <c r="P1467" i="1" s="1"/>
  <c r="S260" i="1"/>
  <c r="B260" i="1" s="1"/>
  <c r="C262" i="1"/>
  <c r="M261" i="1"/>
  <c r="L279" i="1"/>
  <c r="L280" i="1"/>
  <c r="O1468" i="1" l="1"/>
  <c r="P1468" i="1" s="1"/>
  <c r="T1468" i="1"/>
  <c r="F1468" i="1"/>
  <c r="J1468" i="1"/>
  <c r="L1468" i="1" s="1"/>
  <c r="G1468" i="1"/>
  <c r="E1470" i="1"/>
  <c r="D1469" i="1"/>
  <c r="N1469" i="1"/>
  <c r="H1469" i="1"/>
  <c r="I1469" i="1"/>
  <c r="A1470" i="1"/>
  <c r="V1469" i="1"/>
  <c r="S261" i="1"/>
  <c r="B261" i="1" s="1"/>
  <c r="C263" i="1"/>
  <c r="M262" i="1"/>
  <c r="L281" i="1"/>
  <c r="F1469" i="1" l="1"/>
  <c r="G1469" i="1"/>
  <c r="J1469" i="1"/>
  <c r="L1469" i="1" s="1"/>
  <c r="T1469" i="1"/>
  <c r="O1469" i="1"/>
  <c r="P1469" i="1" s="1"/>
  <c r="E1471" i="1"/>
  <c r="D1471" i="1" s="1"/>
  <c r="D1470" i="1"/>
  <c r="V1470" i="1"/>
  <c r="N1470" i="1"/>
  <c r="A1471" i="1"/>
  <c r="H1470" i="1"/>
  <c r="I1470" i="1"/>
  <c r="R1469" i="1"/>
  <c r="S262" i="1"/>
  <c r="B262" i="1" s="1"/>
  <c r="C264" i="1"/>
  <c r="M263" i="1"/>
  <c r="L282" i="1"/>
  <c r="J1470" i="1" l="1"/>
  <c r="L1470" i="1" s="1"/>
  <c r="R1470" i="1"/>
  <c r="E1472" i="1"/>
  <c r="N1471" i="1"/>
  <c r="O1471" i="1" s="1"/>
  <c r="I1471" i="1"/>
  <c r="H1471" i="1"/>
  <c r="R1471" i="1" s="1"/>
  <c r="A1472" i="1"/>
  <c r="T1470" i="1"/>
  <c r="O1470" i="1"/>
  <c r="P1470" i="1" s="1"/>
  <c r="V1471" i="1"/>
  <c r="G1471" i="1"/>
  <c r="F1470" i="1"/>
  <c r="F1471" i="1" s="1"/>
  <c r="G1470" i="1"/>
  <c r="S263" i="1"/>
  <c r="B263" i="1" s="1"/>
  <c r="C265" i="1"/>
  <c r="M264" i="1"/>
  <c r="L283" i="1"/>
  <c r="J1471" i="1" l="1"/>
  <c r="L1471" i="1" s="1"/>
  <c r="N1472" i="1"/>
  <c r="A1473" i="1"/>
  <c r="I1472" i="1"/>
  <c r="H1472" i="1"/>
  <c r="V1472" i="1"/>
  <c r="V1473" i="1" s="1"/>
  <c r="E1473" i="1"/>
  <c r="D1472" i="1"/>
  <c r="G1472" i="1" s="1"/>
  <c r="S264" i="1"/>
  <c r="B264" i="1" s="1"/>
  <c r="C266" i="1"/>
  <c r="M265" i="1"/>
  <c r="L284" i="1"/>
  <c r="R1472" i="1" l="1"/>
  <c r="E1474" i="1"/>
  <c r="D1473" i="1"/>
  <c r="F1472" i="1"/>
  <c r="J1472" i="1"/>
  <c r="L1472" i="1" s="1"/>
  <c r="J1473" i="1"/>
  <c r="L1473" i="1" s="1"/>
  <c r="G1473" i="1"/>
  <c r="N1473" i="1"/>
  <c r="V1474" i="1" s="1"/>
  <c r="I1473" i="1"/>
  <c r="A1474" i="1"/>
  <c r="H1473" i="1"/>
  <c r="R1473" i="1" s="1"/>
  <c r="T1472" i="1"/>
  <c r="O1472" i="1"/>
  <c r="P1472" i="1" s="1"/>
  <c r="S265" i="1"/>
  <c r="B265" i="1" s="1"/>
  <c r="C267" i="1"/>
  <c r="M266" i="1"/>
  <c r="L285" i="1"/>
  <c r="O1473" i="1" l="1"/>
  <c r="P1473" i="1" s="1"/>
  <c r="T1473" i="1"/>
  <c r="N1474" i="1"/>
  <c r="I1474" i="1"/>
  <c r="A1475" i="1"/>
  <c r="H1474" i="1"/>
  <c r="R1474" i="1" s="1"/>
  <c r="F1473" i="1"/>
  <c r="E1475" i="1"/>
  <c r="D1474" i="1"/>
  <c r="S266" i="1"/>
  <c r="B266" i="1" s="1"/>
  <c r="C268" i="1"/>
  <c r="M267" i="1"/>
  <c r="L286" i="1"/>
  <c r="N1475" i="1" l="1"/>
  <c r="I1475" i="1"/>
  <c r="A1476" i="1"/>
  <c r="H1475" i="1"/>
  <c r="R1475" i="1" s="1"/>
  <c r="O1474" i="1"/>
  <c r="P1474" i="1" s="1"/>
  <c r="T1474" i="1"/>
  <c r="F1474" i="1"/>
  <c r="J1474" i="1"/>
  <c r="L1474" i="1" s="1"/>
  <c r="G1474" i="1"/>
  <c r="E1476" i="1"/>
  <c r="D1475" i="1"/>
  <c r="V1475" i="1"/>
  <c r="V1476" i="1" s="1"/>
  <c r="S267" i="1"/>
  <c r="B267" i="1" s="1"/>
  <c r="C269" i="1"/>
  <c r="M268" i="1"/>
  <c r="L287" i="1"/>
  <c r="F1475" i="1" l="1"/>
  <c r="J1475" i="1"/>
  <c r="L1475" i="1" s="1"/>
  <c r="G1475" i="1"/>
  <c r="N1476" i="1"/>
  <c r="I1476" i="1"/>
  <c r="H1476" i="1"/>
  <c r="R1476" i="1" s="1"/>
  <c r="A1477" i="1"/>
  <c r="E1477" i="1"/>
  <c r="D1476" i="1"/>
  <c r="T1475" i="1"/>
  <c r="O1475" i="1"/>
  <c r="P1475" i="1" s="1"/>
  <c r="S268" i="1"/>
  <c r="B268" i="1" s="1"/>
  <c r="C270" i="1"/>
  <c r="M269" i="1"/>
  <c r="L288" i="1"/>
  <c r="N1477" i="1" l="1"/>
  <c r="I1477" i="1"/>
  <c r="H1477" i="1"/>
  <c r="R1477" i="1" s="1"/>
  <c r="A1478" i="1"/>
  <c r="O1476" i="1"/>
  <c r="P1476" i="1" s="1"/>
  <c r="T1476" i="1"/>
  <c r="F1476" i="1"/>
  <c r="J1476" i="1"/>
  <c r="L1476" i="1" s="1"/>
  <c r="G1476" i="1"/>
  <c r="E1478" i="1"/>
  <c r="D1477" i="1"/>
  <c r="V1477" i="1"/>
  <c r="V1478" i="1" s="1"/>
  <c r="S269" i="1"/>
  <c r="B269" i="1" s="1"/>
  <c r="C271" i="1"/>
  <c r="M270" i="1"/>
  <c r="L289" i="1"/>
  <c r="N1478" i="1" l="1"/>
  <c r="I1478" i="1"/>
  <c r="H1478" i="1"/>
  <c r="R1478" i="1" s="1"/>
  <c r="A1479" i="1"/>
  <c r="E1479" i="1"/>
  <c r="D1478" i="1"/>
  <c r="V1479" i="1"/>
  <c r="F1477" i="1"/>
  <c r="G1477" i="1"/>
  <c r="J1477" i="1"/>
  <c r="L1477" i="1" s="1"/>
  <c r="O1477" i="1"/>
  <c r="P1477" i="1" s="1"/>
  <c r="T1477" i="1"/>
  <c r="S270" i="1"/>
  <c r="B270" i="1" s="1"/>
  <c r="C272" i="1"/>
  <c r="M271" i="1"/>
  <c r="L290" i="1"/>
  <c r="J1478" i="1" l="1"/>
  <c r="L1478" i="1" s="1"/>
  <c r="F1478" i="1"/>
  <c r="G1478" i="1"/>
  <c r="E1480" i="1"/>
  <c r="D1479" i="1"/>
  <c r="J1479" i="1"/>
  <c r="L1479" i="1" s="1"/>
  <c r="N1479" i="1"/>
  <c r="A1480" i="1"/>
  <c r="I1479" i="1"/>
  <c r="H1479" i="1"/>
  <c r="R1479" i="1" s="1"/>
  <c r="O1478" i="1"/>
  <c r="P1478" i="1" s="1"/>
  <c r="T1478" i="1"/>
  <c r="S271" i="1"/>
  <c r="B271" i="1" s="1"/>
  <c r="C273" i="1"/>
  <c r="M272" i="1"/>
  <c r="L291" i="1"/>
  <c r="O1479" i="1" l="1"/>
  <c r="P1479" i="1" s="1"/>
  <c r="T1479" i="1"/>
  <c r="V1480" i="1"/>
  <c r="F1479" i="1"/>
  <c r="G1479" i="1"/>
  <c r="E1481" i="1"/>
  <c r="D1480" i="1"/>
  <c r="N1480" i="1"/>
  <c r="I1480" i="1"/>
  <c r="H1480" i="1"/>
  <c r="R1480" i="1" s="1"/>
  <c r="A1481" i="1"/>
  <c r="S272" i="1"/>
  <c r="B272" i="1" s="1"/>
  <c r="C274" i="1"/>
  <c r="M273" i="1"/>
  <c r="L292" i="1"/>
  <c r="T1480" i="1" l="1"/>
  <c r="O1480" i="1"/>
  <c r="P1480" i="1" s="1"/>
  <c r="F1480" i="1"/>
  <c r="G1480" i="1"/>
  <c r="J1480" i="1"/>
  <c r="L1480" i="1" s="1"/>
  <c r="E1482" i="1"/>
  <c r="D1481" i="1"/>
  <c r="J1481" i="1"/>
  <c r="L1481" i="1" s="1"/>
  <c r="N1481" i="1"/>
  <c r="I1481" i="1"/>
  <c r="A1482" i="1"/>
  <c r="H1481" i="1"/>
  <c r="R1481" i="1" s="1"/>
  <c r="V1481" i="1"/>
  <c r="V1482" i="1" s="1"/>
  <c r="S273" i="1"/>
  <c r="B273" i="1" s="1"/>
  <c r="C275" i="1"/>
  <c r="M274" i="1"/>
  <c r="L293" i="1"/>
  <c r="F1481" i="1" l="1"/>
  <c r="G1481" i="1"/>
  <c r="E1483" i="1"/>
  <c r="D1482" i="1"/>
  <c r="N1482" i="1"/>
  <c r="H1482" i="1"/>
  <c r="A1483" i="1"/>
  <c r="I1482" i="1"/>
  <c r="T1481" i="1"/>
  <c r="O1481" i="1"/>
  <c r="P1481" i="1" s="1"/>
  <c r="S274" i="1"/>
  <c r="B274" i="1" s="1"/>
  <c r="C276" i="1"/>
  <c r="M275" i="1"/>
  <c r="L294" i="1"/>
  <c r="R1482" i="1" l="1"/>
  <c r="N1483" i="1"/>
  <c r="I1483" i="1"/>
  <c r="H1483" i="1"/>
  <c r="R1483" i="1" s="1"/>
  <c r="A1484" i="1"/>
  <c r="T1482" i="1"/>
  <c r="O1482" i="1"/>
  <c r="P1482" i="1" s="1"/>
  <c r="F1482" i="1"/>
  <c r="G1482" i="1"/>
  <c r="E1484" i="1"/>
  <c r="D1483" i="1"/>
  <c r="J1482" i="1"/>
  <c r="L1482" i="1" s="1"/>
  <c r="V1483" i="1"/>
  <c r="V1484" i="1" s="1"/>
  <c r="S275" i="1"/>
  <c r="B275" i="1" s="1"/>
  <c r="C277" i="1"/>
  <c r="M276" i="1"/>
  <c r="L295" i="1"/>
  <c r="F1483" i="1" l="1"/>
  <c r="J1483" i="1"/>
  <c r="L1483" i="1" s="1"/>
  <c r="G1483" i="1"/>
  <c r="N1484" i="1"/>
  <c r="H1484" i="1"/>
  <c r="I1484" i="1"/>
  <c r="A1485" i="1"/>
  <c r="E1485" i="1"/>
  <c r="D1484" i="1"/>
  <c r="O1483" i="1"/>
  <c r="P1483" i="1" s="1"/>
  <c r="T1483" i="1"/>
  <c r="S276" i="1"/>
  <c r="B276" i="1" s="1"/>
  <c r="C278" i="1"/>
  <c r="M277" i="1"/>
  <c r="L296" i="1"/>
  <c r="O1484" i="1" l="1"/>
  <c r="P1484" i="1" s="1"/>
  <c r="T1484" i="1"/>
  <c r="J1484" i="1"/>
  <c r="L1484" i="1" s="1"/>
  <c r="F1484" i="1"/>
  <c r="G1484" i="1"/>
  <c r="N1485" i="1"/>
  <c r="H1485" i="1"/>
  <c r="I1485" i="1"/>
  <c r="A1486" i="1"/>
  <c r="R1484" i="1"/>
  <c r="V1485" i="1"/>
  <c r="E1486" i="1"/>
  <c r="D1485" i="1"/>
  <c r="S277" i="1"/>
  <c r="B277" i="1" s="1"/>
  <c r="C279" i="1"/>
  <c r="M278" i="1"/>
  <c r="L297" i="1"/>
  <c r="T1485" i="1" l="1"/>
  <c r="O1485" i="1"/>
  <c r="P1485" i="1" s="1"/>
  <c r="V1486" i="1"/>
  <c r="V1487" i="1" s="1"/>
  <c r="R1485" i="1"/>
  <c r="F1485" i="1"/>
  <c r="G1485" i="1"/>
  <c r="J1485" i="1"/>
  <c r="L1485" i="1" s="1"/>
  <c r="E1487" i="1"/>
  <c r="D1486" i="1"/>
  <c r="N1486" i="1"/>
  <c r="I1486" i="1"/>
  <c r="H1486" i="1"/>
  <c r="R1486" i="1" s="1"/>
  <c r="A1487" i="1"/>
  <c r="S278" i="1"/>
  <c r="B278" i="1" s="1"/>
  <c r="C280" i="1"/>
  <c r="M279" i="1"/>
  <c r="L298" i="1"/>
  <c r="N1487" i="1" l="1"/>
  <c r="I1487" i="1"/>
  <c r="H1487" i="1"/>
  <c r="R1487" i="1" s="1"/>
  <c r="A1488" i="1"/>
  <c r="E1488" i="1"/>
  <c r="D1487" i="1"/>
  <c r="F1487" i="1" s="1"/>
  <c r="T1486" i="1"/>
  <c r="O1486" i="1"/>
  <c r="P1486" i="1" s="1"/>
  <c r="F1486" i="1"/>
  <c r="G1486" i="1"/>
  <c r="J1486" i="1"/>
  <c r="L1486" i="1" s="1"/>
  <c r="S279" i="1"/>
  <c r="B279" i="1" s="1"/>
  <c r="M280" i="1"/>
  <c r="S280" i="1" s="1"/>
  <c r="C281" i="1"/>
  <c r="L299" i="1"/>
  <c r="E1489" i="1" l="1"/>
  <c r="D1488" i="1"/>
  <c r="F1488" i="1" s="1"/>
  <c r="N1488" i="1"/>
  <c r="H1488" i="1"/>
  <c r="I1488" i="1"/>
  <c r="A1489" i="1"/>
  <c r="G1488" i="1"/>
  <c r="T1487" i="1"/>
  <c r="O1487" i="1"/>
  <c r="P1487" i="1" s="1"/>
  <c r="J1487" i="1"/>
  <c r="L1487" i="1" s="1"/>
  <c r="V1488" i="1"/>
  <c r="G1487" i="1"/>
  <c r="C282" i="1"/>
  <c r="M281" i="1"/>
  <c r="L300" i="1"/>
  <c r="V1489" i="1" l="1"/>
  <c r="N1489" i="1"/>
  <c r="I1489" i="1"/>
  <c r="A1490" i="1"/>
  <c r="H1489" i="1"/>
  <c r="V1490" i="1"/>
  <c r="R1488" i="1"/>
  <c r="T1488" i="1"/>
  <c r="O1488" i="1"/>
  <c r="P1488" i="1" s="1"/>
  <c r="J1488" i="1"/>
  <c r="L1488" i="1" s="1"/>
  <c r="E1490" i="1"/>
  <c r="D1489" i="1"/>
  <c r="S281" i="1"/>
  <c r="B281" i="1" s="1"/>
  <c r="B280" i="1"/>
  <c r="C283" i="1"/>
  <c r="M282" i="1"/>
  <c r="L301" i="1"/>
  <c r="R1489" i="1" l="1"/>
  <c r="E1491" i="1"/>
  <c r="D1490" i="1"/>
  <c r="J1489" i="1"/>
  <c r="L1489" i="1" s="1"/>
  <c r="F1489" i="1"/>
  <c r="G1489" i="1"/>
  <c r="N1490" i="1"/>
  <c r="H1490" i="1"/>
  <c r="R1490" i="1" s="1"/>
  <c r="A1491" i="1"/>
  <c r="I1490" i="1"/>
  <c r="O1489" i="1"/>
  <c r="P1489" i="1" s="1"/>
  <c r="T1489" i="1"/>
  <c r="S282" i="1"/>
  <c r="B282" i="1" s="1"/>
  <c r="C284" i="1"/>
  <c r="M283" i="1"/>
  <c r="L302" i="1"/>
  <c r="O1490" i="1" l="1"/>
  <c r="P1490" i="1" s="1"/>
  <c r="T1490" i="1"/>
  <c r="V1491" i="1"/>
  <c r="F1490" i="1"/>
  <c r="J1490" i="1"/>
  <c r="L1490" i="1" s="1"/>
  <c r="G1490" i="1"/>
  <c r="N1491" i="1"/>
  <c r="H1491" i="1"/>
  <c r="R1491" i="1" s="1"/>
  <c r="A1492" i="1"/>
  <c r="I1491" i="1"/>
  <c r="E1492" i="1"/>
  <c r="D1491" i="1"/>
  <c r="S283" i="1"/>
  <c r="B283" i="1" s="1"/>
  <c r="M284" i="1"/>
  <c r="L303" i="1"/>
  <c r="T1491" i="1" l="1"/>
  <c r="O1491" i="1"/>
  <c r="P1491" i="1" s="1"/>
  <c r="F1491" i="1"/>
  <c r="G1491" i="1"/>
  <c r="J1491" i="1"/>
  <c r="L1491" i="1" s="1"/>
  <c r="E1493" i="1"/>
  <c r="D1492" i="1"/>
  <c r="V1492" i="1"/>
  <c r="V1493" i="1" s="1"/>
  <c r="N1492" i="1"/>
  <c r="H1492" i="1"/>
  <c r="I1492" i="1"/>
  <c r="A1493" i="1"/>
  <c r="S284" i="1"/>
  <c r="L304" i="1"/>
  <c r="F1492" i="1" l="1"/>
  <c r="G1492" i="1"/>
  <c r="J1492" i="1"/>
  <c r="L1492" i="1" s="1"/>
  <c r="N1493" i="1"/>
  <c r="H1493" i="1"/>
  <c r="I1493" i="1"/>
  <c r="A1494" i="1"/>
  <c r="E1494" i="1"/>
  <c r="D1493" i="1"/>
  <c r="F1493" i="1" s="1"/>
  <c r="R1492" i="1"/>
  <c r="G1493" i="1"/>
  <c r="T1492" i="1"/>
  <c r="O1492" i="1"/>
  <c r="P1492" i="1" s="1"/>
  <c r="T284" i="1"/>
  <c r="B284" i="1"/>
  <c r="C285" i="1"/>
  <c r="M285" i="1" s="1"/>
  <c r="L305" i="1"/>
  <c r="R1493" i="1" l="1"/>
  <c r="T1493" i="1"/>
  <c r="O1493" i="1"/>
  <c r="P1493" i="1" s="1"/>
  <c r="N1494" i="1"/>
  <c r="A1495" i="1"/>
  <c r="I1494" i="1"/>
  <c r="H1494" i="1"/>
  <c r="R1494" i="1" s="1"/>
  <c r="J1493" i="1"/>
  <c r="L1493" i="1" s="1"/>
  <c r="E1495" i="1"/>
  <c r="D1494" i="1"/>
  <c r="V1494" i="1"/>
  <c r="C286" i="1"/>
  <c r="C287" i="1" s="1"/>
  <c r="S285" i="1"/>
  <c r="B285" i="1" s="1"/>
  <c r="L306" i="1"/>
  <c r="N1495" i="1" l="1"/>
  <c r="H1495" i="1"/>
  <c r="A1496" i="1"/>
  <c r="I1495" i="1"/>
  <c r="V1495" i="1"/>
  <c r="V1496" i="1" s="1"/>
  <c r="F1494" i="1"/>
  <c r="G1494" i="1"/>
  <c r="J1494" i="1"/>
  <c r="L1494" i="1" s="1"/>
  <c r="T1494" i="1"/>
  <c r="O1494" i="1"/>
  <c r="P1494" i="1" s="1"/>
  <c r="E1496" i="1"/>
  <c r="D1495" i="1"/>
  <c r="M286" i="1"/>
  <c r="S286" i="1" s="1"/>
  <c r="B286" i="1" s="1"/>
  <c r="C288" i="1"/>
  <c r="M287" i="1"/>
  <c r="L307" i="1"/>
  <c r="N1496" i="1" l="1"/>
  <c r="I1496" i="1"/>
  <c r="A1497" i="1"/>
  <c r="H1496" i="1"/>
  <c r="R1496" i="1" s="1"/>
  <c r="G1495" i="1"/>
  <c r="J1495" i="1"/>
  <c r="L1495" i="1" s="1"/>
  <c r="F1495" i="1"/>
  <c r="E1497" i="1"/>
  <c r="D1496" i="1"/>
  <c r="R1495" i="1"/>
  <c r="T1495" i="1"/>
  <c r="O1495" i="1"/>
  <c r="P1495" i="1" s="1"/>
  <c r="S287" i="1"/>
  <c r="B287" i="1" s="1"/>
  <c r="C289" i="1"/>
  <c r="M288" i="1"/>
  <c r="L308" i="1"/>
  <c r="F1496" i="1" l="1"/>
  <c r="G1496" i="1"/>
  <c r="J1496" i="1"/>
  <c r="L1496" i="1" s="1"/>
  <c r="N1497" i="1"/>
  <c r="A1498" i="1"/>
  <c r="I1497" i="1"/>
  <c r="H1497" i="1"/>
  <c r="R1497" i="1" s="1"/>
  <c r="T1496" i="1"/>
  <c r="O1496" i="1"/>
  <c r="P1496" i="1" s="1"/>
  <c r="E1498" i="1"/>
  <c r="D1497" i="1"/>
  <c r="V1497" i="1"/>
  <c r="V1498" i="1" s="1"/>
  <c r="S288" i="1"/>
  <c r="B288" i="1" s="1"/>
  <c r="C290" i="1"/>
  <c r="M289" i="1"/>
  <c r="L309" i="1"/>
  <c r="J1497" i="1" l="1"/>
  <c r="L1497" i="1" s="1"/>
  <c r="F1497" i="1"/>
  <c r="G1497" i="1"/>
  <c r="E1499" i="1"/>
  <c r="D1498" i="1"/>
  <c r="N1498" i="1"/>
  <c r="I1498" i="1"/>
  <c r="H1498" i="1"/>
  <c r="A1499" i="1"/>
  <c r="O1497" i="1"/>
  <c r="P1497" i="1" s="1"/>
  <c r="T1497" i="1"/>
  <c r="S289" i="1"/>
  <c r="B289" i="1" s="1"/>
  <c r="C291" i="1"/>
  <c r="M290" i="1"/>
  <c r="L310" i="1"/>
  <c r="L311" i="1"/>
  <c r="F1498" i="1" l="1"/>
  <c r="G1498" i="1"/>
  <c r="J1498" i="1"/>
  <c r="L1498" i="1" s="1"/>
  <c r="O1498" i="1"/>
  <c r="P1498" i="1" s="1"/>
  <c r="T1498" i="1"/>
  <c r="E1500" i="1"/>
  <c r="D1499" i="1"/>
  <c r="N1499" i="1"/>
  <c r="I1499" i="1"/>
  <c r="H1499" i="1"/>
  <c r="R1499" i="1" s="1"/>
  <c r="A1500" i="1"/>
  <c r="R1498" i="1"/>
  <c r="V1499" i="1"/>
  <c r="S290" i="1"/>
  <c r="B290" i="1" s="1"/>
  <c r="C292" i="1"/>
  <c r="M291" i="1"/>
  <c r="L312" i="1"/>
  <c r="E1501" i="1" l="1"/>
  <c r="D1500" i="1"/>
  <c r="T1499" i="1"/>
  <c r="O1499" i="1"/>
  <c r="P1499" i="1" s="1"/>
  <c r="G1500" i="1"/>
  <c r="V1500" i="1"/>
  <c r="N1500" i="1"/>
  <c r="I1500" i="1"/>
  <c r="J1500" i="1" s="1"/>
  <c r="L1500" i="1" s="1"/>
  <c r="H1500" i="1"/>
  <c r="A1501" i="1"/>
  <c r="G1499" i="1"/>
  <c r="F1499" i="1"/>
  <c r="J1499" i="1"/>
  <c r="L1499" i="1" s="1"/>
  <c r="S291" i="1"/>
  <c r="B291" i="1" s="1"/>
  <c r="C293" i="1"/>
  <c r="M292" i="1"/>
  <c r="L313" i="1"/>
  <c r="T1500" i="1" l="1"/>
  <c r="O1500" i="1"/>
  <c r="P1500" i="1" s="1"/>
  <c r="V1501" i="1"/>
  <c r="F1500" i="1"/>
  <c r="N1501" i="1"/>
  <c r="A1502" i="1"/>
  <c r="H1501" i="1"/>
  <c r="I1501" i="1"/>
  <c r="R1500" i="1"/>
  <c r="E1502" i="1"/>
  <c r="D1501" i="1"/>
  <c r="S292" i="1"/>
  <c r="B292" i="1" s="1"/>
  <c r="C294" i="1"/>
  <c r="M293" i="1"/>
  <c r="L314" i="1"/>
  <c r="E1503" i="1" l="1"/>
  <c r="N1502" i="1"/>
  <c r="O1502" i="1" s="1"/>
  <c r="I1502" i="1"/>
  <c r="A1503" i="1"/>
  <c r="H1502" i="1"/>
  <c r="R1502" i="1" s="1"/>
  <c r="J1501" i="1"/>
  <c r="L1501" i="1" s="1"/>
  <c r="G1501" i="1"/>
  <c r="F1501" i="1"/>
  <c r="R1501" i="1"/>
  <c r="T1501" i="1"/>
  <c r="O1501" i="1"/>
  <c r="P1501" i="1" s="1"/>
  <c r="V1502" i="1"/>
  <c r="D1502" i="1"/>
  <c r="S293" i="1"/>
  <c r="B293" i="1" s="1"/>
  <c r="C295" i="1"/>
  <c r="M294" i="1"/>
  <c r="L315" i="1"/>
  <c r="F1502" i="1" l="1"/>
  <c r="J1502" i="1"/>
  <c r="L1502" i="1" s="1"/>
  <c r="G1502" i="1"/>
  <c r="V1503" i="1"/>
  <c r="V1504" i="1" s="1"/>
  <c r="N1503" i="1"/>
  <c r="A1504" i="1"/>
  <c r="I1503" i="1"/>
  <c r="H1503" i="1"/>
  <c r="E1504" i="1"/>
  <c r="D1503" i="1"/>
  <c r="S294" i="1"/>
  <c r="B294" i="1" s="1"/>
  <c r="C296" i="1"/>
  <c r="M295" i="1"/>
  <c r="L316" i="1"/>
  <c r="G1503" i="1" l="1"/>
  <c r="F1503" i="1"/>
  <c r="J1503" i="1"/>
  <c r="L1503" i="1" s="1"/>
  <c r="R1503" i="1"/>
  <c r="N1504" i="1"/>
  <c r="A1505" i="1"/>
  <c r="I1504" i="1"/>
  <c r="H1504" i="1"/>
  <c r="O1503" i="1"/>
  <c r="P1503" i="1" s="1"/>
  <c r="T1503" i="1"/>
  <c r="E1505" i="1"/>
  <c r="D1504" i="1"/>
  <c r="S295" i="1"/>
  <c r="B295" i="1" s="1"/>
  <c r="C297" i="1"/>
  <c r="M296" i="1"/>
  <c r="L317" i="1"/>
  <c r="T1504" i="1" l="1"/>
  <c r="O1504" i="1"/>
  <c r="P1504" i="1" s="1"/>
  <c r="F1504" i="1"/>
  <c r="G1504" i="1"/>
  <c r="J1504" i="1"/>
  <c r="L1504" i="1" s="1"/>
  <c r="E1506" i="1"/>
  <c r="D1505" i="1"/>
  <c r="N1505" i="1"/>
  <c r="A1506" i="1"/>
  <c r="H1505" i="1"/>
  <c r="I1505" i="1"/>
  <c r="R1504" i="1"/>
  <c r="V1505" i="1"/>
  <c r="S296" i="1"/>
  <c r="B296" i="1" s="1"/>
  <c r="C298" i="1"/>
  <c r="M297" i="1"/>
  <c r="L318" i="1"/>
  <c r="O1505" i="1" l="1"/>
  <c r="P1505" i="1" s="1"/>
  <c r="T1505" i="1"/>
  <c r="F1505" i="1"/>
  <c r="G1505" i="1"/>
  <c r="J1505" i="1"/>
  <c r="L1505" i="1" s="1"/>
  <c r="V1506" i="1"/>
  <c r="V1507" i="1" s="1"/>
  <c r="E1507" i="1"/>
  <c r="D1506" i="1"/>
  <c r="R1505" i="1"/>
  <c r="N1506" i="1"/>
  <c r="H1506" i="1"/>
  <c r="A1507" i="1"/>
  <c r="I1506" i="1"/>
  <c r="S297" i="1"/>
  <c r="B297" i="1" s="1"/>
  <c r="C299" i="1"/>
  <c r="M298" i="1"/>
  <c r="L319" i="1"/>
  <c r="E1508" i="1" l="1"/>
  <c r="D1507" i="1"/>
  <c r="N1507" i="1"/>
  <c r="H1507" i="1"/>
  <c r="I1507" i="1"/>
  <c r="A1508" i="1"/>
  <c r="R1506" i="1"/>
  <c r="T1506" i="1"/>
  <c r="O1506" i="1"/>
  <c r="P1506" i="1" s="1"/>
  <c r="G1506" i="1"/>
  <c r="F1506" i="1"/>
  <c r="J1506" i="1"/>
  <c r="L1506" i="1" s="1"/>
  <c r="S298" i="1"/>
  <c r="B298" i="1" s="1"/>
  <c r="C300" i="1"/>
  <c r="M299" i="1"/>
  <c r="L320" i="1"/>
  <c r="R1507" i="1" l="1"/>
  <c r="T1507" i="1"/>
  <c r="O1507" i="1"/>
  <c r="P1507" i="1" s="1"/>
  <c r="N1508" i="1"/>
  <c r="I1508" i="1"/>
  <c r="H1508" i="1"/>
  <c r="R1508" i="1" s="1"/>
  <c r="A1509" i="1"/>
  <c r="J1507" i="1"/>
  <c r="L1507" i="1" s="1"/>
  <c r="V1508" i="1"/>
  <c r="F1507" i="1"/>
  <c r="E1509" i="1"/>
  <c r="D1508" i="1"/>
  <c r="G1507" i="1"/>
  <c r="S299" i="1"/>
  <c r="B299" i="1" s="1"/>
  <c r="C301" i="1"/>
  <c r="M300" i="1"/>
  <c r="L321" i="1"/>
  <c r="V1509" i="1" l="1"/>
  <c r="N1509" i="1"/>
  <c r="H1509" i="1"/>
  <c r="A1510" i="1"/>
  <c r="I1509" i="1"/>
  <c r="O1508" i="1"/>
  <c r="P1508" i="1" s="1"/>
  <c r="T1508" i="1"/>
  <c r="J1508" i="1"/>
  <c r="L1508" i="1" s="1"/>
  <c r="G1508" i="1"/>
  <c r="F1508" i="1"/>
  <c r="E1510" i="1"/>
  <c r="D1509" i="1"/>
  <c r="S300" i="1"/>
  <c r="B300" i="1" s="1"/>
  <c r="C302" i="1"/>
  <c r="M301" i="1"/>
  <c r="L322" i="1"/>
  <c r="J1509" i="1" l="1"/>
  <c r="L1509" i="1" s="1"/>
  <c r="F1509" i="1"/>
  <c r="G1509" i="1"/>
  <c r="N1510" i="1"/>
  <c r="A1511" i="1"/>
  <c r="I1510" i="1"/>
  <c r="H1510" i="1"/>
  <c r="R1510" i="1" s="1"/>
  <c r="E1511" i="1"/>
  <c r="D1510" i="1"/>
  <c r="R1509" i="1"/>
  <c r="T1509" i="1"/>
  <c r="O1509" i="1"/>
  <c r="P1509" i="1" s="1"/>
  <c r="V1510" i="1"/>
  <c r="V1511" i="1" s="1"/>
  <c r="S301" i="1"/>
  <c r="B301" i="1" s="1"/>
  <c r="C303" i="1"/>
  <c r="M302" i="1"/>
  <c r="L323" i="1"/>
  <c r="E1512" i="1" l="1"/>
  <c r="D1511" i="1"/>
  <c r="N1511" i="1"/>
  <c r="A1512" i="1"/>
  <c r="I1511" i="1"/>
  <c r="H1511" i="1"/>
  <c r="R1511" i="1" s="1"/>
  <c r="J1511" i="1"/>
  <c r="L1511" i="1" s="1"/>
  <c r="O1510" i="1"/>
  <c r="P1510" i="1" s="1"/>
  <c r="T1510" i="1"/>
  <c r="G1511" i="1"/>
  <c r="F1510" i="1"/>
  <c r="G1510" i="1"/>
  <c r="J1510" i="1"/>
  <c r="L1510" i="1" s="1"/>
  <c r="S302" i="1"/>
  <c r="B302" i="1" s="1"/>
  <c r="C304" i="1"/>
  <c r="M303" i="1"/>
  <c r="L324" i="1"/>
  <c r="O1511" i="1" l="1"/>
  <c r="P1511" i="1" s="1"/>
  <c r="T1511" i="1"/>
  <c r="N1512" i="1"/>
  <c r="A1513" i="1"/>
  <c r="I1512" i="1"/>
  <c r="H1512" i="1"/>
  <c r="R1512" i="1" s="1"/>
  <c r="V1512" i="1"/>
  <c r="V1513" i="1" s="1"/>
  <c r="F1511" i="1"/>
  <c r="E1513" i="1"/>
  <c r="D1512" i="1"/>
  <c r="S303" i="1"/>
  <c r="B303" i="1" s="1"/>
  <c r="C305" i="1"/>
  <c r="M304" i="1"/>
  <c r="L325" i="1"/>
  <c r="N1513" i="1" l="1"/>
  <c r="A1514" i="1"/>
  <c r="I1513" i="1"/>
  <c r="H1513" i="1"/>
  <c r="R1513" i="1" s="1"/>
  <c r="J1512" i="1"/>
  <c r="L1512" i="1" s="1"/>
  <c r="F1512" i="1"/>
  <c r="G1512" i="1"/>
  <c r="V1514" i="1"/>
  <c r="T1512" i="1"/>
  <c r="O1512" i="1"/>
  <c r="P1512" i="1" s="1"/>
  <c r="E1514" i="1"/>
  <c r="D1513" i="1"/>
  <c r="S304" i="1"/>
  <c r="B304" i="1" s="1"/>
  <c r="C306" i="1"/>
  <c r="M305" i="1"/>
  <c r="L326" i="1"/>
  <c r="F1513" i="1" l="1"/>
  <c r="J1513" i="1"/>
  <c r="L1513" i="1" s="1"/>
  <c r="G1513" i="1"/>
  <c r="E1515" i="1"/>
  <c r="D1514" i="1"/>
  <c r="N1514" i="1"/>
  <c r="H1514" i="1"/>
  <c r="I1514" i="1"/>
  <c r="A1515" i="1"/>
  <c r="T1513" i="1"/>
  <c r="O1513" i="1"/>
  <c r="P1513" i="1" s="1"/>
  <c r="S305" i="1"/>
  <c r="B305" i="1" s="1"/>
  <c r="C307" i="1"/>
  <c r="M306" i="1"/>
  <c r="L327" i="1"/>
  <c r="R1514" i="1" l="1"/>
  <c r="E1516" i="1"/>
  <c r="D1515" i="1"/>
  <c r="T1514" i="1"/>
  <c r="O1514" i="1"/>
  <c r="P1514" i="1" s="1"/>
  <c r="F1514" i="1"/>
  <c r="J1514" i="1"/>
  <c r="L1514" i="1" s="1"/>
  <c r="G1514" i="1"/>
  <c r="N1515" i="1"/>
  <c r="I1515" i="1"/>
  <c r="H1515" i="1"/>
  <c r="R1515" i="1" s="1"/>
  <c r="A1516" i="1"/>
  <c r="V1515" i="1"/>
  <c r="V1516" i="1" s="1"/>
  <c r="S306" i="1"/>
  <c r="B306" i="1" s="1"/>
  <c r="C308" i="1"/>
  <c r="M307" i="1"/>
  <c r="L328" i="1"/>
  <c r="J1515" i="1" l="1"/>
  <c r="L1515" i="1" s="1"/>
  <c r="N1516" i="1"/>
  <c r="A1517" i="1"/>
  <c r="I1516" i="1"/>
  <c r="H1516" i="1"/>
  <c r="R1516" i="1" s="1"/>
  <c r="G1515" i="1"/>
  <c r="F1515" i="1"/>
  <c r="T1515" i="1"/>
  <c r="O1515" i="1"/>
  <c r="P1515" i="1" s="1"/>
  <c r="E1517" i="1"/>
  <c r="D1516" i="1"/>
  <c r="S307" i="1"/>
  <c r="B307" i="1" s="1"/>
  <c r="C309" i="1"/>
  <c r="M308" i="1"/>
  <c r="L329" i="1"/>
  <c r="G1516" i="1" l="1"/>
  <c r="J1516" i="1"/>
  <c r="L1516" i="1" s="1"/>
  <c r="F1516" i="1"/>
  <c r="N1517" i="1"/>
  <c r="A1518" i="1"/>
  <c r="I1517" i="1"/>
  <c r="H1517" i="1"/>
  <c r="E1518" i="1"/>
  <c r="D1517" i="1"/>
  <c r="T1516" i="1"/>
  <c r="O1516" i="1"/>
  <c r="P1516" i="1" s="1"/>
  <c r="V1517" i="1"/>
  <c r="V1518" i="1" s="1"/>
  <c r="S308" i="1"/>
  <c r="B308" i="1" s="1"/>
  <c r="C310" i="1"/>
  <c r="M309" i="1"/>
  <c r="L330" i="1"/>
  <c r="R1517" i="1" l="1"/>
  <c r="E1519" i="1"/>
  <c r="D1518" i="1"/>
  <c r="G1518" i="1"/>
  <c r="N1518" i="1"/>
  <c r="A1519" i="1"/>
  <c r="H1518" i="1"/>
  <c r="R1518" i="1" s="1"/>
  <c r="I1518" i="1"/>
  <c r="T1517" i="1"/>
  <c r="O1517" i="1"/>
  <c r="P1517" i="1" s="1"/>
  <c r="G1517" i="1"/>
  <c r="F1517" i="1"/>
  <c r="J1517" i="1"/>
  <c r="L1517" i="1" s="1"/>
  <c r="S309" i="1"/>
  <c r="B309" i="1" s="1"/>
  <c r="C311" i="1"/>
  <c r="M310" i="1"/>
  <c r="L331" i="1"/>
  <c r="T1518" i="1" l="1"/>
  <c r="O1518" i="1"/>
  <c r="P1518" i="1" s="1"/>
  <c r="J1518" i="1"/>
  <c r="L1518" i="1" s="1"/>
  <c r="N1519" i="1"/>
  <c r="A1520" i="1"/>
  <c r="I1519" i="1"/>
  <c r="H1519" i="1"/>
  <c r="F1518" i="1"/>
  <c r="E1520" i="1"/>
  <c r="D1519" i="1"/>
  <c r="V1519" i="1"/>
  <c r="S310" i="1"/>
  <c r="B310" i="1" s="1"/>
  <c r="M311" i="1"/>
  <c r="S311" i="1" s="1"/>
  <c r="C312" i="1"/>
  <c r="L332" i="1"/>
  <c r="R1519" i="1" l="1"/>
  <c r="N1520" i="1"/>
  <c r="I1520" i="1"/>
  <c r="H1520" i="1"/>
  <c r="A1521" i="1"/>
  <c r="O1519" i="1"/>
  <c r="P1519" i="1" s="1"/>
  <c r="T1519" i="1"/>
  <c r="V1520" i="1"/>
  <c r="V1521" i="1" s="1"/>
  <c r="J1519" i="1"/>
  <c r="L1519" i="1" s="1"/>
  <c r="F1519" i="1"/>
  <c r="G1519" i="1"/>
  <c r="E1521" i="1"/>
  <c r="D1520" i="1"/>
  <c r="C313" i="1"/>
  <c r="M312" i="1"/>
  <c r="L333" i="1"/>
  <c r="N1521" i="1" l="1"/>
  <c r="H1521" i="1"/>
  <c r="I1521" i="1"/>
  <c r="A1522" i="1"/>
  <c r="E1522" i="1"/>
  <c r="D1521" i="1"/>
  <c r="F1520" i="1"/>
  <c r="G1520" i="1"/>
  <c r="J1520" i="1"/>
  <c r="L1520" i="1" s="1"/>
  <c r="R1520" i="1"/>
  <c r="T1520" i="1"/>
  <c r="O1520" i="1"/>
  <c r="P1520" i="1" s="1"/>
  <c r="S312" i="1"/>
  <c r="B312" i="1" s="1"/>
  <c r="B311" i="1"/>
  <c r="C314" i="1"/>
  <c r="M313" i="1"/>
  <c r="L334" i="1"/>
  <c r="F1521" i="1" l="1"/>
  <c r="G1521" i="1"/>
  <c r="J1521" i="1"/>
  <c r="L1521" i="1" s="1"/>
  <c r="E1523" i="1"/>
  <c r="D1522" i="1"/>
  <c r="N1522" i="1"/>
  <c r="A1523" i="1"/>
  <c r="I1522" i="1"/>
  <c r="H1522" i="1"/>
  <c r="R1521" i="1"/>
  <c r="T1521" i="1"/>
  <c r="O1521" i="1"/>
  <c r="P1521" i="1" s="1"/>
  <c r="G1522" i="1"/>
  <c r="V1522" i="1"/>
  <c r="S313" i="1"/>
  <c r="B313" i="1" s="1"/>
  <c r="M314" i="1"/>
  <c r="L335" i="1"/>
  <c r="T1522" i="1" l="1"/>
  <c r="O1522" i="1"/>
  <c r="P1522" i="1" s="1"/>
  <c r="V1523" i="1"/>
  <c r="J1522" i="1"/>
  <c r="L1522" i="1" s="1"/>
  <c r="F1522" i="1"/>
  <c r="N1523" i="1"/>
  <c r="I1523" i="1"/>
  <c r="A1524" i="1"/>
  <c r="H1523" i="1"/>
  <c r="E1524" i="1"/>
  <c r="D1523" i="1"/>
  <c r="G1523" i="1"/>
  <c r="R1522" i="1"/>
  <c r="S314" i="1"/>
  <c r="L336" i="1"/>
  <c r="E1525" i="1" l="1"/>
  <c r="D1524" i="1"/>
  <c r="O1523" i="1"/>
  <c r="P1523" i="1" s="1"/>
  <c r="T1523" i="1"/>
  <c r="F1523" i="1"/>
  <c r="V1524" i="1"/>
  <c r="V1525" i="1" s="1"/>
  <c r="J1524" i="1"/>
  <c r="L1524" i="1" s="1"/>
  <c r="R1523" i="1"/>
  <c r="N1524" i="1"/>
  <c r="A1525" i="1"/>
  <c r="H1524" i="1"/>
  <c r="I1524" i="1"/>
  <c r="J1523" i="1"/>
  <c r="L1523" i="1" s="1"/>
  <c r="T314" i="1"/>
  <c r="B314" i="1"/>
  <c r="C315" i="1"/>
  <c r="C316" i="1" s="1"/>
  <c r="L337" i="1"/>
  <c r="N1525" i="1" l="1"/>
  <c r="I1525" i="1"/>
  <c r="A1526" i="1"/>
  <c r="H1525" i="1"/>
  <c r="R1525" i="1" s="1"/>
  <c r="F1524" i="1"/>
  <c r="R1524" i="1"/>
  <c r="O1524" i="1"/>
  <c r="P1524" i="1" s="1"/>
  <c r="T1524" i="1"/>
  <c r="G1524" i="1"/>
  <c r="E1526" i="1"/>
  <c r="D1525" i="1"/>
  <c r="M315" i="1"/>
  <c r="S315" i="1" s="1"/>
  <c r="B315" i="1" s="1"/>
  <c r="C317" i="1"/>
  <c r="M316" i="1"/>
  <c r="L338" i="1"/>
  <c r="F1525" i="1" l="1"/>
  <c r="G1525" i="1"/>
  <c r="J1525" i="1"/>
  <c r="L1525" i="1" s="1"/>
  <c r="N1526" i="1"/>
  <c r="I1526" i="1"/>
  <c r="A1527" i="1"/>
  <c r="H1526" i="1"/>
  <c r="R1526" i="1" s="1"/>
  <c r="E1527" i="1"/>
  <c r="D1526" i="1"/>
  <c r="T1525" i="1"/>
  <c r="O1525" i="1"/>
  <c r="P1525" i="1" s="1"/>
  <c r="V1526" i="1"/>
  <c r="S316" i="1"/>
  <c r="B316" i="1" s="1"/>
  <c r="C318" i="1"/>
  <c r="M317" i="1"/>
  <c r="L339" i="1"/>
  <c r="T1526" i="1" l="1"/>
  <c r="O1526" i="1"/>
  <c r="P1526" i="1" s="1"/>
  <c r="E1528" i="1"/>
  <c r="D1527" i="1"/>
  <c r="G1527" i="1"/>
  <c r="N1527" i="1"/>
  <c r="A1528" i="1"/>
  <c r="I1527" i="1"/>
  <c r="H1527" i="1"/>
  <c r="V1527" i="1"/>
  <c r="G1526" i="1"/>
  <c r="J1526" i="1"/>
  <c r="L1526" i="1" s="1"/>
  <c r="F1526" i="1"/>
  <c r="S317" i="1"/>
  <c r="B317" i="1" s="1"/>
  <c r="C319" i="1"/>
  <c r="M318" i="1"/>
  <c r="L340" i="1"/>
  <c r="R1527" i="1" l="1"/>
  <c r="O1527" i="1"/>
  <c r="P1527" i="1" s="1"/>
  <c r="T1527" i="1"/>
  <c r="N1528" i="1"/>
  <c r="H1528" i="1"/>
  <c r="I1528" i="1"/>
  <c r="A1529" i="1"/>
  <c r="F1527" i="1"/>
  <c r="V1528" i="1"/>
  <c r="E1529" i="1"/>
  <c r="D1528" i="1"/>
  <c r="J1527" i="1"/>
  <c r="L1527" i="1" s="1"/>
  <c r="S318" i="1"/>
  <c r="B318" i="1" s="1"/>
  <c r="C320" i="1"/>
  <c r="M319" i="1"/>
  <c r="L341" i="1"/>
  <c r="L342" i="1"/>
  <c r="E1530" i="1" l="1"/>
  <c r="D1529" i="1"/>
  <c r="N1529" i="1"/>
  <c r="H1529" i="1"/>
  <c r="I1529" i="1"/>
  <c r="A1530" i="1"/>
  <c r="R1528" i="1"/>
  <c r="O1528" i="1"/>
  <c r="P1528" i="1" s="1"/>
  <c r="T1528" i="1"/>
  <c r="F1528" i="1"/>
  <c r="G1528" i="1"/>
  <c r="V1529" i="1"/>
  <c r="V1530" i="1" s="1"/>
  <c r="J1528" i="1"/>
  <c r="L1528" i="1" s="1"/>
  <c r="S319" i="1"/>
  <c r="B319" i="1" s="1"/>
  <c r="C321" i="1"/>
  <c r="M320" i="1"/>
  <c r="L343" i="1"/>
  <c r="O1529" i="1" l="1"/>
  <c r="P1529" i="1" s="1"/>
  <c r="T1529" i="1"/>
  <c r="N1530" i="1"/>
  <c r="A1531" i="1"/>
  <c r="H1530" i="1"/>
  <c r="I1530" i="1"/>
  <c r="R1529" i="1"/>
  <c r="F1529" i="1"/>
  <c r="G1529" i="1"/>
  <c r="J1529" i="1"/>
  <c r="L1529" i="1" s="1"/>
  <c r="E1531" i="1"/>
  <c r="D1530" i="1"/>
  <c r="S320" i="1"/>
  <c r="B320" i="1" s="1"/>
  <c r="C322" i="1"/>
  <c r="M321" i="1"/>
  <c r="L344" i="1"/>
  <c r="R1530" i="1" l="1"/>
  <c r="N1531" i="1"/>
  <c r="H1531" i="1"/>
  <c r="I1531" i="1"/>
  <c r="A1532" i="1"/>
  <c r="O1530" i="1"/>
  <c r="P1530" i="1" s="1"/>
  <c r="T1530" i="1"/>
  <c r="G1530" i="1"/>
  <c r="F1530" i="1"/>
  <c r="J1530" i="1"/>
  <c r="L1530" i="1" s="1"/>
  <c r="E1532" i="1"/>
  <c r="D1531" i="1"/>
  <c r="V1531" i="1"/>
  <c r="V1532" i="1" s="1"/>
  <c r="S321" i="1"/>
  <c r="B321" i="1" s="1"/>
  <c r="C323" i="1"/>
  <c r="M322" i="1"/>
  <c r="L345" i="1"/>
  <c r="R1531" i="1" l="1"/>
  <c r="N1532" i="1"/>
  <c r="I1532" i="1"/>
  <c r="H1532" i="1"/>
  <c r="R1532" i="1" s="1"/>
  <c r="A1533" i="1"/>
  <c r="F1531" i="1"/>
  <c r="G1531" i="1"/>
  <c r="J1531" i="1"/>
  <c r="L1531" i="1" s="1"/>
  <c r="E1533" i="1"/>
  <c r="D1532" i="1"/>
  <c r="O1531" i="1"/>
  <c r="P1531" i="1" s="1"/>
  <c r="T1531" i="1"/>
  <c r="S322" i="1"/>
  <c r="B322" i="1" s="1"/>
  <c r="C324" i="1"/>
  <c r="M323" i="1"/>
  <c r="L346" i="1"/>
  <c r="O1532" i="1" l="1"/>
  <c r="P1532" i="1" s="1"/>
  <c r="T1532" i="1"/>
  <c r="E1534" i="1"/>
  <c r="N1533" i="1"/>
  <c r="O1533" i="1" s="1"/>
  <c r="A1534" i="1"/>
  <c r="I1533" i="1"/>
  <c r="H1533" i="1"/>
  <c r="R1533" i="1" s="1"/>
  <c r="V1533" i="1"/>
  <c r="V1534" i="1" s="1"/>
  <c r="F1532" i="1"/>
  <c r="G1532" i="1"/>
  <c r="J1532" i="1"/>
  <c r="L1532" i="1" s="1"/>
  <c r="D1533" i="1"/>
  <c r="G1533" i="1"/>
  <c r="S323" i="1"/>
  <c r="B323" i="1" s="1"/>
  <c r="C325" i="1"/>
  <c r="M324" i="1"/>
  <c r="L347" i="1"/>
  <c r="N1534" i="1" l="1"/>
  <c r="A1535" i="1"/>
  <c r="H1534" i="1"/>
  <c r="I1534" i="1"/>
  <c r="F1533" i="1"/>
  <c r="J1533" i="1"/>
  <c r="L1533" i="1" s="1"/>
  <c r="E1535" i="1"/>
  <c r="D1534" i="1"/>
  <c r="S324" i="1"/>
  <c r="B324" i="1" s="1"/>
  <c r="C326" i="1"/>
  <c r="M325" i="1"/>
  <c r="L348" i="1"/>
  <c r="E1536" i="1" l="1"/>
  <c r="D1535" i="1"/>
  <c r="R1534" i="1"/>
  <c r="G1535" i="1"/>
  <c r="N1535" i="1"/>
  <c r="I1535" i="1"/>
  <c r="H1535" i="1"/>
  <c r="R1535" i="1" s="1"/>
  <c r="A1536" i="1"/>
  <c r="T1534" i="1"/>
  <c r="O1534" i="1"/>
  <c r="P1534" i="1" s="1"/>
  <c r="G1534" i="1"/>
  <c r="F1534" i="1"/>
  <c r="J1534" i="1"/>
  <c r="L1534" i="1" s="1"/>
  <c r="V1535" i="1"/>
  <c r="V1536" i="1" s="1"/>
  <c r="S325" i="1"/>
  <c r="B325" i="1" s="1"/>
  <c r="C327" i="1"/>
  <c r="M326" i="1"/>
  <c r="L349" i="1"/>
  <c r="O1535" i="1" l="1"/>
  <c r="P1535" i="1" s="1"/>
  <c r="T1535" i="1"/>
  <c r="J1535" i="1"/>
  <c r="L1535" i="1" s="1"/>
  <c r="F1535" i="1"/>
  <c r="N1536" i="1"/>
  <c r="I1536" i="1"/>
  <c r="H1536" i="1"/>
  <c r="R1536" i="1" s="1"/>
  <c r="A1537" i="1"/>
  <c r="E1537" i="1"/>
  <c r="D1536" i="1"/>
  <c r="S326" i="1"/>
  <c r="B326" i="1" s="1"/>
  <c r="C328" i="1"/>
  <c r="M327" i="1"/>
  <c r="L350" i="1"/>
  <c r="O1536" i="1" l="1"/>
  <c r="P1536" i="1" s="1"/>
  <c r="T1536" i="1"/>
  <c r="V1537" i="1"/>
  <c r="V1538" i="1" s="1"/>
  <c r="G1536" i="1"/>
  <c r="J1536" i="1"/>
  <c r="L1536" i="1" s="1"/>
  <c r="F1536" i="1"/>
  <c r="E1538" i="1"/>
  <c r="D1537" i="1"/>
  <c r="N1537" i="1"/>
  <c r="A1538" i="1"/>
  <c r="H1537" i="1"/>
  <c r="R1537" i="1" s="1"/>
  <c r="I1537" i="1"/>
  <c r="S327" i="1"/>
  <c r="B327" i="1" s="1"/>
  <c r="C329" i="1"/>
  <c r="M328" i="1"/>
  <c r="L351" i="1"/>
  <c r="E1539" i="1" l="1"/>
  <c r="D1538" i="1"/>
  <c r="J1537" i="1"/>
  <c r="L1537" i="1" s="1"/>
  <c r="F1537" i="1"/>
  <c r="G1537" i="1"/>
  <c r="N1538" i="1"/>
  <c r="V1539" i="1" s="1"/>
  <c r="H1538" i="1"/>
  <c r="I1538" i="1"/>
  <c r="A1539" i="1"/>
  <c r="G1538" i="1"/>
  <c r="T1537" i="1"/>
  <c r="O1537" i="1"/>
  <c r="P1537" i="1" s="1"/>
  <c r="S328" i="1"/>
  <c r="B328" i="1" s="1"/>
  <c r="C330" i="1"/>
  <c r="M329" i="1"/>
  <c r="L352" i="1"/>
  <c r="R1538" i="1" l="1"/>
  <c r="F1538" i="1"/>
  <c r="T1538" i="1"/>
  <c r="O1538" i="1"/>
  <c r="P1538" i="1" s="1"/>
  <c r="J1538" i="1"/>
  <c r="L1538" i="1" s="1"/>
  <c r="N1539" i="1"/>
  <c r="H1539" i="1"/>
  <c r="R1539" i="1" s="1"/>
  <c r="A1540" i="1"/>
  <c r="I1539" i="1"/>
  <c r="E1540" i="1"/>
  <c r="D1539" i="1"/>
  <c r="S329" i="1"/>
  <c r="B329" i="1" s="1"/>
  <c r="C331" i="1"/>
  <c r="M330" i="1"/>
  <c r="L353" i="1"/>
  <c r="N1540" i="1" l="1"/>
  <c r="H1540" i="1"/>
  <c r="A1541" i="1"/>
  <c r="I1540" i="1"/>
  <c r="R1540" i="1" s="1"/>
  <c r="O1539" i="1"/>
  <c r="P1539" i="1" s="1"/>
  <c r="T1539" i="1"/>
  <c r="E1541" i="1"/>
  <c r="D1540" i="1"/>
  <c r="J1539" i="1"/>
  <c r="L1539" i="1" s="1"/>
  <c r="G1539" i="1"/>
  <c r="F1539" i="1"/>
  <c r="V1540" i="1"/>
  <c r="V1541" i="1" s="1"/>
  <c r="S330" i="1"/>
  <c r="B330" i="1" s="1"/>
  <c r="C332" i="1"/>
  <c r="M331" i="1"/>
  <c r="L354" i="1"/>
  <c r="F1540" i="1" l="1"/>
  <c r="G1540" i="1"/>
  <c r="J1540" i="1"/>
  <c r="L1540" i="1" s="1"/>
  <c r="E1542" i="1"/>
  <c r="D1541" i="1"/>
  <c r="N1541" i="1"/>
  <c r="I1541" i="1"/>
  <c r="A1542" i="1"/>
  <c r="H1541" i="1"/>
  <c r="T1540" i="1"/>
  <c r="O1540" i="1"/>
  <c r="P1540" i="1" s="1"/>
  <c r="S331" i="1"/>
  <c r="B331" i="1" s="1"/>
  <c r="C333" i="1"/>
  <c r="M332" i="1"/>
  <c r="L355" i="1"/>
  <c r="T1541" i="1" l="1"/>
  <c r="O1541" i="1"/>
  <c r="P1541" i="1" s="1"/>
  <c r="V1542" i="1"/>
  <c r="V1543" i="1" s="1"/>
  <c r="F1541" i="1"/>
  <c r="G1541" i="1"/>
  <c r="J1541" i="1"/>
  <c r="L1541" i="1" s="1"/>
  <c r="R1541" i="1"/>
  <c r="E1543" i="1"/>
  <c r="D1542" i="1"/>
  <c r="N1542" i="1"/>
  <c r="H1542" i="1"/>
  <c r="A1543" i="1"/>
  <c r="I1542" i="1"/>
  <c r="S332" i="1"/>
  <c r="B332" i="1" s="1"/>
  <c r="C334" i="1"/>
  <c r="M333" i="1"/>
  <c r="L356" i="1"/>
  <c r="E1544" i="1" l="1"/>
  <c r="D1543" i="1"/>
  <c r="G1543" i="1"/>
  <c r="N1543" i="1"/>
  <c r="V1544" i="1" s="1"/>
  <c r="I1543" i="1"/>
  <c r="A1544" i="1"/>
  <c r="H1543" i="1"/>
  <c r="R1543" i="1" s="1"/>
  <c r="R1542" i="1"/>
  <c r="O1542" i="1"/>
  <c r="P1542" i="1" s="1"/>
  <c r="T1542" i="1"/>
  <c r="F1542" i="1"/>
  <c r="G1542" i="1"/>
  <c r="J1542" i="1"/>
  <c r="L1542" i="1" s="1"/>
  <c r="S333" i="1"/>
  <c r="B333" i="1" s="1"/>
  <c r="C335" i="1"/>
  <c r="M334" i="1"/>
  <c r="L357" i="1"/>
  <c r="F1543" i="1" l="1"/>
  <c r="J1543" i="1"/>
  <c r="L1543" i="1" s="1"/>
  <c r="N1544" i="1"/>
  <c r="H1544" i="1"/>
  <c r="A1545" i="1"/>
  <c r="I1544" i="1"/>
  <c r="O1543" i="1"/>
  <c r="P1543" i="1" s="1"/>
  <c r="T1543" i="1"/>
  <c r="E1545" i="1"/>
  <c r="D1544" i="1"/>
  <c r="S334" i="1"/>
  <c r="B334" i="1" s="1"/>
  <c r="C336" i="1"/>
  <c r="M335" i="1"/>
  <c r="L358" i="1"/>
  <c r="F1544" i="1" l="1"/>
  <c r="G1544" i="1"/>
  <c r="R1544" i="1"/>
  <c r="T1544" i="1"/>
  <c r="O1544" i="1"/>
  <c r="P1544" i="1" s="1"/>
  <c r="N1545" i="1"/>
  <c r="A1546" i="1"/>
  <c r="H1545" i="1"/>
  <c r="R1545" i="1" s="1"/>
  <c r="I1545" i="1"/>
  <c r="E1546" i="1"/>
  <c r="D1545" i="1"/>
  <c r="V1545" i="1"/>
  <c r="J1544" i="1"/>
  <c r="L1544" i="1" s="1"/>
  <c r="S335" i="1"/>
  <c r="B335" i="1" s="1"/>
  <c r="C337" i="1"/>
  <c r="M336" i="1"/>
  <c r="L359" i="1"/>
  <c r="E1547" i="1" l="1"/>
  <c r="D1546" i="1"/>
  <c r="N1546" i="1"/>
  <c r="H1546" i="1"/>
  <c r="A1547" i="1"/>
  <c r="I1546" i="1"/>
  <c r="G1546" i="1"/>
  <c r="V1546" i="1"/>
  <c r="T1545" i="1"/>
  <c r="O1545" i="1"/>
  <c r="P1545" i="1" s="1"/>
  <c r="F1545" i="1"/>
  <c r="G1545" i="1"/>
  <c r="J1545" i="1"/>
  <c r="L1545" i="1" s="1"/>
  <c r="S336" i="1"/>
  <c r="B336" i="1" s="1"/>
  <c r="C338" i="1"/>
  <c r="M337" i="1"/>
  <c r="L360" i="1"/>
  <c r="R1546" i="1" l="1"/>
  <c r="O1546" i="1"/>
  <c r="P1546" i="1" s="1"/>
  <c r="T1546" i="1"/>
  <c r="F1546" i="1"/>
  <c r="N1547" i="1"/>
  <c r="A1548" i="1"/>
  <c r="I1547" i="1"/>
  <c r="H1547" i="1"/>
  <c r="R1547" i="1" s="1"/>
  <c r="J1546" i="1"/>
  <c r="L1546" i="1" s="1"/>
  <c r="V1547" i="1"/>
  <c r="E1548" i="1"/>
  <c r="D1547" i="1"/>
  <c r="S337" i="1"/>
  <c r="B337" i="1" s="1"/>
  <c r="C339" i="1"/>
  <c r="M338" i="1"/>
  <c r="L361" i="1"/>
  <c r="T1547" i="1" l="1"/>
  <c r="O1547" i="1"/>
  <c r="P1547" i="1" s="1"/>
  <c r="N1548" i="1"/>
  <c r="A1549" i="1"/>
  <c r="I1548" i="1"/>
  <c r="H1548" i="1"/>
  <c r="R1548" i="1" s="1"/>
  <c r="J1547" i="1"/>
  <c r="L1547" i="1" s="1"/>
  <c r="G1547" i="1"/>
  <c r="F1547" i="1"/>
  <c r="V1548" i="1"/>
  <c r="E1549" i="1"/>
  <c r="D1548" i="1"/>
  <c r="S338" i="1"/>
  <c r="B338" i="1" s="1"/>
  <c r="C340" i="1"/>
  <c r="M339" i="1"/>
  <c r="L362" i="1"/>
  <c r="N1549" i="1" l="1"/>
  <c r="H1549" i="1"/>
  <c r="A1550" i="1"/>
  <c r="I1549" i="1"/>
  <c r="J1548" i="1"/>
  <c r="L1548" i="1" s="1"/>
  <c r="F1548" i="1"/>
  <c r="G1548" i="1"/>
  <c r="E1550" i="1"/>
  <c r="D1549" i="1"/>
  <c r="O1548" i="1"/>
  <c r="P1548" i="1" s="1"/>
  <c r="T1548" i="1"/>
  <c r="V1549" i="1"/>
  <c r="V1550" i="1" s="1"/>
  <c r="S339" i="1"/>
  <c r="B339" i="1" s="1"/>
  <c r="C341" i="1"/>
  <c r="M340" i="1"/>
  <c r="L363" i="1"/>
  <c r="R1549" i="1" l="1"/>
  <c r="E1551" i="1"/>
  <c r="D1550" i="1"/>
  <c r="N1550" i="1"/>
  <c r="I1550" i="1"/>
  <c r="A1551" i="1"/>
  <c r="H1550" i="1"/>
  <c r="J1549" i="1"/>
  <c r="L1549" i="1" s="1"/>
  <c r="G1549" i="1"/>
  <c r="F1549" i="1"/>
  <c r="T1549" i="1"/>
  <c r="O1549" i="1"/>
  <c r="P1549" i="1" s="1"/>
  <c r="S340" i="1"/>
  <c r="B340" i="1" s="1"/>
  <c r="C342" i="1"/>
  <c r="M341" i="1"/>
  <c r="L364" i="1"/>
  <c r="J1550" i="1" l="1"/>
  <c r="L1550" i="1" s="1"/>
  <c r="O1550" i="1"/>
  <c r="P1550" i="1" s="1"/>
  <c r="T1550" i="1"/>
  <c r="F1550" i="1"/>
  <c r="E1552" i="1"/>
  <c r="D1551" i="1"/>
  <c r="F1551" i="1" s="1"/>
  <c r="G1551" i="1"/>
  <c r="R1550" i="1"/>
  <c r="V1551" i="1"/>
  <c r="N1551" i="1"/>
  <c r="I1551" i="1"/>
  <c r="H1551" i="1"/>
  <c r="R1551" i="1" s="1"/>
  <c r="A1552" i="1"/>
  <c r="G1550" i="1"/>
  <c r="S341" i="1"/>
  <c r="B341" i="1" s="1"/>
  <c r="M342" i="1"/>
  <c r="S342" i="1" s="1"/>
  <c r="C343" i="1"/>
  <c r="L365" i="1"/>
  <c r="V1552" i="1" l="1"/>
  <c r="N1552" i="1"/>
  <c r="V1553" i="1" s="1"/>
  <c r="H1552" i="1"/>
  <c r="R1552" i="1" s="1"/>
  <c r="I1552" i="1"/>
  <c r="A1553" i="1"/>
  <c r="E1553" i="1"/>
  <c r="D1552" i="1"/>
  <c r="G1552" i="1"/>
  <c r="T1551" i="1"/>
  <c r="O1551" i="1"/>
  <c r="P1551" i="1" s="1"/>
  <c r="J1551" i="1"/>
  <c r="L1551" i="1" s="1"/>
  <c r="C344" i="1"/>
  <c r="M343" i="1"/>
  <c r="L366" i="1"/>
  <c r="E1554" i="1" l="1"/>
  <c r="D1553" i="1"/>
  <c r="N1553" i="1"/>
  <c r="I1553" i="1"/>
  <c r="H1553" i="1"/>
  <c r="R1553" i="1" s="1"/>
  <c r="A1554" i="1"/>
  <c r="F1552" i="1"/>
  <c r="J1552" i="1"/>
  <c r="L1552" i="1" s="1"/>
  <c r="O1552" i="1"/>
  <c r="P1552" i="1" s="1"/>
  <c r="T1552" i="1"/>
  <c r="S343" i="1"/>
  <c r="B343" i="1" s="1"/>
  <c r="B342" i="1"/>
  <c r="C345" i="1"/>
  <c r="M344" i="1"/>
  <c r="L367" i="1"/>
  <c r="N1554" i="1" l="1"/>
  <c r="A1555" i="1"/>
  <c r="I1554" i="1"/>
  <c r="H1554" i="1"/>
  <c r="R1554" i="1" s="1"/>
  <c r="O1553" i="1"/>
  <c r="P1553" i="1" s="1"/>
  <c r="T1553" i="1"/>
  <c r="E1555" i="1"/>
  <c r="D1554" i="1"/>
  <c r="F1553" i="1"/>
  <c r="G1553" i="1"/>
  <c r="J1553" i="1"/>
  <c r="L1553" i="1" s="1"/>
  <c r="V1554" i="1"/>
  <c r="V1555" i="1" s="1"/>
  <c r="S344" i="1"/>
  <c r="B344" i="1" s="1"/>
  <c r="M345" i="1"/>
  <c r="L368" i="1"/>
  <c r="F1554" i="1" l="1"/>
  <c r="G1554" i="1"/>
  <c r="J1554" i="1"/>
  <c r="L1554" i="1" s="1"/>
  <c r="E1556" i="1"/>
  <c r="D1555" i="1"/>
  <c r="F1555" i="1" s="1"/>
  <c r="N1555" i="1"/>
  <c r="I1555" i="1"/>
  <c r="H1555" i="1"/>
  <c r="R1555" i="1" s="1"/>
  <c r="A1556" i="1"/>
  <c r="O1554" i="1"/>
  <c r="P1554" i="1" s="1"/>
  <c r="T1554" i="1"/>
  <c r="S345" i="1"/>
  <c r="L369" i="1"/>
  <c r="L370" i="1"/>
  <c r="E1557" i="1" l="1"/>
  <c r="D1556" i="1"/>
  <c r="F1556" i="1" s="1"/>
  <c r="O1555" i="1"/>
  <c r="P1555" i="1" s="1"/>
  <c r="T1555" i="1"/>
  <c r="V1556" i="1"/>
  <c r="G1555" i="1"/>
  <c r="N1556" i="1"/>
  <c r="A1557" i="1"/>
  <c r="I1556" i="1"/>
  <c r="H1556" i="1"/>
  <c r="R1556" i="1" s="1"/>
  <c r="J1556" i="1"/>
  <c r="L1556" i="1" s="1"/>
  <c r="G1556" i="1"/>
  <c r="J1555" i="1"/>
  <c r="L1555" i="1" s="1"/>
  <c r="T345" i="1"/>
  <c r="B345" i="1"/>
  <c r="C346" i="1"/>
  <c r="C347" i="1" s="1"/>
  <c r="L371" i="1"/>
  <c r="V1557" i="1" l="1"/>
  <c r="T1556" i="1"/>
  <c r="O1556" i="1"/>
  <c r="P1556" i="1" s="1"/>
  <c r="N1557" i="1"/>
  <c r="A1558" i="1"/>
  <c r="I1557" i="1"/>
  <c r="H1557" i="1"/>
  <c r="R1557" i="1" s="1"/>
  <c r="E1558" i="1"/>
  <c r="D1557" i="1"/>
  <c r="M346" i="1"/>
  <c r="S346" i="1" s="1"/>
  <c r="B346" i="1" s="1"/>
  <c r="C348" i="1"/>
  <c r="M347" i="1"/>
  <c r="L372" i="1"/>
  <c r="E1559" i="1" l="1"/>
  <c r="D1558" i="1"/>
  <c r="O1557" i="1"/>
  <c r="P1557" i="1" s="1"/>
  <c r="T1557" i="1"/>
  <c r="G1558" i="1"/>
  <c r="N1558" i="1"/>
  <c r="I1558" i="1"/>
  <c r="H1558" i="1"/>
  <c r="A1559" i="1"/>
  <c r="F1557" i="1"/>
  <c r="G1557" i="1"/>
  <c r="J1557" i="1"/>
  <c r="L1557" i="1" s="1"/>
  <c r="V1558" i="1"/>
  <c r="S347" i="1"/>
  <c r="B347" i="1" s="1"/>
  <c r="C349" i="1"/>
  <c r="M348" i="1"/>
  <c r="L373" i="1"/>
  <c r="J1558" i="1" l="1"/>
  <c r="L1558" i="1" s="1"/>
  <c r="F1558" i="1"/>
  <c r="O1558" i="1"/>
  <c r="P1558" i="1" s="1"/>
  <c r="T1558" i="1"/>
  <c r="V1559" i="1"/>
  <c r="N1559" i="1"/>
  <c r="I1559" i="1"/>
  <c r="H1559" i="1"/>
  <c r="R1559" i="1" s="1"/>
  <c r="A1560" i="1"/>
  <c r="R1558" i="1"/>
  <c r="E1560" i="1"/>
  <c r="D1559" i="1"/>
  <c r="S348" i="1"/>
  <c r="B348" i="1" s="1"/>
  <c r="C350" i="1"/>
  <c r="M349" i="1"/>
  <c r="L374" i="1"/>
  <c r="T1559" i="1" l="1"/>
  <c r="O1559" i="1"/>
  <c r="P1559" i="1" s="1"/>
  <c r="N1560" i="1"/>
  <c r="A1561" i="1"/>
  <c r="H1560" i="1"/>
  <c r="R1560" i="1" s="1"/>
  <c r="I1560" i="1"/>
  <c r="V1560" i="1"/>
  <c r="V1561" i="1" s="1"/>
  <c r="J1559" i="1"/>
  <c r="L1559" i="1" s="1"/>
  <c r="F1559" i="1"/>
  <c r="G1559" i="1"/>
  <c r="E1561" i="1"/>
  <c r="D1560" i="1"/>
  <c r="S349" i="1"/>
  <c r="B349" i="1" s="1"/>
  <c r="C351" i="1"/>
  <c r="M350" i="1"/>
  <c r="L375" i="1"/>
  <c r="F1560" i="1" l="1"/>
  <c r="J1560" i="1"/>
  <c r="L1560" i="1" s="1"/>
  <c r="G1560" i="1"/>
  <c r="E1562" i="1"/>
  <c r="D1561" i="1"/>
  <c r="N1561" i="1"/>
  <c r="H1561" i="1"/>
  <c r="R1561" i="1" s="1"/>
  <c r="A1562" i="1"/>
  <c r="I1561" i="1"/>
  <c r="O1560" i="1"/>
  <c r="P1560" i="1" s="1"/>
  <c r="T1560" i="1"/>
  <c r="S350" i="1"/>
  <c r="B350" i="1" s="1"/>
  <c r="C352" i="1"/>
  <c r="M351" i="1"/>
  <c r="L376" i="1"/>
  <c r="O1561" i="1" l="1"/>
  <c r="P1561" i="1" s="1"/>
  <c r="T1561" i="1"/>
  <c r="E1563" i="1"/>
  <c r="D1562" i="1"/>
  <c r="G1561" i="1"/>
  <c r="F1561" i="1"/>
  <c r="J1561" i="1"/>
  <c r="L1561" i="1" s="1"/>
  <c r="N1562" i="1"/>
  <c r="I1562" i="1"/>
  <c r="H1562" i="1"/>
  <c r="R1562" i="1" s="1"/>
  <c r="A1563" i="1"/>
  <c r="V1562" i="1"/>
  <c r="S351" i="1"/>
  <c r="B351" i="1" s="1"/>
  <c r="C353" i="1"/>
  <c r="M352" i="1"/>
  <c r="L377" i="1"/>
  <c r="G1562" i="1" l="1"/>
  <c r="F1562" i="1"/>
  <c r="J1562" i="1"/>
  <c r="L1562" i="1" s="1"/>
  <c r="O1562" i="1"/>
  <c r="P1562" i="1" s="1"/>
  <c r="T1562" i="1"/>
  <c r="V1563" i="1"/>
  <c r="E1564" i="1"/>
  <c r="N1563" i="1"/>
  <c r="O1563" i="1" s="1"/>
  <c r="I1563" i="1"/>
  <c r="H1563" i="1"/>
  <c r="R1563" i="1" s="1"/>
  <c r="A1564" i="1"/>
  <c r="D1563" i="1"/>
  <c r="S352" i="1"/>
  <c r="B352" i="1" s="1"/>
  <c r="C354" i="1"/>
  <c r="M353" i="1"/>
  <c r="L378" i="1"/>
  <c r="E1565" i="1" l="1"/>
  <c r="D1564" i="1"/>
  <c r="V1564" i="1"/>
  <c r="V1565" i="1" s="1"/>
  <c r="J1564" i="1"/>
  <c r="L1564" i="1" s="1"/>
  <c r="G1563" i="1"/>
  <c r="F1563" i="1"/>
  <c r="J1563" i="1"/>
  <c r="L1563" i="1" s="1"/>
  <c r="G1564" i="1"/>
  <c r="N1564" i="1"/>
  <c r="I1564" i="1"/>
  <c r="H1564" i="1"/>
  <c r="R1564" i="1" s="1"/>
  <c r="A1565" i="1"/>
  <c r="S353" i="1"/>
  <c r="B353" i="1" s="1"/>
  <c r="C355" i="1"/>
  <c r="M354" i="1"/>
  <c r="L379" i="1"/>
  <c r="N1565" i="1" l="1"/>
  <c r="I1565" i="1"/>
  <c r="H1565" i="1"/>
  <c r="R1565" i="1" s="1"/>
  <c r="A1566" i="1"/>
  <c r="V1566" i="1"/>
  <c r="F1564" i="1"/>
  <c r="O1564" i="1"/>
  <c r="P1564" i="1" s="1"/>
  <c r="T1564" i="1"/>
  <c r="E1566" i="1"/>
  <c r="D1565" i="1"/>
  <c r="S354" i="1"/>
  <c r="B354" i="1" s="1"/>
  <c r="C356" i="1"/>
  <c r="M355" i="1"/>
  <c r="L380" i="1"/>
  <c r="N1566" i="1" l="1"/>
  <c r="A1567" i="1"/>
  <c r="I1566" i="1"/>
  <c r="H1566" i="1"/>
  <c r="R1566" i="1" s="1"/>
  <c r="F1565" i="1"/>
  <c r="J1565" i="1"/>
  <c r="L1565" i="1" s="1"/>
  <c r="G1565" i="1"/>
  <c r="E1567" i="1"/>
  <c r="D1566" i="1"/>
  <c r="O1565" i="1"/>
  <c r="P1565" i="1" s="1"/>
  <c r="T1565" i="1"/>
  <c r="S355" i="1"/>
  <c r="B355" i="1" s="1"/>
  <c r="C357" i="1"/>
  <c r="M356" i="1"/>
  <c r="L381" i="1"/>
  <c r="O1566" i="1" l="1"/>
  <c r="P1566" i="1" s="1"/>
  <c r="T1566" i="1"/>
  <c r="N1567" i="1"/>
  <c r="H1567" i="1"/>
  <c r="A1568" i="1"/>
  <c r="I1567" i="1"/>
  <c r="F1566" i="1"/>
  <c r="J1566" i="1"/>
  <c r="L1566" i="1" s="1"/>
  <c r="G1566" i="1"/>
  <c r="E1568" i="1"/>
  <c r="D1567" i="1"/>
  <c r="V1567" i="1"/>
  <c r="V1568" i="1" s="1"/>
  <c r="S356" i="1"/>
  <c r="B356" i="1" s="1"/>
  <c r="C358" i="1"/>
  <c r="M357" i="1"/>
  <c r="L382" i="1"/>
  <c r="G1567" i="1" l="1"/>
  <c r="J1567" i="1"/>
  <c r="L1567" i="1" s="1"/>
  <c r="F1567" i="1"/>
  <c r="N1568" i="1"/>
  <c r="A1569" i="1"/>
  <c r="H1568" i="1"/>
  <c r="I1568" i="1"/>
  <c r="R1567" i="1"/>
  <c r="O1567" i="1"/>
  <c r="P1567" i="1" s="1"/>
  <c r="T1567" i="1"/>
  <c r="E1569" i="1"/>
  <c r="D1568" i="1"/>
  <c r="S357" i="1"/>
  <c r="B357" i="1" s="1"/>
  <c r="C359" i="1"/>
  <c r="M358" i="1"/>
  <c r="L383" i="1"/>
  <c r="O1568" i="1" l="1"/>
  <c r="P1568" i="1" s="1"/>
  <c r="T1568" i="1"/>
  <c r="R1568" i="1"/>
  <c r="N1569" i="1"/>
  <c r="A1570" i="1"/>
  <c r="I1569" i="1"/>
  <c r="H1569" i="1"/>
  <c r="R1569" i="1" s="1"/>
  <c r="J1568" i="1"/>
  <c r="L1568" i="1" s="1"/>
  <c r="G1568" i="1"/>
  <c r="F1568" i="1"/>
  <c r="E1570" i="1"/>
  <c r="D1569" i="1"/>
  <c r="G1569" i="1"/>
  <c r="V1569" i="1"/>
  <c r="V1570" i="1" s="1"/>
  <c r="S358" i="1"/>
  <c r="B358" i="1" s="1"/>
  <c r="C360" i="1"/>
  <c r="M359" i="1"/>
  <c r="L384" i="1"/>
  <c r="N1570" i="1" l="1"/>
  <c r="I1570" i="1"/>
  <c r="H1570" i="1"/>
  <c r="R1570" i="1" s="1"/>
  <c r="A1571" i="1"/>
  <c r="T1569" i="1"/>
  <c r="O1569" i="1"/>
  <c r="P1569" i="1" s="1"/>
  <c r="E1571" i="1"/>
  <c r="D1570" i="1"/>
  <c r="F1569" i="1"/>
  <c r="J1569" i="1"/>
  <c r="L1569" i="1" s="1"/>
  <c r="S359" i="1"/>
  <c r="B359" i="1" s="1"/>
  <c r="C361" i="1"/>
  <c r="M360" i="1"/>
  <c r="L385" i="1"/>
  <c r="E1572" i="1" l="1"/>
  <c r="D1571" i="1"/>
  <c r="G1571" i="1"/>
  <c r="J1571" i="1"/>
  <c r="L1571" i="1" s="1"/>
  <c r="O1570" i="1"/>
  <c r="P1570" i="1" s="1"/>
  <c r="T1570" i="1"/>
  <c r="N1571" i="1"/>
  <c r="A1572" i="1"/>
  <c r="I1571" i="1"/>
  <c r="H1571" i="1"/>
  <c r="R1571" i="1" s="1"/>
  <c r="J1570" i="1"/>
  <c r="L1570" i="1" s="1"/>
  <c r="F1570" i="1"/>
  <c r="G1570" i="1"/>
  <c r="V1571" i="1"/>
  <c r="S360" i="1"/>
  <c r="B360" i="1" s="1"/>
  <c r="C362" i="1"/>
  <c r="M361" i="1"/>
  <c r="L386" i="1"/>
  <c r="N1572" i="1" l="1"/>
  <c r="H1572" i="1"/>
  <c r="A1573" i="1"/>
  <c r="I1572" i="1"/>
  <c r="V1572" i="1"/>
  <c r="V1573" i="1" s="1"/>
  <c r="O1571" i="1"/>
  <c r="P1571" i="1" s="1"/>
  <c r="T1571" i="1"/>
  <c r="F1571" i="1"/>
  <c r="E1573" i="1"/>
  <c r="D1572" i="1"/>
  <c r="S361" i="1"/>
  <c r="B361" i="1" s="1"/>
  <c r="C363" i="1"/>
  <c r="M362" i="1"/>
  <c r="L387" i="1"/>
  <c r="R1572" i="1" l="1"/>
  <c r="N1573" i="1"/>
  <c r="H1573" i="1"/>
  <c r="A1574" i="1"/>
  <c r="I1573" i="1"/>
  <c r="J1572" i="1"/>
  <c r="L1572" i="1" s="1"/>
  <c r="G1572" i="1"/>
  <c r="F1572" i="1"/>
  <c r="E1574" i="1"/>
  <c r="D1573" i="1"/>
  <c r="T1572" i="1"/>
  <c r="O1572" i="1"/>
  <c r="P1572" i="1" s="1"/>
  <c r="S362" i="1"/>
  <c r="B362" i="1" s="1"/>
  <c r="C364" i="1"/>
  <c r="M363" i="1"/>
  <c r="L388" i="1"/>
  <c r="N1574" i="1" l="1"/>
  <c r="H1574" i="1"/>
  <c r="A1575" i="1"/>
  <c r="I1574" i="1"/>
  <c r="J1574" i="1" s="1"/>
  <c r="L1574" i="1" s="1"/>
  <c r="F1573" i="1"/>
  <c r="G1573" i="1"/>
  <c r="J1573" i="1"/>
  <c r="L1573" i="1" s="1"/>
  <c r="E1575" i="1"/>
  <c r="D1574" i="1"/>
  <c r="R1573" i="1"/>
  <c r="O1573" i="1"/>
  <c r="P1573" i="1" s="1"/>
  <c r="T1573" i="1"/>
  <c r="V1574" i="1"/>
  <c r="V1575" i="1" s="1"/>
  <c r="S363" i="1"/>
  <c r="B363" i="1" s="1"/>
  <c r="C365" i="1"/>
  <c r="M364" i="1"/>
  <c r="L389" i="1"/>
  <c r="E1576" i="1" l="1"/>
  <c r="D1575" i="1"/>
  <c r="G1575" i="1"/>
  <c r="N1575" i="1"/>
  <c r="I1575" i="1"/>
  <c r="H1575" i="1"/>
  <c r="R1575" i="1" s="1"/>
  <c r="A1576" i="1"/>
  <c r="R1574" i="1"/>
  <c r="F1574" i="1"/>
  <c r="G1574" i="1"/>
  <c r="O1574" i="1"/>
  <c r="P1574" i="1" s="1"/>
  <c r="T1574" i="1"/>
  <c r="S364" i="1"/>
  <c r="B364" i="1" s="1"/>
  <c r="C366" i="1"/>
  <c r="M365" i="1"/>
  <c r="L390" i="1"/>
  <c r="T1575" i="1" l="1"/>
  <c r="O1575" i="1"/>
  <c r="P1575" i="1" s="1"/>
  <c r="V1576" i="1"/>
  <c r="F1575" i="1"/>
  <c r="N1576" i="1"/>
  <c r="H1576" i="1"/>
  <c r="A1577" i="1"/>
  <c r="I1576" i="1"/>
  <c r="J1575" i="1"/>
  <c r="L1575" i="1" s="1"/>
  <c r="E1577" i="1"/>
  <c r="D1576" i="1"/>
  <c r="S365" i="1"/>
  <c r="B365" i="1" s="1"/>
  <c r="C367" i="1"/>
  <c r="M366" i="1"/>
  <c r="L391" i="1"/>
  <c r="O1576" i="1" l="1"/>
  <c r="P1576" i="1" s="1"/>
  <c r="T1576" i="1"/>
  <c r="N1577" i="1"/>
  <c r="I1577" i="1"/>
  <c r="A1578" i="1"/>
  <c r="H1577" i="1"/>
  <c r="R1577" i="1" s="1"/>
  <c r="G1576" i="1"/>
  <c r="F1576" i="1"/>
  <c r="J1576" i="1"/>
  <c r="L1576" i="1" s="1"/>
  <c r="R1576" i="1"/>
  <c r="V1577" i="1"/>
  <c r="E1578" i="1"/>
  <c r="D1577" i="1"/>
  <c r="S366" i="1"/>
  <c r="B366" i="1" s="1"/>
  <c r="C368" i="1"/>
  <c r="M367" i="1"/>
  <c r="L392" i="1"/>
  <c r="V1578" i="1" l="1"/>
  <c r="F1577" i="1"/>
  <c r="J1577" i="1"/>
  <c r="L1577" i="1" s="1"/>
  <c r="G1577" i="1"/>
  <c r="N1578" i="1"/>
  <c r="V1579" i="1" s="1"/>
  <c r="I1578" i="1"/>
  <c r="H1578" i="1"/>
  <c r="R1578" i="1" s="1"/>
  <c r="A1579" i="1"/>
  <c r="E1579" i="1"/>
  <c r="D1578" i="1"/>
  <c r="T1577" i="1"/>
  <c r="O1577" i="1"/>
  <c r="P1577" i="1" s="1"/>
  <c r="S367" i="1"/>
  <c r="B367" i="1" s="1"/>
  <c r="C369" i="1"/>
  <c r="M368" i="1"/>
  <c r="L393" i="1"/>
  <c r="E1580" i="1" l="1"/>
  <c r="D1579" i="1"/>
  <c r="N1579" i="1"/>
  <c r="I1579" i="1"/>
  <c r="H1579" i="1"/>
  <c r="A1580" i="1"/>
  <c r="O1578" i="1"/>
  <c r="P1578" i="1" s="1"/>
  <c r="T1578" i="1"/>
  <c r="G1578" i="1"/>
  <c r="F1578" i="1"/>
  <c r="J1578" i="1"/>
  <c r="L1578" i="1" s="1"/>
  <c r="S368" i="1"/>
  <c r="B368" i="1" s="1"/>
  <c r="C370" i="1"/>
  <c r="M369" i="1"/>
  <c r="L394" i="1"/>
  <c r="R1579" i="1" l="1"/>
  <c r="F1579" i="1"/>
  <c r="E1581" i="1"/>
  <c r="D1580" i="1"/>
  <c r="J1580" i="1" s="1"/>
  <c r="L1580" i="1" s="1"/>
  <c r="O1579" i="1"/>
  <c r="P1579" i="1" s="1"/>
  <c r="T1579" i="1"/>
  <c r="G1579" i="1"/>
  <c r="V1580" i="1"/>
  <c r="N1580" i="1"/>
  <c r="I1580" i="1"/>
  <c r="H1580" i="1"/>
  <c r="R1580" i="1" s="1"/>
  <c r="A1581" i="1"/>
  <c r="J1579" i="1"/>
  <c r="L1579" i="1" s="1"/>
  <c r="S369" i="1"/>
  <c r="B369" i="1" s="1"/>
  <c r="M370" i="1"/>
  <c r="S370" i="1" s="1"/>
  <c r="C371" i="1"/>
  <c r="L395" i="1"/>
  <c r="V1581" i="1" l="1"/>
  <c r="N1581" i="1"/>
  <c r="A1582" i="1"/>
  <c r="I1581" i="1"/>
  <c r="H1581" i="1"/>
  <c r="R1581" i="1" s="1"/>
  <c r="F1580" i="1"/>
  <c r="G1580" i="1"/>
  <c r="E1582" i="1"/>
  <c r="D1581" i="1"/>
  <c r="O1580" i="1"/>
  <c r="P1580" i="1" s="1"/>
  <c r="T1580" i="1"/>
  <c r="C372" i="1"/>
  <c r="M371" i="1"/>
  <c r="L396" i="1"/>
  <c r="E1583" i="1" l="1"/>
  <c r="D1582" i="1"/>
  <c r="G1582" i="1"/>
  <c r="J1581" i="1"/>
  <c r="L1581" i="1" s="1"/>
  <c r="N1582" i="1"/>
  <c r="A1583" i="1"/>
  <c r="I1582" i="1"/>
  <c r="H1582" i="1"/>
  <c r="O1581" i="1"/>
  <c r="P1581" i="1" s="1"/>
  <c r="T1581" i="1"/>
  <c r="G1581" i="1"/>
  <c r="F1581" i="1"/>
  <c r="V1582" i="1"/>
  <c r="S371" i="1"/>
  <c r="B371" i="1" s="1"/>
  <c r="B370" i="1"/>
  <c r="C373" i="1"/>
  <c r="M372" i="1"/>
  <c r="L397" i="1"/>
  <c r="J1582" i="1" l="1"/>
  <c r="L1582" i="1" s="1"/>
  <c r="N1583" i="1"/>
  <c r="I1583" i="1"/>
  <c r="H1583" i="1"/>
  <c r="R1583" i="1" s="1"/>
  <c r="A1584" i="1"/>
  <c r="O1582" i="1"/>
  <c r="P1582" i="1" s="1"/>
  <c r="T1582" i="1"/>
  <c r="F1582" i="1"/>
  <c r="V1583" i="1"/>
  <c r="R1582" i="1"/>
  <c r="E1584" i="1"/>
  <c r="D1583" i="1"/>
  <c r="S372" i="1"/>
  <c r="B372" i="1" s="1"/>
  <c r="C374" i="1"/>
  <c r="M373" i="1"/>
  <c r="L398" i="1"/>
  <c r="V1584" i="1" l="1"/>
  <c r="N1584" i="1"/>
  <c r="H1584" i="1"/>
  <c r="A1585" i="1"/>
  <c r="I1584" i="1"/>
  <c r="R1584" i="1" s="1"/>
  <c r="J1583" i="1"/>
  <c r="L1583" i="1" s="1"/>
  <c r="F1583" i="1"/>
  <c r="G1583" i="1"/>
  <c r="E1585" i="1"/>
  <c r="D1584" i="1"/>
  <c r="T1583" i="1"/>
  <c r="O1583" i="1"/>
  <c r="P1583" i="1" s="1"/>
  <c r="S373" i="1"/>
  <c r="B373" i="1" s="1"/>
  <c r="C375" i="1"/>
  <c r="M374" i="1"/>
  <c r="L399" i="1"/>
  <c r="T1584" i="1" l="1"/>
  <c r="O1584" i="1"/>
  <c r="P1584" i="1" s="1"/>
  <c r="N1585" i="1"/>
  <c r="H1585" i="1"/>
  <c r="A1586" i="1"/>
  <c r="I1585" i="1"/>
  <c r="F1584" i="1"/>
  <c r="J1584" i="1"/>
  <c r="L1584" i="1" s="1"/>
  <c r="G1584" i="1"/>
  <c r="E1586" i="1"/>
  <c r="D1585" i="1"/>
  <c r="V1585" i="1"/>
  <c r="V1586" i="1" s="1"/>
  <c r="S374" i="1"/>
  <c r="B374" i="1" s="1"/>
  <c r="M375" i="1"/>
  <c r="L400" i="1"/>
  <c r="L401" i="1"/>
  <c r="N1586" i="1" l="1"/>
  <c r="A1587" i="1"/>
  <c r="H1586" i="1"/>
  <c r="I1586" i="1"/>
  <c r="R1585" i="1"/>
  <c r="J1585" i="1"/>
  <c r="L1585" i="1" s="1"/>
  <c r="G1585" i="1"/>
  <c r="F1585" i="1"/>
  <c r="V1587" i="1"/>
  <c r="T1585" i="1"/>
  <c r="O1585" i="1"/>
  <c r="P1585" i="1" s="1"/>
  <c r="E1587" i="1"/>
  <c r="D1586" i="1"/>
  <c r="S375" i="1"/>
  <c r="L402" i="1"/>
  <c r="E1588" i="1" l="1"/>
  <c r="D1587" i="1"/>
  <c r="N1587" i="1"/>
  <c r="H1587" i="1"/>
  <c r="A1588" i="1"/>
  <c r="I1587" i="1"/>
  <c r="G1586" i="1"/>
  <c r="J1586" i="1"/>
  <c r="L1586" i="1" s="1"/>
  <c r="F1586" i="1"/>
  <c r="R1586" i="1"/>
  <c r="G1587" i="1"/>
  <c r="V1588" i="1"/>
  <c r="O1586" i="1"/>
  <c r="P1586" i="1" s="1"/>
  <c r="T1586" i="1"/>
  <c r="T375" i="1"/>
  <c r="B375" i="1"/>
  <c r="C376" i="1"/>
  <c r="M376" i="1" s="1"/>
  <c r="L403" i="1"/>
  <c r="N1588" i="1" l="1"/>
  <c r="I1588" i="1"/>
  <c r="A1589" i="1"/>
  <c r="H1588" i="1"/>
  <c r="V1589" i="1"/>
  <c r="F1587" i="1"/>
  <c r="J1587" i="1"/>
  <c r="L1587" i="1" s="1"/>
  <c r="R1587" i="1"/>
  <c r="T1587" i="1"/>
  <c r="O1587" i="1"/>
  <c r="P1587" i="1" s="1"/>
  <c r="E1589" i="1"/>
  <c r="D1588" i="1"/>
  <c r="C377" i="1"/>
  <c r="C378" i="1" s="1"/>
  <c r="S376" i="1"/>
  <c r="B376" i="1" s="1"/>
  <c r="L404" i="1"/>
  <c r="F1588" i="1" l="1"/>
  <c r="G1588" i="1"/>
  <c r="J1588" i="1"/>
  <c r="L1588" i="1" s="1"/>
  <c r="R1588" i="1"/>
  <c r="E1590" i="1"/>
  <c r="D1589" i="1"/>
  <c r="N1589" i="1"/>
  <c r="I1589" i="1"/>
  <c r="H1589" i="1"/>
  <c r="A1590" i="1"/>
  <c r="T1588" i="1"/>
  <c r="O1588" i="1"/>
  <c r="P1588" i="1" s="1"/>
  <c r="M377" i="1"/>
  <c r="S377" i="1" s="1"/>
  <c r="B377" i="1" s="1"/>
  <c r="C379" i="1"/>
  <c r="M378" i="1"/>
  <c r="L405" i="1"/>
  <c r="J1589" i="1" l="1"/>
  <c r="L1589" i="1" s="1"/>
  <c r="R1589" i="1"/>
  <c r="E1591" i="1"/>
  <c r="D1590" i="1"/>
  <c r="O1589" i="1"/>
  <c r="P1589" i="1" s="1"/>
  <c r="T1589" i="1"/>
  <c r="G1589" i="1"/>
  <c r="F1589" i="1"/>
  <c r="N1590" i="1"/>
  <c r="I1590" i="1"/>
  <c r="H1590" i="1"/>
  <c r="A1591" i="1"/>
  <c r="V1590" i="1"/>
  <c r="V1591" i="1" s="1"/>
  <c r="S378" i="1"/>
  <c r="B378" i="1" s="1"/>
  <c r="C380" i="1"/>
  <c r="M379" i="1"/>
  <c r="L406" i="1"/>
  <c r="J1590" i="1" l="1"/>
  <c r="L1590" i="1" s="1"/>
  <c r="T1590" i="1"/>
  <c r="O1590" i="1"/>
  <c r="P1590" i="1" s="1"/>
  <c r="N1591" i="1"/>
  <c r="V1592" i="1" s="1"/>
  <c r="H1591" i="1"/>
  <c r="A1592" i="1"/>
  <c r="I1591" i="1"/>
  <c r="G1590" i="1"/>
  <c r="F1590" i="1"/>
  <c r="R1590" i="1"/>
  <c r="E1592" i="1"/>
  <c r="D1591" i="1"/>
  <c r="S379" i="1"/>
  <c r="B379" i="1" s="1"/>
  <c r="C381" i="1"/>
  <c r="M380" i="1"/>
  <c r="L407" i="1"/>
  <c r="N1592" i="1" l="1"/>
  <c r="A1593" i="1"/>
  <c r="H1592" i="1"/>
  <c r="R1592" i="1" s="1"/>
  <c r="I1592" i="1"/>
  <c r="R1591" i="1"/>
  <c r="F1591" i="1"/>
  <c r="G1591" i="1"/>
  <c r="J1591" i="1"/>
  <c r="L1591" i="1" s="1"/>
  <c r="T1591" i="1"/>
  <c r="O1591" i="1"/>
  <c r="P1591" i="1" s="1"/>
  <c r="V1593" i="1"/>
  <c r="E1593" i="1"/>
  <c r="D1592" i="1"/>
  <c r="S380" i="1"/>
  <c r="B380" i="1" s="1"/>
  <c r="C382" i="1"/>
  <c r="M381" i="1"/>
  <c r="L408" i="1"/>
  <c r="F1592" i="1" l="1"/>
  <c r="G1592" i="1"/>
  <c r="J1592" i="1"/>
  <c r="L1592" i="1" s="1"/>
  <c r="E1594" i="1"/>
  <c r="D1593" i="1"/>
  <c r="N1593" i="1"/>
  <c r="A1594" i="1"/>
  <c r="H1593" i="1"/>
  <c r="I1593" i="1"/>
  <c r="O1592" i="1"/>
  <c r="P1592" i="1" s="1"/>
  <c r="T1592" i="1"/>
  <c r="S381" i="1"/>
  <c r="B381" i="1" s="1"/>
  <c r="C383" i="1"/>
  <c r="M382" i="1"/>
  <c r="L409" i="1"/>
  <c r="F1593" i="1" l="1"/>
  <c r="G1593" i="1"/>
  <c r="D1594" i="1"/>
  <c r="O1593" i="1"/>
  <c r="P1593" i="1" s="1"/>
  <c r="T1593" i="1"/>
  <c r="V1594" i="1"/>
  <c r="E1595" i="1"/>
  <c r="N1594" i="1"/>
  <c r="O1594" i="1" s="1"/>
  <c r="I1594" i="1"/>
  <c r="A1595" i="1"/>
  <c r="H1594" i="1"/>
  <c r="R1594" i="1" s="1"/>
  <c r="J1593" i="1"/>
  <c r="L1593" i="1" s="1"/>
  <c r="R1593" i="1"/>
  <c r="S382" i="1"/>
  <c r="B382" i="1" s="1"/>
  <c r="C384" i="1"/>
  <c r="M383" i="1"/>
  <c r="L410" i="1"/>
  <c r="V1595" i="1" l="1"/>
  <c r="E1596" i="1"/>
  <c r="D1595" i="1"/>
  <c r="F1594" i="1"/>
  <c r="G1594" i="1"/>
  <c r="J1594" i="1"/>
  <c r="L1594" i="1" s="1"/>
  <c r="N1595" i="1"/>
  <c r="I1595" i="1"/>
  <c r="A1596" i="1"/>
  <c r="H1595" i="1"/>
  <c r="S383" i="1"/>
  <c r="B383" i="1" s="1"/>
  <c r="C385" i="1"/>
  <c r="M384" i="1"/>
  <c r="L411" i="1"/>
  <c r="V1596" i="1" l="1"/>
  <c r="V1597" i="1" s="1"/>
  <c r="N1596" i="1"/>
  <c r="A1597" i="1"/>
  <c r="H1596" i="1"/>
  <c r="I1596" i="1"/>
  <c r="F1595" i="1"/>
  <c r="R1595" i="1"/>
  <c r="E1597" i="1"/>
  <c r="D1596" i="1"/>
  <c r="J1595" i="1"/>
  <c r="L1595" i="1" s="1"/>
  <c r="T1595" i="1"/>
  <c r="O1595" i="1"/>
  <c r="P1595" i="1" s="1"/>
  <c r="G1595" i="1"/>
  <c r="S384" i="1"/>
  <c r="B384" i="1" s="1"/>
  <c r="C386" i="1"/>
  <c r="M385" i="1"/>
  <c r="L412" i="1"/>
  <c r="R1596" i="1" l="1"/>
  <c r="E1598" i="1"/>
  <c r="D1597" i="1"/>
  <c r="N1597" i="1"/>
  <c r="I1597" i="1"/>
  <c r="H1597" i="1"/>
  <c r="R1597" i="1" s="1"/>
  <c r="A1598" i="1"/>
  <c r="F1596" i="1"/>
  <c r="G1596" i="1"/>
  <c r="J1596" i="1"/>
  <c r="L1596" i="1" s="1"/>
  <c r="T1596" i="1"/>
  <c r="O1596" i="1"/>
  <c r="P1596" i="1" s="1"/>
  <c r="S385" i="1"/>
  <c r="B385" i="1" s="1"/>
  <c r="C387" i="1"/>
  <c r="M386" i="1"/>
  <c r="L413" i="1"/>
  <c r="F1597" i="1" l="1"/>
  <c r="T1597" i="1"/>
  <c r="O1597" i="1"/>
  <c r="P1597" i="1" s="1"/>
  <c r="N1598" i="1"/>
  <c r="A1599" i="1"/>
  <c r="H1598" i="1"/>
  <c r="I1598" i="1"/>
  <c r="V1598" i="1"/>
  <c r="V1599" i="1" s="1"/>
  <c r="E1599" i="1"/>
  <c r="D1598" i="1"/>
  <c r="G1597" i="1"/>
  <c r="J1597" i="1"/>
  <c r="L1597" i="1" s="1"/>
  <c r="S386" i="1"/>
  <c r="B386" i="1" s="1"/>
  <c r="C388" i="1"/>
  <c r="M387" i="1"/>
  <c r="L414" i="1"/>
  <c r="R1598" i="1" l="1"/>
  <c r="N1599" i="1"/>
  <c r="H1599" i="1"/>
  <c r="A1600" i="1"/>
  <c r="I1599" i="1"/>
  <c r="E1600" i="1"/>
  <c r="D1599" i="1"/>
  <c r="F1599" i="1" s="1"/>
  <c r="J1598" i="1"/>
  <c r="L1598" i="1" s="1"/>
  <c r="T1598" i="1"/>
  <c r="O1598" i="1"/>
  <c r="P1598" i="1" s="1"/>
  <c r="F1598" i="1"/>
  <c r="G1598" i="1"/>
  <c r="S387" i="1"/>
  <c r="B387" i="1" s="1"/>
  <c r="C389" i="1"/>
  <c r="M388" i="1"/>
  <c r="L415" i="1"/>
  <c r="E1601" i="1" l="1"/>
  <c r="D1600" i="1"/>
  <c r="F1600" i="1" s="1"/>
  <c r="R1599" i="1"/>
  <c r="G1599" i="1"/>
  <c r="N1600" i="1"/>
  <c r="H1600" i="1"/>
  <c r="A1601" i="1"/>
  <c r="I1600" i="1"/>
  <c r="T1599" i="1"/>
  <c r="O1599" i="1"/>
  <c r="P1599" i="1" s="1"/>
  <c r="G1600" i="1"/>
  <c r="J1599" i="1"/>
  <c r="L1599" i="1" s="1"/>
  <c r="V1600" i="1"/>
  <c r="V1601" i="1" s="1"/>
  <c r="S388" i="1"/>
  <c r="B388" i="1" s="1"/>
  <c r="C390" i="1"/>
  <c r="M389" i="1"/>
  <c r="L416" i="1"/>
  <c r="O1600" i="1" l="1"/>
  <c r="P1600" i="1" s="1"/>
  <c r="T1600" i="1"/>
  <c r="N1601" i="1"/>
  <c r="I1601" i="1"/>
  <c r="H1601" i="1"/>
  <c r="R1601" i="1" s="1"/>
  <c r="A1602" i="1"/>
  <c r="R1600" i="1"/>
  <c r="J1600" i="1"/>
  <c r="L1600" i="1" s="1"/>
  <c r="E1602" i="1"/>
  <c r="D1601" i="1"/>
  <c r="S389" i="1"/>
  <c r="B389" i="1" s="1"/>
  <c r="C391" i="1"/>
  <c r="M390" i="1"/>
  <c r="L417" i="1"/>
  <c r="N1602" i="1" l="1"/>
  <c r="A1603" i="1"/>
  <c r="I1602" i="1"/>
  <c r="H1602" i="1"/>
  <c r="R1602" i="1" s="1"/>
  <c r="T1601" i="1"/>
  <c r="O1601" i="1"/>
  <c r="P1601" i="1" s="1"/>
  <c r="J1601" i="1"/>
  <c r="L1601" i="1" s="1"/>
  <c r="F1601" i="1"/>
  <c r="G1601" i="1"/>
  <c r="E1603" i="1"/>
  <c r="D1602" i="1"/>
  <c r="V1602" i="1"/>
  <c r="V1603" i="1" s="1"/>
  <c r="S390" i="1"/>
  <c r="B390" i="1" s="1"/>
  <c r="C392" i="1"/>
  <c r="M391" i="1"/>
  <c r="L418" i="1"/>
  <c r="J1602" i="1" l="1"/>
  <c r="L1602" i="1" s="1"/>
  <c r="G1602" i="1"/>
  <c r="F1602" i="1"/>
  <c r="E1604" i="1"/>
  <c r="D1603" i="1"/>
  <c r="N1603" i="1"/>
  <c r="H1603" i="1"/>
  <c r="R1603" i="1" s="1"/>
  <c r="A1604" i="1"/>
  <c r="I1603" i="1"/>
  <c r="T1602" i="1"/>
  <c r="O1602" i="1"/>
  <c r="P1602" i="1" s="1"/>
  <c r="S391" i="1"/>
  <c r="B391" i="1" s="1"/>
  <c r="C393" i="1"/>
  <c r="M392" i="1"/>
  <c r="L419" i="1"/>
  <c r="T1603" i="1" l="1"/>
  <c r="O1603" i="1"/>
  <c r="P1603" i="1" s="1"/>
  <c r="G1603" i="1"/>
  <c r="J1603" i="1"/>
  <c r="L1603" i="1" s="1"/>
  <c r="F1603" i="1"/>
  <c r="E1605" i="1"/>
  <c r="D1604" i="1"/>
  <c r="N1604" i="1"/>
  <c r="I1604" i="1"/>
  <c r="H1604" i="1"/>
  <c r="R1604" i="1" s="1"/>
  <c r="A1605" i="1"/>
  <c r="V1604" i="1"/>
  <c r="S392" i="1"/>
  <c r="B392" i="1" s="1"/>
  <c r="C394" i="1"/>
  <c r="M393" i="1"/>
  <c r="L420" i="1"/>
  <c r="V1605" i="1" l="1"/>
  <c r="F1604" i="1"/>
  <c r="G1604" i="1"/>
  <c r="E1606" i="1"/>
  <c r="D1605" i="1"/>
  <c r="F1605" i="1" s="1"/>
  <c r="N1605" i="1"/>
  <c r="A1606" i="1"/>
  <c r="I1605" i="1"/>
  <c r="H1605" i="1"/>
  <c r="O1604" i="1"/>
  <c r="P1604" i="1" s="1"/>
  <c r="T1604" i="1"/>
  <c r="J1604" i="1"/>
  <c r="L1604" i="1" s="1"/>
  <c r="S393" i="1"/>
  <c r="B393" i="1" s="1"/>
  <c r="C395" i="1"/>
  <c r="M394" i="1"/>
  <c r="L421" i="1"/>
  <c r="R1605" i="1" l="1"/>
  <c r="O1605" i="1"/>
  <c r="P1605" i="1" s="1"/>
  <c r="T1605" i="1"/>
  <c r="V1606" i="1"/>
  <c r="E1607" i="1"/>
  <c r="D1606" i="1"/>
  <c r="G1605" i="1"/>
  <c r="G1606" i="1"/>
  <c r="N1606" i="1"/>
  <c r="H1606" i="1"/>
  <c r="A1607" i="1"/>
  <c r="I1606" i="1"/>
  <c r="J1605" i="1"/>
  <c r="L1605" i="1" s="1"/>
  <c r="S394" i="1"/>
  <c r="B394" i="1" s="1"/>
  <c r="C396" i="1"/>
  <c r="M395" i="1"/>
  <c r="L422" i="1"/>
  <c r="E1608" i="1" l="1"/>
  <c r="D1607" i="1"/>
  <c r="O1606" i="1"/>
  <c r="P1606" i="1" s="1"/>
  <c r="T1606" i="1"/>
  <c r="F1606" i="1"/>
  <c r="J1606" i="1"/>
  <c r="L1606" i="1" s="1"/>
  <c r="V1607" i="1"/>
  <c r="N1607" i="1"/>
  <c r="I1607" i="1"/>
  <c r="A1608" i="1"/>
  <c r="H1607" i="1"/>
  <c r="R1607" i="1" s="1"/>
  <c r="R1606" i="1"/>
  <c r="S395" i="1"/>
  <c r="B395" i="1" s="1"/>
  <c r="C397" i="1"/>
  <c r="M396" i="1"/>
  <c r="L423" i="1"/>
  <c r="N1608" i="1" l="1"/>
  <c r="H1608" i="1"/>
  <c r="A1609" i="1"/>
  <c r="I1608" i="1"/>
  <c r="R1608" i="1" s="1"/>
  <c r="F1607" i="1"/>
  <c r="J1607" i="1"/>
  <c r="L1607" i="1" s="1"/>
  <c r="G1607" i="1"/>
  <c r="T1607" i="1"/>
  <c r="O1607" i="1"/>
  <c r="P1607" i="1" s="1"/>
  <c r="V1608" i="1"/>
  <c r="V1609" i="1" s="1"/>
  <c r="E1609" i="1"/>
  <c r="D1608" i="1"/>
  <c r="S396" i="1"/>
  <c r="B396" i="1" s="1"/>
  <c r="C398" i="1"/>
  <c r="M397" i="1"/>
  <c r="L424" i="1"/>
  <c r="F1608" i="1" l="1"/>
  <c r="G1608" i="1"/>
  <c r="J1608" i="1"/>
  <c r="L1608" i="1" s="1"/>
  <c r="E1610" i="1"/>
  <c r="D1609" i="1"/>
  <c r="N1609" i="1"/>
  <c r="I1609" i="1"/>
  <c r="H1609" i="1"/>
  <c r="A1610" i="1"/>
  <c r="T1608" i="1"/>
  <c r="O1608" i="1"/>
  <c r="P1608" i="1" s="1"/>
  <c r="S397" i="1"/>
  <c r="B397" i="1" s="1"/>
  <c r="C399" i="1"/>
  <c r="M398" i="1"/>
  <c r="L425" i="1"/>
  <c r="E1611" i="1" l="1"/>
  <c r="D1610" i="1"/>
  <c r="N1610" i="1"/>
  <c r="I1610" i="1"/>
  <c r="A1611" i="1"/>
  <c r="H1610" i="1"/>
  <c r="R1610" i="1" s="1"/>
  <c r="G1610" i="1"/>
  <c r="T1609" i="1"/>
  <c r="O1609" i="1"/>
  <c r="P1609" i="1" s="1"/>
  <c r="G1609" i="1"/>
  <c r="J1609" i="1"/>
  <c r="L1609" i="1" s="1"/>
  <c r="F1609" i="1"/>
  <c r="V1610" i="1"/>
  <c r="V1611" i="1" s="1"/>
  <c r="R1609" i="1"/>
  <c r="S398" i="1"/>
  <c r="B398" i="1" s="1"/>
  <c r="C400" i="1"/>
  <c r="M399" i="1"/>
  <c r="L426" i="1"/>
  <c r="N1611" i="1" l="1"/>
  <c r="I1611" i="1"/>
  <c r="A1612" i="1"/>
  <c r="H1611" i="1"/>
  <c r="R1611" i="1" s="1"/>
  <c r="O1610" i="1"/>
  <c r="P1610" i="1" s="1"/>
  <c r="T1610" i="1"/>
  <c r="J1610" i="1"/>
  <c r="L1610" i="1" s="1"/>
  <c r="F1610" i="1"/>
  <c r="E1612" i="1"/>
  <c r="D1611" i="1"/>
  <c r="S399" i="1"/>
  <c r="B399" i="1" s="1"/>
  <c r="C401" i="1"/>
  <c r="M400" i="1"/>
  <c r="L427" i="1"/>
  <c r="N1612" i="1" l="1"/>
  <c r="A1613" i="1"/>
  <c r="I1612" i="1"/>
  <c r="H1612" i="1"/>
  <c r="R1612" i="1" s="1"/>
  <c r="E1613" i="1"/>
  <c r="D1612" i="1"/>
  <c r="J1611" i="1"/>
  <c r="L1611" i="1" s="1"/>
  <c r="G1611" i="1"/>
  <c r="F1611" i="1"/>
  <c r="O1611" i="1"/>
  <c r="P1611" i="1" s="1"/>
  <c r="T1611" i="1"/>
  <c r="V1612" i="1"/>
  <c r="V1613" i="1" s="1"/>
  <c r="S400" i="1"/>
  <c r="B400" i="1" s="1"/>
  <c r="M401" i="1"/>
  <c r="S401" i="1" s="1"/>
  <c r="C402" i="1"/>
  <c r="L428" i="1"/>
  <c r="E1614" i="1" l="1"/>
  <c r="D1613" i="1"/>
  <c r="N1613" i="1"/>
  <c r="I1613" i="1"/>
  <c r="H1613" i="1"/>
  <c r="R1613" i="1" s="1"/>
  <c r="A1614" i="1"/>
  <c r="G1612" i="1"/>
  <c r="J1612" i="1"/>
  <c r="L1612" i="1" s="1"/>
  <c r="F1612" i="1"/>
  <c r="O1612" i="1"/>
  <c r="P1612" i="1" s="1"/>
  <c r="T1612" i="1"/>
  <c r="C403" i="1"/>
  <c r="M402" i="1"/>
  <c r="L429" i="1"/>
  <c r="O1613" i="1" l="1"/>
  <c r="P1613" i="1" s="1"/>
  <c r="T1613" i="1"/>
  <c r="V1614" i="1"/>
  <c r="F1613" i="1"/>
  <c r="J1613" i="1"/>
  <c r="L1613" i="1" s="1"/>
  <c r="G1613" i="1"/>
  <c r="N1614" i="1"/>
  <c r="I1614" i="1"/>
  <c r="H1614" i="1"/>
  <c r="A1615" i="1"/>
  <c r="E1615" i="1"/>
  <c r="D1614" i="1"/>
  <c r="S402" i="1"/>
  <c r="B402" i="1" s="1"/>
  <c r="B401" i="1"/>
  <c r="C404" i="1"/>
  <c r="M403" i="1"/>
  <c r="L430" i="1"/>
  <c r="L431" i="1"/>
  <c r="T1614" i="1" l="1"/>
  <c r="O1614" i="1"/>
  <c r="P1614" i="1" s="1"/>
  <c r="G1614" i="1"/>
  <c r="J1614" i="1"/>
  <c r="L1614" i="1" s="1"/>
  <c r="F1614" i="1"/>
  <c r="E1616" i="1"/>
  <c r="D1615" i="1"/>
  <c r="V1615" i="1"/>
  <c r="V1616" i="1" s="1"/>
  <c r="N1615" i="1"/>
  <c r="A1616" i="1"/>
  <c r="I1615" i="1"/>
  <c r="H1615" i="1"/>
  <c r="R1615" i="1" s="1"/>
  <c r="R1614" i="1"/>
  <c r="S403" i="1"/>
  <c r="B403" i="1" s="1"/>
  <c r="C405" i="1"/>
  <c r="M404" i="1"/>
  <c r="L432" i="1"/>
  <c r="E1617" i="1" l="1"/>
  <c r="D1616" i="1"/>
  <c r="N1616" i="1"/>
  <c r="A1617" i="1"/>
  <c r="I1616" i="1"/>
  <c r="H1616" i="1"/>
  <c r="F1615" i="1"/>
  <c r="J1615" i="1"/>
  <c r="L1615" i="1" s="1"/>
  <c r="G1615" i="1"/>
  <c r="O1615" i="1"/>
  <c r="P1615" i="1" s="1"/>
  <c r="T1615" i="1"/>
  <c r="S404" i="1"/>
  <c r="B404" i="1" s="1"/>
  <c r="C406" i="1"/>
  <c r="M405" i="1"/>
  <c r="L433" i="1"/>
  <c r="O1616" i="1" l="1"/>
  <c r="P1616" i="1" s="1"/>
  <c r="T1616" i="1"/>
  <c r="V1617" i="1"/>
  <c r="F1616" i="1"/>
  <c r="J1616" i="1"/>
  <c r="L1616" i="1" s="1"/>
  <c r="G1616" i="1"/>
  <c r="R1616" i="1"/>
  <c r="N1617" i="1"/>
  <c r="I1617" i="1"/>
  <c r="A1618" i="1"/>
  <c r="H1617" i="1"/>
  <c r="R1617" i="1" s="1"/>
  <c r="E1618" i="1"/>
  <c r="D1617" i="1"/>
  <c r="S405" i="1"/>
  <c r="B405" i="1" s="1"/>
  <c r="M406" i="1"/>
  <c r="L434" i="1"/>
  <c r="E1619" i="1" l="1"/>
  <c r="D1618" i="1"/>
  <c r="N1618" i="1"/>
  <c r="I1618" i="1"/>
  <c r="H1618" i="1"/>
  <c r="R1618" i="1" s="1"/>
  <c r="A1619" i="1"/>
  <c r="T1617" i="1"/>
  <c r="O1617" i="1"/>
  <c r="P1617" i="1" s="1"/>
  <c r="F1617" i="1"/>
  <c r="J1617" i="1"/>
  <c r="L1617" i="1" s="1"/>
  <c r="G1617" i="1"/>
  <c r="V1618" i="1"/>
  <c r="V1619" i="1" s="1"/>
  <c r="S406" i="1"/>
  <c r="L435" i="1"/>
  <c r="N1619" i="1" l="1"/>
  <c r="I1619" i="1"/>
  <c r="A1620" i="1"/>
  <c r="H1619" i="1"/>
  <c r="R1619" i="1" s="1"/>
  <c r="V1620" i="1"/>
  <c r="O1618" i="1"/>
  <c r="P1618" i="1" s="1"/>
  <c r="T1618" i="1"/>
  <c r="G1618" i="1"/>
  <c r="J1618" i="1"/>
  <c r="L1618" i="1" s="1"/>
  <c r="F1618" i="1"/>
  <c r="E1620" i="1"/>
  <c r="D1619" i="1"/>
  <c r="T406" i="1"/>
  <c r="B406" i="1"/>
  <c r="C407" i="1"/>
  <c r="M407" i="1" s="1"/>
  <c r="L436" i="1"/>
  <c r="G1619" i="1" l="1"/>
  <c r="F1619" i="1"/>
  <c r="J1619" i="1"/>
  <c r="L1619" i="1" s="1"/>
  <c r="E1621" i="1"/>
  <c r="D1620" i="1"/>
  <c r="F1620" i="1" s="1"/>
  <c r="N1620" i="1"/>
  <c r="H1620" i="1"/>
  <c r="R1620" i="1" s="1"/>
  <c r="A1621" i="1"/>
  <c r="I1620" i="1"/>
  <c r="T1619" i="1"/>
  <c r="O1619" i="1"/>
  <c r="P1619" i="1" s="1"/>
  <c r="C408" i="1"/>
  <c r="C409" i="1" s="1"/>
  <c r="S407" i="1"/>
  <c r="B407" i="1" s="1"/>
  <c r="L437" i="1"/>
  <c r="T1620" i="1" l="1"/>
  <c r="O1620" i="1"/>
  <c r="P1620" i="1" s="1"/>
  <c r="E1622" i="1"/>
  <c r="D1621" i="1"/>
  <c r="F1621" i="1" s="1"/>
  <c r="G1620" i="1"/>
  <c r="G1621" i="1"/>
  <c r="J1620" i="1"/>
  <c r="L1620" i="1" s="1"/>
  <c r="J1621" i="1"/>
  <c r="L1621" i="1" s="1"/>
  <c r="N1621" i="1"/>
  <c r="A1622" i="1"/>
  <c r="I1621" i="1"/>
  <c r="H1621" i="1"/>
  <c r="R1621" i="1" s="1"/>
  <c r="V1621" i="1"/>
  <c r="V1622" i="1" s="1"/>
  <c r="M408" i="1"/>
  <c r="S408" i="1" s="1"/>
  <c r="B408" i="1" s="1"/>
  <c r="C410" i="1"/>
  <c r="M409" i="1"/>
  <c r="L438" i="1"/>
  <c r="E1623" i="1" l="1"/>
  <c r="D1622" i="1"/>
  <c r="N1622" i="1"/>
  <c r="I1622" i="1"/>
  <c r="H1622" i="1"/>
  <c r="R1622" i="1" s="1"/>
  <c r="A1623" i="1"/>
  <c r="G1622" i="1"/>
  <c r="O1621" i="1"/>
  <c r="P1621" i="1" s="1"/>
  <c r="T1621" i="1"/>
  <c r="S409" i="1"/>
  <c r="B409" i="1" s="1"/>
  <c r="C411" i="1"/>
  <c r="M410" i="1"/>
  <c r="L439" i="1"/>
  <c r="N1623" i="1" l="1"/>
  <c r="H1623" i="1"/>
  <c r="A1624" i="1"/>
  <c r="I1623" i="1"/>
  <c r="O1622" i="1"/>
  <c r="P1622" i="1" s="1"/>
  <c r="T1622" i="1"/>
  <c r="F1622" i="1"/>
  <c r="J1622" i="1"/>
  <c r="L1622" i="1" s="1"/>
  <c r="E1624" i="1"/>
  <c r="D1623" i="1"/>
  <c r="V1623" i="1"/>
  <c r="V1624" i="1" s="1"/>
  <c r="S410" i="1"/>
  <c r="B410" i="1" s="1"/>
  <c r="C412" i="1"/>
  <c r="M411" i="1"/>
  <c r="L440" i="1"/>
  <c r="R1623" i="1" l="1"/>
  <c r="E1625" i="1"/>
  <c r="N1624" i="1"/>
  <c r="O1624" i="1" s="1"/>
  <c r="A1625" i="1"/>
  <c r="H1624" i="1"/>
  <c r="I1624" i="1"/>
  <c r="F1623" i="1"/>
  <c r="J1623" i="1"/>
  <c r="L1623" i="1" s="1"/>
  <c r="G1623" i="1"/>
  <c r="D1624" i="1"/>
  <c r="O1623" i="1"/>
  <c r="P1623" i="1" s="1"/>
  <c r="T1623" i="1"/>
  <c r="S411" i="1"/>
  <c r="B411" i="1" s="1"/>
  <c r="C413" i="1"/>
  <c r="M412" i="1"/>
  <c r="L441" i="1"/>
  <c r="R1624" i="1" l="1"/>
  <c r="J1624" i="1"/>
  <c r="L1624" i="1" s="1"/>
  <c r="G1624" i="1"/>
  <c r="F1624" i="1"/>
  <c r="V1625" i="1"/>
  <c r="V1626" i="1" s="1"/>
  <c r="N1625" i="1"/>
  <c r="H1625" i="1"/>
  <c r="R1625" i="1" s="1"/>
  <c r="A1626" i="1"/>
  <c r="I1625" i="1"/>
  <c r="E1626" i="1"/>
  <c r="D1625" i="1"/>
  <c r="S412" i="1"/>
  <c r="B412" i="1" s="1"/>
  <c r="C414" i="1"/>
  <c r="M413" i="1"/>
  <c r="L442" i="1"/>
  <c r="J1625" i="1" l="1"/>
  <c r="L1625" i="1" s="1"/>
  <c r="N1626" i="1"/>
  <c r="H1626" i="1"/>
  <c r="A1627" i="1"/>
  <c r="I1626" i="1"/>
  <c r="T1625" i="1"/>
  <c r="O1625" i="1"/>
  <c r="P1625" i="1" s="1"/>
  <c r="F1625" i="1"/>
  <c r="E1627" i="1"/>
  <c r="D1626" i="1"/>
  <c r="V1627" i="1"/>
  <c r="G1625" i="1"/>
  <c r="S413" i="1"/>
  <c r="B413" i="1" s="1"/>
  <c r="C415" i="1"/>
  <c r="M414" i="1"/>
  <c r="L443" i="1"/>
  <c r="N1627" i="1" l="1"/>
  <c r="A1628" i="1"/>
  <c r="I1627" i="1"/>
  <c r="H1627" i="1"/>
  <c r="R1627" i="1" s="1"/>
  <c r="E1628" i="1"/>
  <c r="D1627" i="1"/>
  <c r="G1627" i="1" s="1"/>
  <c r="V1628" i="1"/>
  <c r="R1626" i="1"/>
  <c r="F1626" i="1"/>
  <c r="J1626" i="1"/>
  <c r="L1626" i="1" s="1"/>
  <c r="G1626" i="1"/>
  <c r="T1626" i="1"/>
  <c r="O1626" i="1"/>
  <c r="P1626" i="1" s="1"/>
  <c r="S414" i="1"/>
  <c r="B414" i="1" s="1"/>
  <c r="C416" i="1"/>
  <c r="M415" i="1"/>
  <c r="L444" i="1"/>
  <c r="E1629" i="1" l="1"/>
  <c r="D1628" i="1"/>
  <c r="J1627" i="1"/>
  <c r="L1627" i="1" s="1"/>
  <c r="F1627" i="1"/>
  <c r="N1628" i="1"/>
  <c r="V1629" i="1" s="1"/>
  <c r="H1628" i="1"/>
  <c r="R1628" i="1" s="1"/>
  <c r="A1629" i="1"/>
  <c r="I1628" i="1"/>
  <c r="G1628" i="1"/>
  <c r="O1627" i="1"/>
  <c r="P1627" i="1" s="1"/>
  <c r="T1627" i="1"/>
  <c r="S415" i="1"/>
  <c r="B415" i="1" s="1"/>
  <c r="C417" i="1"/>
  <c r="M416" i="1"/>
  <c r="L445" i="1"/>
  <c r="J1628" i="1" l="1"/>
  <c r="L1628" i="1" s="1"/>
  <c r="T1628" i="1"/>
  <c r="O1628" i="1"/>
  <c r="P1628" i="1" s="1"/>
  <c r="F1628" i="1"/>
  <c r="N1629" i="1"/>
  <c r="I1629" i="1"/>
  <c r="H1629" i="1"/>
  <c r="A1630" i="1"/>
  <c r="E1630" i="1"/>
  <c r="D1629" i="1"/>
  <c r="S416" i="1"/>
  <c r="B416" i="1" s="1"/>
  <c r="C418" i="1"/>
  <c r="M417" i="1"/>
  <c r="L446" i="1"/>
  <c r="N1630" i="1" l="1"/>
  <c r="A1631" i="1"/>
  <c r="H1630" i="1"/>
  <c r="I1630" i="1"/>
  <c r="R1629" i="1"/>
  <c r="T1629" i="1"/>
  <c r="O1629" i="1"/>
  <c r="P1629" i="1" s="1"/>
  <c r="V1630" i="1"/>
  <c r="V1631" i="1" s="1"/>
  <c r="J1629" i="1"/>
  <c r="L1629" i="1" s="1"/>
  <c r="F1629" i="1"/>
  <c r="G1629" i="1"/>
  <c r="E1631" i="1"/>
  <c r="D1630" i="1"/>
  <c r="S417" i="1"/>
  <c r="B417" i="1" s="1"/>
  <c r="C419" i="1"/>
  <c r="M418" i="1"/>
  <c r="L447" i="1"/>
  <c r="R1630" i="1" l="1"/>
  <c r="F1630" i="1"/>
  <c r="J1630" i="1"/>
  <c r="L1630" i="1" s="1"/>
  <c r="G1630" i="1"/>
  <c r="E1632" i="1"/>
  <c r="D1631" i="1"/>
  <c r="N1631" i="1"/>
  <c r="I1631" i="1"/>
  <c r="H1631" i="1"/>
  <c r="A1632" i="1"/>
  <c r="T1630" i="1"/>
  <c r="O1630" i="1"/>
  <c r="P1630" i="1" s="1"/>
  <c r="S418" i="1"/>
  <c r="B418" i="1" s="1"/>
  <c r="C420" i="1"/>
  <c r="M419" i="1"/>
  <c r="L448" i="1"/>
  <c r="E1633" i="1" l="1"/>
  <c r="D1632" i="1"/>
  <c r="T1631" i="1"/>
  <c r="O1631" i="1"/>
  <c r="P1631" i="1" s="1"/>
  <c r="F1631" i="1"/>
  <c r="J1631" i="1"/>
  <c r="L1631" i="1" s="1"/>
  <c r="G1631" i="1"/>
  <c r="V1632" i="1"/>
  <c r="V1633" i="1" s="1"/>
  <c r="N1632" i="1"/>
  <c r="A1633" i="1"/>
  <c r="I1632" i="1"/>
  <c r="H1632" i="1"/>
  <c r="R1632" i="1" s="1"/>
  <c r="R1631" i="1"/>
  <c r="S419" i="1"/>
  <c r="B419" i="1" s="1"/>
  <c r="C421" i="1"/>
  <c r="M420" i="1"/>
  <c r="L449" i="1"/>
  <c r="N1633" i="1" l="1"/>
  <c r="H1633" i="1"/>
  <c r="A1634" i="1"/>
  <c r="I1633" i="1"/>
  <c r="F1632" i="1"/>
  <c r="J1632" i="1"/>
  <c r="L1632" i="1" s="1"/>
  <c r="G1632" i="1"/>
  <c r="O1632" i="1"/>
  <c r="P1632" i="1" s="1"/>
  <c r="T1632" i="1"/>
  <c r="E1634" i="1"/>
  <c r="D1633" i="1"/>
  <c r="S420" i="1"/>
  <c r="B420" i="1" s="1"/>
  <c r="C422" i="1"/>
  <c r="M421" i="1"/>
  <c r="L450" i="1"/>
  <c r="G1633" i="1" l="1"/>
  <c r="F1633" i="1"/>
  <c r="J1633" i="1"/>
  <c r="L1633" i="1" s="1"/>
  <c r="N1634" i="1"/>
  <c r="I1634" i="1"/>
  <c r="H1634" i="1"/>
  <c r="R1634" i="1" s="1"/>
  <c r="A1635" i="1"/>
  <c r="E1635" i="1"/>
  <c r="D1634" i="1"/>
  <c r="R1633" i="1"/>
  <c r="T1633" i="1"/>
  <c r="O1633" i="1"/>
  <c r="P1633" i="1" s="1"/>
  <c r="V1634" i="1"/>
  <c r="V1635" i="1" s="1"/>
  <c r="S421" i="1"/>
  <c r="B421" i="1" s="1"/>
  <c r="C423" i="1"/>
  <c r="M422" i="1"/>
  <c r="L451" i="1"/>
  <c r="E1636" i="1" l="1"/>
  <c r="D1635" i="1"/>
  <c r="G1635" i="1"/>
  <c r="N1635" i="1"/>
  <c r="H1635" i="1"/>
  <c r="A1636" i="1"/>
  <c r="I1635" i="1"/>
  <c r="V1636" i="1"/>
  <c r="T1634" i="1"/>
  <c r="O1634" i="1"/>
  <c r="P1634" i="1" s="1"/>
  <c r="F1634" i="1"/>
  <c r="G1634" i="1"/>
  <c r="J1634" i="1"/>
  <c r="L1634" i="1" s="1"/>
  <c r="S422" i="1"/>
  <c r="B422" i="1" s="1"/>
  <c r="C424" i="1"/>
  <c r="M423" i="1"/>
  <c r="L452" i="1"/>
  <c r="R1635" i="1" l="1"/>
  <c r="O1635" i="1"/>
  <c r="P1635" i="1" s="1"/>
  <c r="T1635" i="1"/>
  <c r="N1636" i="1"/>
  <c r="H1636" i="1"/>
  <c r="A1637" i="1"/>
  <c r="I1636" i="1"/>
  <c r="F1635" i="1"/>
  <c r="J1635" i="1"/>
  <c r="L1635" i="1" s="1"/>
  <c r="E1637" i="1"/>
  <c r="D1636" i="1"/>
  <c r="S423" i="1"/>
  <c r="B423" i="1" s="1"/>
  <c r="C425" i="1"/>
  <c r="M424" i="1"/>
  <c r="L453" i="1"/>
  <c r="N1637" i="1" l="1"/>
  <c r="I1637" i="1"/>
  <c r="H1637" i="1"/>
  <c r="R1637" i="1" s="1"/>
  <c r="A1638" i="1"/>
  <c r="G1636" i="1"/>
  <c r="F1636" i="1"/>
  <c r="J1636" i="1"/>
  <c r="L1636" i="1" s="1"/>
  <c r="T1636" i="1"/>
  <c r="O1636" i="1"/>
  <c r="P1636" i="1" s="1"/>
  <c r="R1636" i="1"/>
  <c r="E1638" i="1"/>
  <c r="D1637" i="1"/>
  <c r="V1637" i="1"/>
  <c r="V1638" i="1" s="1"/>
  <c r="S424" i="1"/>
  <c r="B424" i="1" s="1"/>
  <c r="C426" i="1"/>
  <c r="M425" i="1"/>
  <c r="L454" i="1"/>
  <c r="G1637" i="1" l="1"/>
  <c r="J1637" i="1"/>
  <c r="L1637" i="1" s="1"/>
  <c r="F1637" i="1"/>
  <c r="N1638" i="1"/>
  <c r="H1638" i="1"/>
  <c r="I1638" i="1"/>
  <c r="A1639" i="1"/>
  <c r="E1639" i="1"/>
  <c r="D1638" i="1"/>
  <c r="T1637" i="1"/>
  <c r="O1637" i="1"/>
  <c r="P1637" i="1" s="1"/>
  <c r="S425" i="1"/>
  <c r="B425" i="1" s="1"/>
  <c r="C427" i="1"/>
  <c r="M426" i="1"/>
  <c r="L455" i="1"/>
  <c r="R1638" i="1" l="1"/>
  <c r="N1639" i="1"/>
  <c r="A1640" i="1"/>
  <c r="H1639" i="1"/>
  <c r="I1639" i="1"/>
  <c r="J1638" i="1"/>
  <c r="L1638" i="1" s="1"/>
  <c r="T1638" i="1"/>
  <c r="O1638" i="1"/>
  <c r="P1638" i="1" s="1"/>
  <c r="F1638" i="1"/>
  <c r="G1638" i="1"/>
  <c r="E1640" i="1"/>
  <c r="D1639" i="1"/>
  <c r="V1639" i="1"/>
  <c r="S426" i="1"/>
  <c r="B426" i="1" s="1"/>
  <c r="C428" i="1"/>
  <c r="M427" i="1"/>
  <c r="L456" i="1"/>
  <c r="V1640" i="1" l="1"/>
  <c r="R1639" i="1"/>
  <c r="E1641" i="1"/>
  <c r="D1640" i="1"/>
  <c r="N1640" i="1"/>
  <c r="I1640" i="1"/>
  <c r="H1640" i="1"/>
  <c r="R1640" i="1" s="1"/>
  <c r="A1641" i="1"/>
  <c r="G1639" i="1"/>
  <c r="J1639" i="1"/>
  <c r="L1639" i="1" s="1"/>
  <c r="F1639" i="1"/>
  <c r="T1639" i="1"/>
  <c r="O1639" i="1"/>
  <c r="P1639" i="1" s="1"/>
  <c r="S427" i="1"/>
  <c r="B427" i="1" s="1"/>
  <c r="C429" i="1"/>
  <c r="M428" i="1"/>
  <c r="L457" i="1"/>
  <c r="O1640" i="1" l="1"/>
  <c r="P1640" i="1" s="1"/>
  <c r="T1640" i="1"/>
  <c r="N1641" i="1"/>
  <c r="A1642" i="1"/>
  <c r="I1641" i="1"/>
  <c r="H1641" i="1"/>
  <c r="R1641" i="1" s="1"/>
  <c r="F1640" i="1"/>
  <c r="G1640" i="1"/>
  <c r="J1640" i="1"/>
  <c r="L1640" i="1" s="1"/>
  <c r="E1642" i="1"/>
  <c r="D1641" i="1"/>
  <c r="V1641" i="1"/>
  <c r="V1642" i="1" s="1"/>
  <c r="S428" i="1"/>
  <c r="B428" i="1" s="1"/>
  <c r="C430" i="1"/>
  <c r="M429" i="1"/>
  <c r="L458" i="1"/>
  <c r="N1642" i="1" l="1"/>
  <c r="A1643" i="1"/>
  <c r="H1642" i="1"/>
  <c r="I1642" i="1"/>
  <c r="F1641" i="1"/>
  <c r="J1641" i="1"/>
  <c r="L1641" i="1" s="1"/>
  <c r="G1641" i="1"/>
  <c r="T1641" i="1"/>
  <c r="O1641" i="1"/>
  <c r="P1641" i="1" s="1"/>
  <c r="E1643" i="1"/>
  <c r="D1642" i="1"/>
  <c r="S429" i="1"/>
  <c r="B429" i="1" s="1"/>
  <c r="C431" i="1"/>
  <c r="M430" i="1"/>
  <c r="L459" i="1"/>
  <c r="R1642" i="1" l="1"/>
  <c r="F1642" i="1"/>
  <c r="G1642" i="1"/>
  <c r="J1642" i="1"/>
  <c r="L1642" i="1" s="1"/>
  <c r="E1644" i="1"/>
  <c r="D1643" i="1"/>
  <c r="G1643" i="1" s="1"/>
  <c r="N1643" i="1"/>
  <c r="A1644" i="1"/>
  <c r="H1643" i="1"/>
  <c r="I1643" i="1"/>
  <c r="O1642" i="1"/>
  <c r="P1642" i="1" s="1"/>
  <c r="T1642" i="1"/>
  <c r="V1643" i="1"/>
  <c r="S430" i="1"/>
  <c r="B430" i="1" s="1"/>
  <c r="M431" i="1"/>
  <c r="S431" i="1" s="1"/>
  <c r="C432" i="1"/>
  <c r="L460" i="1"/>
  <c r="R1643" i="1" l="1"/>
  <c r="N1644" i="1"/>
  <c r="I1644" i="1"/>
  <c r="A1645" i="1"/>
  <c r="H1644" i="1"/>
  <c r="R1644" i="1" s="1"/>
  <c r="J1643" i="1"/>
  <c r="L1643" i="1" s="1"/>
  <c r="O1643" i="1"/>
  <c r="P1643" i="1" s="1"/>
  <c r="T1643" i="1"/>
  <c r="F1643" i="1"/>
  <c r="V1644" i="1"/>
  <c r="E1645" i="1"/>
  <c r="D1644" i="1"/>
  <c r="C433" i="1"/>
  <c r="M432" i="1"/>
  <c r="L461" i="1"/>
  <c r="L462" i="1"/>
  <c r="V1645" i="1" l="1"/>
  <c r="E1646" i="1"/>
  <c r="D1645" i="1"/>
  <c r="O1644" i="1"/>
  <c r="P1644" i="1" s="1"/>
  <c r="T1644" i="1"/>
  <c r="F1644" i="1"/>
  <c r="G1644" i="1"/>
  <c r="J1644" i="1"/>
  <c r="L1644" i="1" s="1"/>
  <c r="N1645" i="1"/>
  <c r="I1645" i="1"/>
  <c r="A1646" i="1"/>
  <c r="H1645" i="1"/>
  <c r="R1645" i="1" s="1"/>
  <c r="V1646" i="1"/>
  <c r="S432" i="1"/>
  <c r="B432" i="1" s="1"/>
  <c r="B431" i="1"/>
  <c r="C434" i="1"/>
  <c r="M433" i="1"/>
  <c r="L463" i="1"/>
  <c r="O1645" i="1" l="1"/>
  <c r="P1645" i="1" s="1"/>
  <c r="T1645" i="1"/>
  <c r="N1646" i="1"/>
  <c r="A1647" i="1"/>
  <c r="I1646" i="1"/>
  <c r="H1646" i="1"/>
  <c r="R1646" i="1" s="1"/>
  <c r="J1645" i="1"/>
  <c r="L1645" i="1" s="1"/>
  <c r="G1645" i="1"/>
  <c r="F1645" i="1"/>
  <c r="E1647" i="1"/>
  <c r="D1646" i="1"/>
  <c r="S433" i="1"/>
  <c r="B433" i="1" s="1"/>
  <c r="C435" i="1"/>
  <c r="M434" i="1"/>
  <c r="L464" i="1"/>
  <c r="N1647" i="1" l="1"/>
  <c r="I1647" i="1"/>
  <c r="A1648" i="1"/>
  <c r="H1647" i="1"/>
  <c r="R1647" i="1" s="1"/>
  <c r="T1646" i="1"/>
  <c r="O1646" i="1"/>
  <c r="P1646" i="1" s="1"/>
  <c r="F1646" i="1"/>
  <c r="J1646" i="1"/>
  <c r="L1646" i="1" s="1"/>
  <c r="G1646" i="1"/>
  <c r="E1648" i="1"/>
  <c r="D1647" i="1"/>
  <c r="V1647" i="1"/>
  <c r="V1648" i="1" s="1"/>
  <c r="S434" i="1"/>
  <c r="B434" i="1" s="1"/>
  <c r="C436" i="1"/>
  <c r="M435" i="1"/>
  <c r="L465" i="1"/>
  <c r="E1649" i="1" l="1"/>
  <c r="D1648" i="1"/>
  <c r="G1647" i="1"/>
  <c r="F1647" i="1"/>
  <c r="J1647" i="1"/>
  <c r="L1647" i="1" s="1"/>
  <c r="N1648" i="1"/>
  <c r="H1648" i="1"/>
  <c r="R1648" i="1" s="1"/>
  <c r="A1649" i="1"/>
  <c r="I1648" i="1"/>
  <c r="O1647" i="1"/>
  <c r="P1647" i="1" s="1"/>
  <c r="T1647" i="1"/>
  <c r="S435" i="1"/>
  <c r="B435" i="1" s="1"/>
  <c r="C437" i="1"/>
  <c r="M436" i="1"/>
  <c r="L466" i="1"/>
  <c r="O1648" i="1" l="1"/>
  <c r="P1648" i="1" s="1"/>
  <c r="T1648" i="1"/>
  <c r="J1648" i="1"/>
  <c r="L1648" i="1" s="1"/>
  <c r="F1648" i="1"/>
  <c r="G1648" i="1"/>
  <c r="E1650" i="1"/>
  <c r="D1649" i="1"/>
  <c r="N1649" i="1"/>
  <c r="A1650" i="1"/>
  <c r="I1649" i="1"/>
  <c r="H1649" i="1"/>
  <c r="R1649" i="1" s="1"/>
  <c r="V1649" i="1"/>
  <c r="S436" i="1"/>
  <c r="B436" i="1" s="1"/>
  <c r="M437" i="1"/>
  <c r="L467" i="1"/>
  <c r="F1649" i="1" l="1"/>
  <c r="J1649" i="1"/>
  <c r="L1649" i="1" s="1"/>
  <c r="G1649" i="1"/>
  <c r="E1651" i="1"/>
  <c r="D1650" i="1"/>
  <c r="T1649" i="1"/>
  <c r="O1649" i="1"/>
  <c r="P1649" i="1" s="1"/>
  <c r="V1650" i="1"/>
  <c r="V1651" i="1" s="1"/>
  <c r="N1650" i="1"/>
  <c r="H1650" i="1"/>
  <c r="A1651" i="1"/>
  <c r="I1650" i="1"/>
  <c r="S437" i="1"/>
  <c r="L468" i="1"/>
  <c r="R1650" i="1" l="1"/>
  <c r="E1652" i="1"/>
  <c r="D1651" i="1"/>
  <c r="J1650" i="1"/>
  <c r="L1650" i="1" s="1"/>
  <c r="F1650" i="1"/>
  <c r="G1650" i="1"/>
  <c r="N1651" i="1"/>
  <c r="I1651" i="1"/>
  <c r="A1652" i="1"/>
  <c r="H1651" i="1"/>
  <c r="T1650" i="1"/>
  <c r="O1650" i="1"/>
  <c r="P1650" i="1" s="1"/>
  <c r="T437" i="1"/>
  <c r="B437" i="1"/>
  <c r="C438" i="1"/>
  <c r="C439" i="1" s="1"/>
  <c r="L469" i="1"/>
  <c r="O1651" i="1" l="1"/>
  <c r="P1651" i="1" s="1"/>
  <c r="T1651" i="1"/>
  <c r="J1651" i="1"/>
  <c r="L1651" i="1" s="1"/>
  <c r="G1651" i="1"/>
  <c r="F1651" i="1"/>
  <c r="R1651" i="1"/>
  <c r="E1653" i="1"/>
  <c r="D1652" i="1"/>
  <c r="N1652" i="1"/>
  <c r="A1653" i="1"/>
  <c r="I1652" i="1"/>
  <c r="H1652" i="1"/>
  <c r="V1652" i="1"/>
  <c r="V1653" i="1" s="1"/>
  <c r="M438" i="1"/>
  <c r="S438" i="1" s="1"/>
  <c r="B438" i="1" s="1"/>
  <c r="C440" i="1"/>
  <c r="M439" i="1"/>
  <c r="L470" i="1"/>
  <c r="E1654" i="1" l="1"/>
  <c r="D1653" i="1"/>
  <c r="F1652" i="1"/>
  <c r="J1652" i="1"/>
  <c r="L1652" i="1" s="1"/>
  <c r="R1652" i="1"/>
  <c r="N1653" i="1"/>
  <c r="V1654" i="1" s="1"/>
  <c r="H1653" i="1"/>
  <c r="I1653" i="1"/>
  <c r="A1654" i="1"/>
  <c r="G1653" i="1"/>
  <c r="T1652" i="1"/>
  <c r="O1652" i="1"/>
  <c r="P1652" i="1" s="1"/>
  <c r="G1652" i="1"/>
  <c r="S439" i="1"/>
  <c r="B439" i="1" s="1"/>
  <c r="C441" i="1"/>
  <c r="M440" i="1"/>
  <c r="L471" i="1"/>
  <c r="R1653" i="1" l="1"/>
  <c r="J1653" i="1"/>
  <c r="L1653" i="1" s="1"/>
  <c r="N1654" i="1"/>
  <c r="A1655" i="1"/>
  <c r="H1654" i="1"/>
  <c r="I1654" i="1"/>
  <c r="T1653" i="1"/>
  <c r="O1653" i="1"/>
  <c r="P1653" i="1" s="1"/>
  <c r="F1653" i="1"/>
  <c r="E1655" i="1"/>
  <c r="D1654" i="1"/>
  <c r="S440" i="1"/>
  <c r="B440" i="1" s="1"/>
  <c r="C442" i="1"/>
  <c r="M441" i="1"/>
  <c r="L472" i="1"/>
  <c r="R1654" i="1" l="1"/>
  <c r="E1656" i="1"/>
  <c r="N1655" i="1"/>
  <c r="O1655" i="1" s="1"/>
  <c r="A1656" i="1"/>
  <c r="I1655" i="1"/>
  <c r="H1655" i="1"/>
  <c r="R1655" i="1" s="1"/>
  <c r="G1654" i="1"/>
  <c r="J1654" i="1"/>
  <c r="L1654" i="1" s="1"/>
  <c r="F1654" i="1"/>
  <c r="T1654" i="1"/>
  <c r="O1654" i="1"/>
  <c r="P1654" i="1" s="1"/>
  <c r="D1655" i="1"/>
  <c r="V1655" i="1"/>
  <c r="S441" i="1"/>
  <c r="B441" i="1" s="1"/>
  <c r="C443" i="1"/>
  <c r="M442" i="1"/>
  <c r="L473" i="1"/>
  <c r="V1656" i="1" l="1"/>
  <c r="F1655" i="1"/>
  <c r="G1655" i="1"/>
  <c r="J1655" i="1"/>
  <c r="L1655" i="1" s="1"/>
  <c r="N1656" i="1"/>
  <c r="A1657" i="1"/>
  <c r="I1656" i="1"/>
  <c r="H1656" i="1"/>
  <c r="E1657" i="1"/>
  <c r="D1656" i="1"/>
  <c r="S442" i="1"/>
  <c r="B442" i="1" s="1"/>
  <c r="C444" i="1"/>
  <c r="M443" i="1"/>
  <c r="L474" i="1"/>
  <c r="N1657" i="1" l="1"/>
  <c r="I1657" i="1"/>
  <c r="H1657" i="1"/>
  <c r="R1657" i="1" s="1"/>
  <c r="A1658" i="1"/>
  <c r="O1656" i="1"/>
  <c r="P1656" i="1" s="1"/>
  <c r="T1656" i="1"/>
  <c r="F1656" i="1"/>
  <c r="G1656" i="1"/>
  <c r="J1656" i="1"/>
  <c r="L1656" i="1" s="1"/>
  <c r="R1656" i="1"/>
  <c r="E1658" i="1"/>
  <c r="D1657" i="1"/>
  <c r="V1657" i="1"/>
  <c r="V1658" i="1" s="1"/>
  <c r="S443" i="1"/>
  <c r="B443" i="1" s="1"/>
  <c r="C445" i="1"/>
  <c r="M444" i="1"/>
  <c r="L475" i="1"/>
  <c r="E1659" i="1" l="1"/>
  <c r="D1658" i="1"/>
  <c r="F1657" i="1"/>
  <c r="J1657" i="1"/>
  <c r="L1657" i="1" s="1"/>
  <c r="G1657" i="1"/>
  <c r="N1658" i="1"/>
  <c r="A1659" i="1"/>
  <c r="I1658" i="1"/>
  <c r="H1658" i="1"/>
  <c r="T1657" i="1"/>
  <c r="O1657" i="1"/>
  <c r="P1657" i="1" s="1"/>
  <c r="S444" i="1"/>
  <c r="B444" i="1" s="1"/>
  <c r="C446" i="1"/>
  <c r="M445" i="1"/>
  <c r="L476" i="1"/>
  <c r="R1658" i="1" l="1"/>
  <c r="T1658" i="1"/>
  <c r="O1658" i="1"/>
  <c r="P1658" i="1" s="1"/>
  <c r="N1659" i="1"/>
  <c r="H1659" i="1"/>
  <c r="I1659" i="1"/>
  <c r="A1660" i="1"/>
  <c r="J1658" i="1"/>
  <c r="L1658" i="1" s="1"/>
  <c r="V1659" i="1"/>
  <c r="F1658" i="1"/>
  <c r="G1658" i="1"/>
  <c r="E1660" i="1"/>
  <c r="D1659" i="1"/>
  <c r="S445" i="1"/>
  <c r="B445" i="1" s="1"/>
  <c r="C447" i="1"/>
  <c r="M446" i="1"/>
  <c r="L477" i="1"/>
  <c r="V1660" i="1" l="1"/>
  <c r="N1660" i="1"/>
  <c r="V1661" i="1" s="1"/>
  <c r="A1661" i="1"/>
  <c r="I1660" i="1"/>
  <c r="H1660" i="1"/>
  <c r="R1660" i="1" s="1"/>
  <c r="G1659" i="1"/>
  <c r="F1659" i="1"/>
  <c r="J1659" i="1"/>
  <c r="L1659" i="1" s="1"/>
  <c r="E1661" i="1"/>
  <c r="D1660" i="1"/>
  <c r="R1659" i="1"/>
  <c r="O1659" i="1"/>
  <c r="P1659" i="1" s="1"/>
  <c r="T1659" i="1"/>
  <c r="S446" i="1"/>
  <c r="B446" i="1" s="1"/>
  <c r="C448" i="1"/>
  <c r="M447" i="1"/>
  <c r="L478" i="1"/>
  <c r="F1660" i="1" l="1"/>
  <c r="J1660" i="1"/>
  <c r="L1660" i="1" s="1"/>
  <c r="G1660" i="1"/>
  <c r="N1661" i="1"/>
  <c r="I1661" i="1"/>
  <c r="H1661" i="1"/>
  <c r="A1662" i="1"/>
  <c r="E1662" i="1"/>
  <c r="D1661" i="1"/>
  <c r="O1660" i="1"/>
  <c r="P1660" i="1" s="1"/>
  <c r="T1660" i="1"/>
  <c r="S447" i="1"/>
  <c r="B447" i="1" s="1"/>
  <c r="C449" i="1"/>
  <c r="M448" i="1"/>
  <c r="L479" i="1"/>
  <c r="R1661" i="1" l="1"/>
  <c r="N1662" i="1"/>
  <c r="A1663" i="1"/>
  <c r="I1662" i="1"/>
  <c r="H1662" i="1"/>
  <c r="R1662" i="1" s="1"/>
  <c r="T1661" i="1"/>
  <c r="O1661" i="1"/>
  <c r="P1661" i="1" s="1"/>
  <c r="J1661" i="1"/>
  <c r="L1661" i="1" s="1"/>
  <c r="F1661" i="1"/>
  <c r="G1661" i="1"/>
  <c r="E1663" i="1"/>
  <c r="D1662" i="1"/>
  <c r="V1662" i="1"/>
  <c r="V1663" i="1" s="1"/>
  <c r="S448" i="1"/>
  <c r="B448" i="1" s="1"/>
  <c r="C450" i="1"/>
  <c r="M449" i="1"/>
  <c r="L480" i="1"/>
  <c r="E1664" i="1" l="1"/>
  <c r="D1663" i="1"/>
  <c r="J1662" i="1"/>
  <c r="L1662" i="1" s="1"/>
  <c r="F1662" i="1"/>
  <c r="G1662" i="1"/>
  <c r="N1663" i="1"/>
  <c r="H1663" i="1"/>
  <c r="R1663" i="1" s="1"/>
  <c r="A1664" i="1"/>
  <c r="I1663" i="1"/>
  <c r="O1662" i="1"/>
  <c r="P1662" i="1" s="1"/>
  <c r="T1662" i="1"/>
  <c r="S449" i="1"/>
  <c r="B449" i="1" s="1"/>
  <c r="C451" i="1"/>
  <c r="M450" i="1"/>
  <c r="L481" i="1"/>
  <c r="T1663" i="1" l="1"/>
  <c r="O1663" i="1"/>
  <c r="P1663" i="1" s="1"/>
  <c r="G1663" i="1"/>
  <c r="J1663" i="1"/>
  <c r="L1663" i="1" s="1"/>
  <c r="F1663" i="1"/>
  <c r="E1665" i="1"/>
  <c r="D1664" i="1"/>
  <c r="N1664" i="1"/>
  <c r="H1664" i="1"/>
  <c r="I1664" i="1"/>
  <c r="A1665" i="1"/>
  <c r="V1664" i="1"/>
  <c r="S450" i="1"/>
  <c r="B450" i="1" s="1"/>
  <c r="C452" i="1"/>
  <c r="M451" i="1"/>
  <c r="L482" i="1"/>
  <c r="J1664" i="1" l="1"/>
  <c r="L1664" i="1" s="1"/>
  <c r="F1664" i="1"/>
  <c r="G1664" i="1"/>
  <c r="T1664" i="1"/>
  <c r="O1664" i="1"/>
  <c r="P1664" i="1" s="1"/>
  <c r="G1665" i="1"/>
  <c r="N1665" i="1"/>
  <c r="H1665" i="1"/>
  <c r="I1665" i="1"/>
  <c r="A1666" i="1"/>
  <c r="E1666" i="1"/>
  <c r="D1665" i="1"/>
  <c r="F1665" i="1" s="1"/>
  <c r="V1665" i="1"/>
  <c r="R1664" i="1"/>
  <c r="S451" i="1"/>
  <c r="B451" i="1" s="1"/>
  <c r="C453" i="1"/>
  <c r="M452" i="1"/>
  <c r="L483" i="1"/>
  <c r="V1666" i="1" l="1"/>
  <c r="T1665" i="1"/>
  <c r="O1665" i="1"/>
  <c r="P1665" i="1" s="1"/>
  <c r="E1667" i="1"/>
  <c r="D1666" i="1"/>
  <c r="F1666" i="1" s="1"/>
  <c r="N1666" i="1"/>
  <c r="H1666" i="1"/>
  <c r="R1666" i="1" s="1"/>
  <c r="A1667" i="1"/>
  <c r="I1666" i="1"/>
  <c r="R1665" i="1"/>
  <c r="J1665" i="1"/>
  <c r="L1665" i="1" s="1"/>
  <c r="S452" i="1"/>
  <c r="B452" i="1" s="1"/>
  <c r="C454" i="1"/>
  <c r="M453" i="1"/>
  <c r="L484" i="1"/>
  <c r="O1666" i="1" l="1"/>
  <c r="P1666" i="1" s="1"/>
  <c r="T1666" i="1"/>
  <c r="E1668" i="1"/>
  <c r="D1667" i="1"/>
  <c r="J1666" i="1"/>
  <c r="L1666" i="1" s="1"/>
  <c r="V1667" i="1"/>
  <c r="N1667" i="1"/>
  <c r="I1667" i="1"/>
  <c r="A1668" i="1"/>
  <c r="H1667" i="1"/>
  <c r="G1666" i="1"/>
  <c r="S453" i="1"/>
  <c r="B453" i="1" s="1"/>
  <c r="C455" i="1"/>
  <c r="M454" i="1"/>
  <c r="L485" i="1"/>
  <c r="V1668" i="1" l="1"/>
  <c r="F1667" i="1"/>
  <c r="G1667" i="1"/>
  <c r="J1667" i="1"/>
  <c r="L1667" i="1" s="1"/>
  <c r="T1667" i="1"/>
  <c r="O1667" i="1"/>
  <c r="P1667" i="1" s="1"/>
  <c r="E1669" i="1"/>
  <c r="D1668" i="1"/>
  <c r="R1667" i="1"/>
  <c r="N1668" i="1"/>
  <c r="I1668" i="1"/>
  <c r="H1668" i="1"/>
  <c r="A1669" i="1"/>
  <c r="S454" i="1"/>
  <c r="B454" i="1" s="1"/>
  <c r="C456" i="1"/>
  <c r="M455" i="1"/>
  <c r="L486" i="1"/>
  <c r="F1668" i="1" l="1"/>
  <c r="G1668" i="1"/>
  <c r="J1668" i="1"/>
  <c r="L1668" i="1" s="1"/>
  <c r="E1670" i="1"/>
  <c r="D1669" i="1"/>
  <c r="N1669" i="1"/>
  <c r="A1670" i="1"/>
  <c r="I1669" i="1"/>
  <c r="H1669" i="1"/>
  <c r="R1668" i="1"/>
  <c r="T1668" i="1"/>
  <c r="O1668" i="1"/>
  <c r="P1668" i="1" s="1"/>
  <c r="V1669" i="1"/>
  <c r="S455" i="1"/>
  <c r="B455" i="1" s="1"/>
  <c r="C457" i="1"/>
  <c r="M456" i="1"/>
  <c r="L487" i="1"/>
  <c r="J1669" i="1" l="1"/>
  <c r="L1669" i="1" s="1"/>
  <c r="N1670" i="1"/>
  <c r="H1670" i="1"/>
  <c r="A1671" i="1"/>
  <c r="I1670" i="1"/>
  <c r="T1669" i="1"/>
  <c r="O1669" i="1"/>
  <c r="P1669" i="1" s="1"/>
  <c r="E1671" i="1"/>
  <c r="D1670" i="1"/>
  <c r="V1670" i="1"/>
  <c r="V1671" i="1" s="1"/>
  <c r="F1669" i="1"/>
  <c r="G1669" i="1"/>
  <c r="R1669" i="1"/>
  <c r="S456" i="1"/>
  <c r="B456" i="1" s="1"/>
  <c r="C458" i="1"/>
  <c r="M457" i="1"/>
  <c r="L488" i="1"/>
  <c r="F1670" i="1" l="1"/>
  <c r="G1670" i="1"/>
  <c r="E1672" i="1"/>
  <c r="D1671" i="1"/>
  <c r="F1671" i="1" s="1"/>
  <c r="J1670" i="1"/>
  <c r="L1670" i="1" s="1"/>
  <c r="N1671" i="1"/>
  <c r="H1671" i="1"/>
  <c r="R1671" i="1" s="1"/>
  <c r="A1672" i="1"/>
  <c r="I1671" i="1"/>
  <c r="R1670" i="1"/>
  <c r="O1670" i="1"/>
  <c r="P1670" i="1" s="1"/>
  <c r="T1670" i="1"/>
  <c r="S457" i="1"/>
  <c r="B457" i="1" s="1"/>
  <c r="C459" i="1"/>
  <c r="M458" i="1"/>
  <c r="L489" i="1"/>
  <c r="T1671" i="1" l="1"/>
  <c r="O1671" i="1"/>
  <c r="P1671" i="1" s="1"/>
  <c r="N1672" i="1"/>
  <c r="H1672" i="1"/>
  <c r="A1673" i="1"/>
  <c r="I1672" i="1"/>
  <c r="V1672" i="1"/>
  <c r="V1673" i="1" s="1"/>
  <c r="G1671" i="1"/>
  <c r="E1673" i="1"/>
  <c r="D1672" i="1"/>
  <c r="F1672" i="1" s="1"/>
  <c r="J1671" i="1"/>
  <c r="L1671" i="1" s="1"/>
  <c r="G1672" i="1"/>
  <c r="S458" i="1"/>
  <c r="B458" i="1" s="1"/>
  <c r="C460" i="1"/>
  <c r="M459" i="1"/>
  <c r="L490" i="1"/>
  <c r="R1672" i="1" l="1"/>
  <c r="N1673" i="1"/>
  <c r="A1674" i="1"/>
  <c r="I1673" i="1"/>
  <c r="H1673" i="1"/>
  <c r="R1673" i="1" s="1"/>
  <c r="V1674" i="1"/>
  <c r="J1672" i="1"/>
  <c r="L1672" i="1" s="1"/>
  <c r="T1672" i="1"/>
  <c r="O1672" i="1"/>
  <c r="P1672" i="1" s="1"/>
  <c r="E1674" i="1"/>
  <c r="D1673" i="1"/>
  <c r="S459" i="1"/>
  <c r="B459" i="1" s="1"/>
  <c r="C461" i="1"/>
  <c r="M460" i="1"/>
  <c r="L491" i="1"/>
  <c r="L492" i="1"/>
  <c r="E1675" i="1" l="1"/>
  <c r="D1674" i="1"/>
  <c r="F1673" i="1"/>
  <c r="J1673" i="1"/>
  <c r="L1673" i="1" s="1"/>
  <c r="G1673" i="1"/>
  <c r="N1674" i="1"/>
  <c r="H1674" i="1"/>
  <c r="R1674" i="1" s="1"/>
  <c r="A1675" i="1"/>
  <c r="I1674" i="1"/>
  <c r="O1673" i="1"/>
  <c r="P1673" i="1" s="1"/>
  <c r="T1673" i="1"/>
  <c r="S460" i="1"/>
  <c r="B460" i="1" s="1"/>
  <c r="C462" i="1"/>
  <c r="M461" i="1"/>
  <c r="L493" i="1"/>
  <c r="O1674" i="1" l="1"/>
  <c r="P1674" i="1" s="1"/>
  <c r="T1674" i="1"/>
  <c r="F1674" i="1"/>
  <c r="G1674" i="1"/>
  <c r="J1674" i="1"/>
  <c r="L1674" i="1" s="1"/>
  <c r="E1676" i="1"/>
  <c r="D1675" i="1"/>
  <c r="N1675" i="1"/>
  <c r="H1675" i="1"/>
  <c r="A1676" i="1"/>
  <c r="I1675" i="1"/>
  <c r="V1675" i="1"/>
  <c r="S461" i="1"/>
  <c r="B461" i="1" s="1"/>
  <c r="M462" i="1"/>
  <c r="S462" i="1" s="1"/>
  <c r="C463" i="1"/>
  <c r="L494" i="1"/>
  <c r="V1676" i="1" l="1"/>
  <c r="G1676" i="1"/>
  <c r="O1675" i="1"/>
  <c r="P1675" i="1" s="1"/>
  <c r="T1675" i="1"/>
  <c r="F1675" i="1"/>
  <c r="G1675" i="1"/>
  <c r="J1675" i="1"/>
  <c r="L1675" i="1" s="1"/>
  <c r="E1677" i="1"/>
  <c r="D1676" i="1"/>
  <c r="N1676" i="1"/>
  <c r="A1677" i="1"/>
  <c r="I1676" i="1"/>
  <c r="H1676" i="1"/>
  <c r="R1676" i="1" s="1"/>
  <c r="R1675" i="1"/>
  <c r="C464" i="1"/>
  <c r="M463" i="1"/>
  <c r="L495" i="1"/>
  <c r="E1678" i="1" l="1"/>
  <c r="D1677" i="1"/>
  <c r="N1677" i="1"/>
  <c r="I1677" i="1"/>
  <c r="H1677" i="1"/>
  <c r="A1678" i="1"/>
  <c r="T1676" i="1"/>
  <c r="O1676" i="1"/>
  <c r="P1676" i="1" s="1"/>
  <c r="V1677" i="1"/>
  <c r="F1676" i="1"/>
  <c r="J1676" i="1"/>
  <c r="L1676" i="1" s="1"/>
  <c r="S463" i="1"/>
  <c r="B463" i="1" s="1"/>
  <c r="B462" i="1"/>
  <c r="C465" i="1"/>
  <c r="M464" i="1"/>
  <c r="L496" i="1"/>
  <c r="R1677" i="1" l="1"/>
  <c r="V1678" i="1"/>
  <c r="N1678" i="1"/>
  <c r="V1679" i="1" s="1"/>
  <c r="I1678" i="1"/>
  <c r="H1678" i="1"/>
  <c r="R1678" i="1" s="1"/>
  <c r="A1679" i="1"/>
  <c r="T1677" i="1"/>
  <c r="O1677" i="1"/>
  <c r="P1677" i="1" s="1"/>
  <c r="F1677" i="1"/>
  <c r="J1677" i="1"/>
  <c r="L1677" i="1" s="1"/>
  <c r="G1677" i="1"/>
  <c r="E1679" i="1"/>
  <c r="D1678" i="1"/>
  <c r="S464" i="1"/>
  <c r="B464" i="1" s="1"/>
  <c r="C466" i="1"/>
  <c r="M465" i="1"/>
  <c r="L497" i="1"/>
  <c r="F1678" i="1" l="1"/>
  <c r="E1680" i="1"/>
  <c r="D1679" i="1"/>
  <c r="N1679" i="1"/>
  <c r="I1679" i="1"/>
  <c r="H1679" i="1"/>
  <c r="R1679" i="1" s="1"/>
  <c r="A1680" i="1"/>
  <c r="V1680" i="1"/>
  <c r="O1678" i="1"/>
  <c r="P1678" i="1" s="1"/>
  <c r="T1678" i="1"/>
  <c r="J1678" i="1"/>
  <c r="L1678" i="1" s="1"/>
  <c r="G1678" i="1"/>
  <c r="S465" i="1"/>
  <c r="B465" i="1" s="1"/>
  <c r="C467" i="1"/>
  <c r="M466" i="1"/>
  <c r="L498" i="1"/>
  <c r="N1680" i="1" l="1"/>
  <c r="A1681" i="1"/>
  <c r="I1680" i="1"/>
  <c r="H1680" i="1"/>
  <c r="R1680" i="1" s="1"/>
  <c r="G1679" i="1"/>
  <c r="F1679" i="1"/>
  <c r="T1679" i="1"/>
  <c r="O1679" i="1"/>
  <c r="P1679" i="1" s="1"/>
  <c r="E1681" i="1"/>
  <c r="D1680" i="1"/>
  <c r="J1679" i="1"/>
  <c r="L1679" i="1" s="1"/>
  <c r="S466" i="1"/>
  <c r="B466" i="1" s="1"/>
  <c r="M467" i="1"/>
  <c r="L499" i="1"/>
  <c r="E1682" i="1" l="1"/>
  <c r="D1681" i="1"/>
  <c r="G1680" i="1"/>
  <c r="F1680" i="1"/>
  <c r="J1680" i="1"/>
  <c r="L1680" i="1" s="1"/>
  <c r="N1681" i="1"/>
  <c r="H1681" i="1"/>
  <c r="R1681" i="1" s="1"/>
  <c r="A1682" i="1"/>
  <c r="I1681" i="1"/>
  <c r="T1680" i="1"/>
  <c r="O1680" i="1"/>
  <c r="P1680" i="1" s="1"/>
  <c r="V1681" i="1"/>
  <c r="S467" i="1"/>
  <c r="L500" i="1"/>
  <c r="N1682" i="1" l="1"/>
  <c r="I1682" i="1"/>
  <c r="H1682" i="1"/>
  <c r="R1682" i="1" s="1"/>
  <c r="A1683" i="1"/>
  <c r="O1681" i="1"/>
  <c r="P1681" i="1" s="1"/>
  <c r="T1681" i="1"/>
  <c r="V1682" i="1"/>
  <c r="V1683" i="1" s="1"/>
  <c r="G1681" i="1"/>
  <c r="F1681" i="1"/>
  <c r="J1681" i="1"/>
  <c r="L1681" i="1" s="1"/>
  <c r="E1683" i="1"/>
  <c r="D1682" i="1"/>
  <c r="T467" i="1"/>
  <c r="B467" i="1"/>
  <c r="C468" i="1"/>
  <c r="C469" i="1" s="1"/>
  <c r="L501" i="1"/>
  <c r="F1682" i="1" l="1"/>
  <c r="J1682" i="1"/>
  <c r="L1682" i="1" s="1"/>
  <c r="G1682" i="1"/>
  <c r="N1683" i="1"/>
  <c r="I1683" i="1"/>
  <c r="H1683" i="1"/>
  <c r="R1683" i="1" s="1"/>
  <c r="A1684" i="1"/>
  <c r="E1684" i="1"/>
  <c r="D1683" i="1"/>
  <c r="F1683" i="1" s="1"/>
  <c r="G1683" i="1"/>
  <c r="T1682" i="1"/>
  <c r="O1682" i="1"/>
  <c r="P1682" i="1" s="1"/>
  <c r="M468" i="1"/>
  <c r="S468" i="1" s="1"/>
  <c r="B468" i="1" s="1"/>
  <c r="C470" i="1"/>
  <c r="M469" i="1"/>
  <c r="L502" i="1"/>
  <c r="O1683" i="1" l="1"/>
  <c r="P1683" i="1" s="1"/>
  <c r="T1683" i="1"/>
  <c r="E1685" i="1"/>
  <c r="D1684" i="1"/>
  <c r="V1684" i="1"/>
  <c r="N1684" i="1"/>
  <c r="H1684" i="1"/>
  <c r="I1684" i="1"/>
  <c r="A1685" i="1"/>
  <c r="J1683" i="1"/>
  <c r="L1683" i="1" s="1"/>
  <c r="S469" i="1"/>
  <c r="B469" i="1" s="1"/>
  <c r="C471" i="1"/>
  <c r="M470" i="1"/>
  <c r="L503" i="1"/>
  <c r="J1684" i="1" l="1"/>
  <c r="L1684" i="1" s="1"/>
  <c r="T1684" i="1"/>
  <c r="O1684" i="1"/>
  <c r="P1684" i="1" s="1"/>
  <c r="V1685" i="1"/>
  <c r="G1684" i="1"/>
  <c r="F1684" i="1"/>
  <c r="E1686" i="1"/>
  <c r="D1685" i="1"/>
  <c r="N1685" i="1"/>
  <c r="A1686" i="1"/>
  <c r="I1685" i="1"/>
  <c r="H1685" i="1"/>
  <c r="R1685" i="1" s="1"/>
  <c r="R1684" i="1"/>
  <c r="S470" i="1"/>
  <c r="B470" i="1" s="1"/>
  <c r="C472" i="1"/>
  <c r="M471" i="1"/>
  <c r="L504" i="1"/>
  <c r="T1685" i="1" l="1"/>
  <c r="O1685" i="1"/>
  <c r="P1685" i="1" s="1"/>
  <c r="D1686" i="1"/>
  <c r="F1685" i="1"/>
  <c r="G1685" i="1"/>
  <c r="J1685" i="1"/>
  <c r="L1685" i="1" s="1"/>
  <c r="V1686" i="1"/>
  <c r="V1687" i="1" s="1"/>
  <c r="E1687" i="1"/>
  <c r="N1686" i="1"/>
  <c r="O1686" i="1" s="1"/>
  <c r="H1686" i="1"/>
  <c r="A1687" i="1"/>
  <c r="I1686" i="1"/>
  <c r="S471" i="1"/>
  <c r="B471" i="1" s="1"/>
  <c r="C473" i="1"/>
  <c r="M472" i="1"/>
  <c r="L505" i="1"/>
  <c r="N1687" i="1" l="1"/>
  <c r="A1688" i="1"/>
  <c r="I1687" i="1"/>
  <c r="H1687" i="1"/>
  <c r="F1686" i="1"/>
  <c r="G1686" i="1"/>
  <c r="J1686" i="1"/>
  <c r="L1686" i="1" s="1"/>
  <c r="E1688" i="1"/>
  <c r="D1687" i="1"/>
  <c r="R1686" i="1"/>
  <c r="G1687" i="1"/>
  <c r="S472" i="1"/>
  <c r="B472" i="1" s="1"/>
  <c r="C474" i="1"/>
  <c r="M473" i="1"/>
  <c r="L506" i="1"/>
  <c r="R1687" i="1" l="1"/>
  <c r="J1687" i="1"/>
  <c r="L1687" i="1" s="1"/>
  <c r="N1688" i="1"/>
  <c r="H1688" i="1"/>
  <c r="I1688" i="1"/>
  <c r="A1689" i="1"/>
  <c r="F1687" i="1"/>
  <c r="O1687" i="1"/>
  <c r="P1687" i="1" s="1"/>
  <c r="T1687" i="1"/>
  <c r="E1689" i="1"/>
  <c r="D1688" i="1"/>
  <c r="V1688" i="1"/>
  <c r="V1689" i="1" s="1"/>
  <c r="S473" i="1"/>
  <c r="B473" i="1" s="1"/>
  <c r="C475" i="1"/>
  <c r="M474" i="1"/>
  <c r="L507" i="1"/>
  <c r="N1689" i="1" l="1"/>
  <c r="A1690" i="1"/>
  <c r="H1689" i="1"/>
  <c r="I1689" i="1"/>
  <c r="V1690" i="1"/>
  <c r="G1688" i="1"/>
  <c r="F1688" i="1"/>
  <c r="J1688" i="1"/>
  <c r="L1688" i="1" s="1"/>
  <c r="E1690" i="1"/>
  <c r="D1689" i="1"/>
  <c r="R1688" i="1"/>
  <c r="T1688" i="1"/>
  <c r="O1688" i="1"/>
  <c r="P1688" i="1" s="1"/>
  <c r="S474" i="1"/>
  <c r="B474" i="1" s="1"/>
  <c r="C476" i="1"/>
  <c r="M475" i="1"/>
  <c r="L508" i="1"/>
  <c r="R1689" i="1" l="1"/>
  <c r="N1690" i="1"/>
  <c r="H1690" i="1"/>
  <c r="A1691" i="1"/>
  <c r="I1690" i="1"/>
  <c r="G1689" i="1"/>
  <c r="J1689" i="1"/>
  <c r="L1689" i="1" s="1"/>
  <c r="F1689" i="1"/>
  <c r="E1691" i="1"/>
  <c r="D1690" i="1"/>
  <c r="O1689" i="1"/>
  <c r="P1689" i="1" s="1"/>
  <c r="T1689" i="1"/>
  <c r="S475" i="1"/>
  <c r="B475" i="1" s="1"/>
  <c r="C477" i="1"/>
  <c r="M476" i="1"/>
  <c r="L509" i="1"/>
  <c r="R1690" i="1" l="1"/>
  <c r="N1691" i="1"/>
  <c r="H1691" i="1"/>
  <c r="A1692" i="1"/>
  <c r="I1691" i="1"/>
  <c r="J1690" i="1"/>
  <c r="L1690" i="1" s="1"/>
  <c r="F1690" i="1"/>
  <c r="G1690" i="1"/>
  <c r="O1690" i="1"/>
  <c r="P1690" i="1" s="1"/>
  <c r="T1690" i="1"/>
  <c r="E1692" i="1"/>
  <c r="D1691" i="1"/>
  <c r="V1691" i="1"/>
  <c r="V1692" i="1" s="1"/>
  <c r="S476" i="1"/>
  <c r="B476" i="1" s="1"/>
  <c r="C478" i="1"/>
  <c r="M477" i="1"/>
  <c r="L510" i="1"/>
  <c r="F1691" i="1" l="1"/>
  <c r="G1691" i="1"/>
  <c r="J1691" i="1"/>
  <c r="L1691" i="1" s="1"/>
  <c r="N1692" i="1"/>
  <c r="H1692" i="1"/>
  <c r="A1693" i="1"/>
  <c r="I1692" i="1"/>
  <c r="E1693" i="1"/>
  <c r="D1692" i="1"/>
  <c r="R1691" i="1"/>
  <c r="O1691" i="1"/>
  <c r="P1691" i="1" s="1"/>
  <c r="T1691" i="1"/>
  <c r="S477" i="1"/>
  <c r="B477" i="1" s="1"/>
  <c r="C479" i="1"/>
  <c r="M478" i="1"/>
  <c r="L511" i="1"/>
  <c r="R1692" i="1" l="1"/>
  <c r="O1692" i="1"/>
  <c r="P1692" i="1" s="1"/>
  <c r="T1692" i="1"/>
  <c r="N1693" i="1"/>
  <c r="I1693" i="1"/>
  <c r="H1693" i="1"/>
  <c r="R1693" i="1" s="1"/>
  <c r="A1694" i="1"/>
  <c r="F1692" i="1"/>
  <c r="G1692" i="1"/>
  <c r="E1694" i="1"/>
  <c r="D1693" i="1"/>
  <c r="V1693" i="1"/>
  <c r="G1693" i="1"/>
  <c r="J1692" i="1"/>
  <c r="L1692" i="1" s="1"/>
  <c r="S478" i="1"/>
  <c r="B478" i="1" s="1"/>
  <c r="C480" i="1"/>
  <c r="M479" i="1"/>
  <c r="L512" i="1"/>
  <c r="V1694" i="1" l="1"/>
  <c r="N1694" i="1"/>
  <c r="A1695" i="1"/>
  <c r="I1694" i="1"/>
  <c r="H1694" i="1"/>
  <c r="R1694" i="1" s="1"/>
  <c r="V1695" i="1"/>
  <c r="T1693" i="1"/>
  <c r="O1693" i="1"/>
  <c r="P1693" i="1" s="1"/>
  <c r="F1693" i="1"/>
  <c r="J1693" i="1"/>
  <c r="L1693" i="1" s="1"/>
  <c r="E1695" i="1"/>
  <c r="D1694" i="1"/>
  <c r="S479" i="1"/>
  <c r="B479" i="1" s="1"/>
  <c r="C481" i="1"/>
  <c r="M480" i="1"/>
  <c r="L513" i="1"/>
  <c r="F1694" i="1" l="1"/>
  <c r="G1694" i="1"/>
  <c r="J1694" i="1"/>
  <c r="L1694" i="1" s="1"/>
  <c r="E1696" i="1"/>
  <c r="D1695" i="1"/>
  <c r="N1695" i="1"/>
  <c r="I1695" i="1"/>
  <c r="H1695" i="1"/>
  <c r="A1696" i="1"/>
  <c r="O1694" i="1"/>
  <c r="P1694" i="1" s="1"/>
  <c r="T1694" i="1"/>
  <c r="S480" i="1"/>
  <c r="B480" i="1" s="1"/>
  <c r="C482" i="1"/>
  <c r="M481" i="1"/>
  <c r="L514" i="1"/>
  <c r="O1695" i="1" l="1"/>
  <c r="P1695" i="1" s="1"/>
  <c r="T1695" i="1"/>
  <c r="E1697" i="1"/>
  <c r="D1696" i="1"/>
  <c r="N1696" i="1"/>
  <c r="I1696" i="1"/>
  <c r="H1696" i="1"/>
  <c r="R1696" i="1" s="1"/>
  <c r="A1697" i="1"/>
  <c r="F1695" i="1"/>
  <c r="J1695" i="1"/>
  <c r="L1695" i="1" s="1"/>
  <c r="G1695" i="1"/>
  <c r="R1695" i="1"/>
  <c r="V1696" i="1"/>
  <c r="V1697" i="1" s="1"/>
  <c r="S481" i="1"/>
  <c r="B481" i="1" s="1"/>
  <c r="C483" i="1"/>
  <c r="M482" i="1"/>
  <c r="L515" i="1"/>
  <c r="N1697" i="1" l="1"/>
  <c r="A1698" i="1"/>
  <c r="I1697" i="1"/>
  <c r="H1697" i="1"/>
  <c r="R1697" i="1" s="1"/>
  <c r="V1698" i="1"/>
  <c r="T1696" i="1"/>
  <c r="O1696" i="1"/>
  <c r="P1696" i="1" s="1"/>
  <c r="E1698" i="1"/>
  <c r="D1697" i="1"/>
  <c r="F1696" i="1"/>
  <c r="G1696" i="1"/>
  <c r="J1696" i="1"/>
  <c r="L1696" i="1" s="1"/>
  <c r="G1697" i="1"/>
  <c r="S482" i="1"/>
  <c r="B482" i="1" s="1"/>
  <c r="C484" i="1"/>
  <c r="M483" i="1"/>
  <c r="L516" i="1"/>
  <c r="E1699" i="1" l="1"/>
  <c r="D1698" i="1"/>
  <c r="N1698" i="1"/>
  <c r="H1698" i="1"/>
  <c r="R1698" i="1" s="1"/>
  <c r="A1699" i="1"/>
  <c r="I1698" i="1"/>
  <c r="F1697" i="1"/>
  <c r="J1697" i="1"/>
  <c r="L1697" i="1" s="1"/>
  <c r="T1697" i="1"/>
  <c r="O1697" i="1"/>
  <c r="P1697" i="1" s="1"/>
  <c r="S483" i="1"/>
  <c r="B483" i="1" s="1"/>
  <c r="C485" i="1"/>
  <c r="M484" i="1"/>
  <c r="L517" i="1"/>
  <c r="F1698" i="1" l="1"/>
  <c r="N1699" i="1"/>
  <c r="A1700" i="1"/>
  <c r="I1699" i="1"/>
  <c r="H1699" i="1"/>
  <c r="R1699" i="1" s="1"/>
  <c r="O1698" i="1"/>
  <c r="P1698" i="1" s="1"/>
  <c r="T1698" i="1"/>
  <c r="E1700" i="1"/>
  <c r="D1699" i="1"/>
  <c r="V1699" i="1"/>
  <c r="V1700" i="1" s="1"/>
  <c r="J1698" i="1"/>
  <c r="L1698" i="1" s="1"/>
  <c r="G1698" i="1"/>
  <c r="S484" i="1"/>
  <c r="B484" i="1" s="1"/>
  <c r="C486" i="1"/>
  <c r="M485" i="1"/>
  <c r="L518" i="1"/>
  <c r="E1701" i="1" l="1"/>
  <c r="D1700" i="1"/>
  <c r="F1699" i="1"/>
  <c r="G1699" i="1"/>
  <c r="J1699" i="1"/>
  <c r="L1699" i="1" s="1"/>
  <c r="G1700" i="1"/>
  <c r="J1700" i="1"/>
  <c r="L1700" i="1" s="1"/>
  <c r="N1700" i="1"/>
  <c r="I1700" i="1"/>
  <c r="H1700" i="1"/>
  <c r="A1701" i="1"/>
  <c r="T1699" i="1"/>
  <c r="O1699" i="1"/>
  <c r="P1699" i="1" s="1"/>
  <c r="S485" i="1"/>
  <c r="B485" i="1" s="1"/>
  <c r="C487" i="1"/>
  <c r="M486" i="1"/>
  <c r="L519" i="1"/>
  <c r="T1700" i="1" l="1"/>
  <c r="O1700" i="1"/>
  <c r="P1700" i="1" s="1"/>
  <c r="V1701" i="1"/>
  <c r="N1701" i="1"/>
  <c r="H1701" i="1"/>
  <c r="A1702" i="1"/>
  <c r="I1701" i="1"/>
  <c r="F1700" i="1"/>
  <c r="R1700" i="1"/>
  <c r="E1702" i="1"/>
  <c r="D1701" i="1"/>
  <c r="S486" i="1"/>
  <c r="B486" i="1" s="1"/>
  <c r="C488" i="1"/>
  <c r="M487" i="1"/>
  <c r="L520" i="1"/>
  <c r="R1701" i="1" l="1"/>
  <c r="F1701" i="1"/>
  <c r="J1701" i="1"/>
  <c r="L1701" i="1" s="1"/>
  <c r="G1701" i="1"/>
  <c r="T1701" i="1"/>
  <c r="O1701" i="1"/>
  <c r="P1701" i="1" s="1"/>
  <c r="N1702" i="1"/>
  <c r="H1702" i="1"/>
  <c r="R1702" i="1" s="1"/>
  <c r="A1703" i="1"/>
  <c r="I1702" i="1"/>
  <c r="V1702" i="1"/>
  <c r="E1703" i="1"/>
  <c r="D1702" i="1"/>
  <c r="S487" i="1"/>
  <c r="B487" i="1" s="1"/>
  <c r="C489" i="1"/>
  <c r="M488" i="1"/>
  <c r="L521" i="1"/>
  <c r="O1702" i="1" l="1"/>
  <c r="P1702" i="1" s="1"/>
  <c r="T1702" i="1"/>
  <c r="V1703" i="1"/>
  <c r="V1704" i="1" s="1"/>
  <c r="E1704" i="1"/>
  <c r="D1703" i="1"/>
  <c r="J1702" i="1"/>
  <c r="L1702" i="1" s="1"/>
  <c r="G1702" i="1"/>
  <c r="F1702" i="1"/>
  <c r="N1703" i="1"/>
  <c r="H1703" i="1"/>
  <c r="A1704" i="1"/>
  <c r="I1703" i="1"/>
  <c r="S488" i="1"/>
  <c r="B488" i="1" s="1"/>
  <c r="C490" i="1"/>
  <c r="M489" i="1"/>
  <c r="L522" i="1"/>
  <c r="L523" i="1"/>
  <c r="E1705" i="1" l="1"/>
  <c r="D1704" i="1"/>
  <c r="N1704" i="1"/>
  <c r="H1704" i="1"/>
  <c r="A1705" i="1"/>
  <c r="I1704" i="1"/>
  <c r="F1703" i="1"/>
  <c r="G1703" i="1"/>
  <c r="J1703" i="1"/>
  <c r="L1703" i="1" s="1"/>
  <c r="R1703" i="1"/>
  <c r="O1703" i="1"/>
  <c r="P1703" i="1" s="1"/>
  <c r="T1703" i="1"/>
  <c r="S489" i="1"/>
  <c r="B489" i="1" s="1"/>
  <c r="C491" i="1"/>
  <c r="M490" i="1"/>
  <c r="L524" i="1"/>
  <c r="T1704" i="1" l="1"/>
  <c r="O1704" i="1"/>
  <c r="P1704" i="1" s="1"/>
  <c r="V1705" i="1"/>
  <c r="N1705" i="1"/>
  <c r="A1706" i="1"/>
  <c r="I1705" i="1"/>
  <c r="H1705" i="1"/>
  <c r="R1705" i="1" s="1"/>
  <c r="R1704" i="1"/>
  <c r="J1704" i="1"/>
  <c r="L1704" i="1" s="1"/>
  <c r="F1704" i="1"/>
  <c r="G1704" i="1"/>
  <c r="E1706" i="1"/>
  <c r="D1705" i="1"/>
  <c r="S490" i="1"/>
  <c r="B490" i="1" s="1"/>
  <c r="C492" i="1"/>
  <c r="M491" i="1"/>
  <c r="L525" i="1"/>
  <c r="E1707" i="1" l="1"/>
  <c r="D1706" i="1"/>
  <c r="F1705" i="1"/>
  <c r="J1705" i="1"/>
  <c r="L1705" i="1" s="1"/>
  <c r="G1705" i="1"/>
  <c r="N1706" i="1"/>
  <c r="H1706" i="1"/>
  <c r="R1706" i="1" s="1"/>
  <c r="A1707" i="1"/>
  <c r="I1706" i="1"/>
  <c r="O1705" i="1"/>
  <c r="P1705" i="1" s="1"/>
  <c r="T1705" i="1"/>
  <c r="V1706" i="1"/>
  <c r="S491" i="1"/>
  <c r="B491" i="1" s="1"/>
  <c r="M492" i="1"/>
  <c r="S492" i="1" s="1"/>
  <c r="C493" i="1"/>
  <c r="L526" i="1"/>
  <c r="V1707" i="1" l="1"/>
  <c r="N1707" i="1"/>
  <c r="I1707" i="1"/>
  <c r="A1708" i="1"/>
  <c r="H1707" i="1"/>
  <c r="R1707" i="1" s="1"/>
  <c r="O1706" i="1"/>
  <c r="P1706" i="1" s="1"/>
  <c r="T1706" i="1"/>
  <c r="J1706" i="1"/>
  <c r="L1706" i="1" s="1"/>
  <c r="F1706" i="1"/>
  <c r="G1706" i="1"/>
  <c r="E1708" i="1"/>
  <c r="D1707" i="1"/>
  <c r="C494" i="1"/>
  <c r="M493" i="1"/>
  <c r="L527" i="1"/>
  <c r="E1709" i="1" l="1"/>
  <c r="D1708" i="1"/>
  <c r="J1707" i="1"/>
  <c r="L1707" i="1" s="1"/>
  <c r="F1707" i="1"/>
  <c r="G1707" i="1"/>
  <c r="N1708" i="1"/>
  <c r="I1708" i="1"/>
  <c r="H1708" i="1"/>
  <c r="R1708" i="1" s="1"/>
  <c r="A1709" i="1"/>
  <c r="T1707" i="1"/>
  <c r="O1707" i="1"/>
  <c r="P1707" i="1" s="1"/>
  <c r="V1708" i="1"/>
  <c r="S493" i="1"/>
  <c r="B493" i="1" s="1"/>
  <c r="B492" i="1"/>
  <c r="C495" i="1"/>
  <c r="M494" i="1"/>
  <c r="L528" i="1"/>
  <c r="O1708" i="1" l="1"/>
  <c r="P1708" i="1" s="1"/>
  <c r="T1708" i="1"/>
  <c r="V1709" i="1"/>
  <c r="F1708" i="1"/>
  <c r="J1708" i="1"/>
  <c r="L1708" i="1" s="1"/>
  <c r="G1708" i="1"/>
  <c r="N1709" i="1"/>
  <c r="A1710" i="1"/>
  <c r="I1709" i="1"/>
  <c r="H1709" i="1"/>
  <c r="R1709" i="1" s="1"/>
  <c r="E1710" i="1"/>
  <c r="D1709" i="1"/>
  <c r="S494" i="1"/>
  <c r="B494" i="1" s="1"/>
  <c r="C496" i="1"/>
  <c r="M495" i="1"/>
  <c r="L529" i="1"/>
  <c r="N1710" i="1" l="1"/>
  <c r="A1711" i="1"/>
  <c r="H1710" i="1"/>
  <c r="I1710" i="1"/>
  <c r="E1711" i="1"/>
  <c r="D1710" i="1"/>
  <c r="V1710" i="1"/>
  <c r="V1711" i="1" s="1"/>
  <c r="O1709" i="1"/>
  <c r="P1709" i="1" s="1"/>
  <c r="T1709" i="1"/>
  <c r="F1709" i="1"/>
  <c r="J1709" i="1"/>
  <c r="L1709" i="1" s="1"/>
  <c r="G1709" i="1"/>
  <c r="S495" i="1"/>
  <c r="B495" i="1" s="1"/>
  <c r="C497" i="1"/>
  <c r="M496" i="1"/>
  <c r="L530" i="1"/>
  <c r="F1710" i="1" l="1"/>
  <c r="G1710" i="1"/>
  <c r="J1710" i="1"/>
  <c r="L1710" i="1" s="1"/>
  <c r="E1712" i="1"/>
  <c r="D1711" i="1"/>
  <c r="R1710" i="1"/>
  <c r="N1711" i="1"/>
  <c r="A1712" i="1"/>
  <c r="H1711" i="1"/>
  <c r="I1711" i="1"/>
  <c r="T1710" i="1"/>
  <c r="O1710" i="1"/>
  <c r="P1710" i="1" s="1"/>
  <c r="S496" i="1"/>
  <c r="B496" i="1" s="1"/>
  <c r="C498" i="1"/>
  <c r="M497" i="1"/>
  <c r="L531" i="1"/>
  <c r="E1713" i="1" l="1"/>
  <c r="D1712" i="1"/>
  <c r="O1711" i="1"/>
  <c r="P1711" i="1" s="1"/>
  <c r="T1711" i="1"/>
  <c r="V1712" i="1"/>
  <c r="V1713" i="1" s="1"/>
  <c r="G1711" i="1"/>
  <c r="F1711" i="1"/>
  <c r="J1711" i="1"/>
  <c r="L1711" i="1" s="1"/>
  <c r="R1711" i="1"/>
  <c r="N1712" i="1"/>
  <c r="H1712" i="1"/>
  <c r="A1713" i="1"/>
  <c r="I1712" i="1"/>
  <c r="S497" i="1"/>
  <c r="B497" i="1" s="1"/>
  <c r="M498" i="1"/>
  <c r="L532" i="1"/>
  <c r="R1712" i="1" l="1"/>
  <c r="N1713" i="1"/>
  <c r="H1713" i="1"/>
  <c r="A1714" i="1"/>
  <c r="I1713" i="1"/>
  <c r="T1712" i="1"/>
  <c r="O1712" i="1"/>
  <c r="P1712" i="1" s="1"/>
  <c r="F1712" i="1"/>
  <c r="G1712" i="1"/>
  <c r="J1712" i="1"/>
  <c r="L1712" i="1" s="1"/>
  <c r="E1714" i="1"/>
  <c r="D1713" i="1"/>
  <c r="S498" i="1"/>
  <c r="L533" i="1"/>
  <c r="D1714" i="1" l="1"/>
  <c r="G1714" i="1" s="1"/>
  <c r="G1713" i="1"/>
  <c r="F1713" i="1"/>
  <c r="F1714" i="1" s="1"/>
  <c r="J1713" i="1"/>
  <c r="L1713" i="1" s="1"/>
  <c r="E1715" i="1"/>
  <c r="N1714" i="1"/>
  <c r="O1714" i="1" s="1"/>
  <c r="H1714" i="1"/>
  <c r="A1715" i="1"/>
  <c r="I1714" i="1"/>
  <c r="R1713" i="1"/>
  <c r="O1713" i="1"/>
  <c r="P1713" i="1" s="1"/>
  <c r="T1713" i="1"/>
  <c r="V1714" i="1"/>
  <c r="C499" i="1"/>
  <c r="M499" i="1" s="1"/>
  <c r="B498" i="1"/>
  <c r="T498" i="1"/>
  <c r="L534" i="1"/>
  <c r="N1715" i="1" l="1"/>
  <c r="I1715" i="1"/>
  <c r="H1715" i="1"/>
  <c r="R1715" i="1" s="1"/>
  <c r="A1716" i="1"/>
  <c r="E1716" i="1"/>
  <c r="D1715" i="1"/>
  <c r="F1715" i="1" s="1"/>
  <c r="G1715" i="1"/>
  <c r="R1714" i="1"/>
  <c r="C500" i="1"/>
  <c r="J1714" i="1"/>
  <c r="L1714" i="1" s="1"/>
  <c r="V1715" i="1"/>
  <c r="V1716" i="1" s="1"/>
  <c r="S499" i="1"/>
  <c r="B499" i="1" s="1"/>
  <c r="C501" i="1"/>
  <c r="M500" i="1"/>
  <c r="L535" i="1"/>
  <c r="E1717" i="1" l="1"/>
  <c r="D1716" i="1"/>
  <c r="J1715" i="1"/>
  <c r="L1715" i="1" s="1"/>
  <c r="N1716" i="1"/>
  <c r="A1717" i="1"/>
  <c r="I1716" i="1"/>
  <c r="H1716" i="1"/>
  <c r="R1716" i="1" s="1"/>
  <c r="T1715" i="1"/>
  <c r="O1715" i="1"/>
  <c r="P1715" i="1" s="1"/>
  <c r="S500" i="1"/>
  <c r="B500" i="1" s="1"/>
  <c r="C502" i="1"/>
  <c r="M501" i="1"/>
  <c r="L536" i="1"/>
  <c r="N1717" i="1" l="1"/>
  <c r="H1717" i="1"/>
  <c r="I1717" i="1"/>
  <c r="A1718" i="1"/>
  <c r="O1716" i="1"/>
  <c r="P1716" i="1" s="1"/>
  <c r="T1716" i="1"/>
  <c r="V1717" i="1"/>
  <c r="V1718" i="1" s="1"/>
  <c r="F1716" i="1"/>
  <c r="G1716" i="1"/>
  <c r="J1716" i="1"/>
  <c r="L1716" i="1" s="1"/>
  <c r="E1718" i="1"/>
  <c r="D1717" i="1"/>
  <c r="S501" i="1"/>
  <c r="B501" i="1" s="1"/>
  <c r="C503" i="1"/>
  <c r="M502" i="1"/>
  <c r="L537" i="1"/>
  <c r="R1717" i="1" l="1"/>
  <c r="F1717" i="1"/>
  <c r="G1717" i="1"/>
  <c r="J1717" i="1"/>
  <c r="L1717" i="1" s="1"/>
  <c r="N1718" i="1"/>
  <c r="A1719" i="1"/>
  <c r="I1718" i="1"/>
  <c r="H1718" i="1"/>
  <c r="E1719" i="1"/>
  <c r="D1718" i="1"/>
  <c r="O1717" i="1"/>
  <c r="P1717" i="1" s="1"/>
  <c r="T1717" i="1"/>
  <c r="S502" i="1"/>
  <c r="B502" i="1" s="1"/>
  <c r="C504" i="1"/>
  <c r="M503" i="1"/>
  <c r="L538" i="1"/>
  <c r="N1719" i="1" l="1"/>
  <c r="A1720" i="1"/>
  <c r="H1719" i="1"/>
  <c r="I1719" i="1"/>
  <c r="T1718" i="1"/>
  <c r="O1718" i="1"/>
  <c r="P1718" i="1" s="1"/>
  <c r="F1718" i="1"/>
  <c r="J1718" i="1"/>
  <c r="L1718" i="1" s="1"/>
  <c r="E1720" i="1"/>
  <c r="D1719" i="1"/>
  <c r="V1719" i="1"/>
  <c r="V1720" i="1" s="1"/>
  <c r="R1718" i="1"/>
  <c r="G1718" i="1"/>
  <c r="S503" i="1"/>
  <c r="B503" i="1" s="1"/>
  <c r="C505" i="1"/>
  <c r="M504" i="1"/>
  <c r="L539" i="1"/>
  <c r="R1719" i="1" l="1"/>
  <c r="G1719" i="1"/>
  <c r="F1719" i="1"/>
  <c r="J1719" i="1"/>
  <c r="L1719" i="1" s="1"/>
  <c r="N1720" i="1"/>
  <c r="A1721" i="1"/>
  <c r="I1720" i="1"/>
  <c r="H1720" i="1"/>
  <c r="E1721" i="1"/>
  <c r="D1720" i="1"/>
  <c r="O1719" i="1"/>
  <c r="P1719" i="1" s="1"/>
  <c r="T1719" i="1"/>
  <c r="S504" i="1"/>
  <c r="B504" i="1" s="1"/>
  <c r="C506" i="1"/>
  <c r="M505" i="1"/>
  <c r="L540" i="1"/>
  <c r="N1721" i="1" l="1"/>
  <c r="H1721" i="1"/>
  <c r="A1722" i="1"/>
  <c r="I1721" i="1"/>
  <c r="G1720" i="1"/>
  <c r="F1720" i="1"/>
  <c r="J1720" i="1"/>
  <c r="L1720" i="1" s="1"/>
  <c r="O1720" i="1"/>
  <c r="P1720" i="1" s="1"/>
  <c r="T1720" i="1"/>
  <c r="E1722" i="1"/>
  <c r="D1721" i="1"/>
  <c r="R1720" i="1"/>
  <c r="V1721" i="1"/>
  <c r="V1722" i="1" s="1"/>
  <c r="S505" i="1"/>
  <c r="B505" i="1" s="1"/>
  <c r="C507" i="1"/>
  <c r="M506" i="1"/>
  <c r="L541" i="1"/>
  <c r="F1721" i="1" l="1"/>
  <c r="G1721" i="1"/>
  <c r="J1721" i="1"/>
  <c r="L1721" i="1" s="1"/>
  <c r="N1722" i="1"/>
  <c r="I1722" i="1"/>
  <c r="H1722" i="1"/>
  <c r="R1722" i="1" s="1"/>
  <c r="A1723" i="1"/>
  <c r="E1723" i="1"/>
  <c r="D1722" i="1"/>
  <c r="R1721" i="1"/>
  <c r="O1721" i="1"/>
  <c r="P1721" i="1" s="1"/>
  <c r="T1721" i="1"/>
  <c r="S506" i="1"/>
  <c r="B506" i="1" s="1"/>
  <c r="C508" i="1"/>
  <c r="M507" i="1"/>
  <c r="L542" i="1"/>
  <c r="O1722" i="1" l="1"/>
  <c r="P1722" i="1" s="1"/>
  <c r="T1722" i="1"/>
  <c r="N1723" i="1"/>
  <c r="H1723" i="1"/>
  <c r="A1724" i="1"/>
  <c r="I1723" i="1"/>
  <c r="F1722" i="1"/>
  <c r="G1722" i="1"/>
  <c r="J1722" i="1"/>
  <c r="L1722" i="1" s="1"/>
  <c r="E1724" i="1"/>
  <c r="D1723" i="1"/>
  <c r="V1723" i="1"/>
  <c r="V1724" i="1" s="1"/>
  <c r="S507" i="1"/>
  <c r="B507" i="1" s="1"/>
  <c r="C509" i="1"/>
  <c r="M508" i="1"/>
  <c r="L543" i="1"/>
  <c r="R1723" i="1" l="1"/>
  <c r="J1723" i="1"/>
  <c r="L1723" i="1" s="1"/>
  <c r="G1723" i="1"/>
  <c r="F1723" i="1"/>
  <c r="E1725" i="1"/>
  <c r="D1724" i="1"/>
  <c r="N1724" i="1"/>
  <c r="V1725" i="1" s="1"/>
  <c r="I1724" i="1"/>
  <c r="A1725" i="1"/>
  <c r="H1724" i="1"/>
  <c r="T1723" i="1"/>
  <c r="O1723" i="1"/>
  <c r="P1723" i="1" s="1"/>
  <c r="S508" i="1"/>
  <c r="B508" i="1" s="1"/>
  <c r="C510" i="1"/>
  <c r="M509" i="1"/>
  <c r="L544" i="1"/>
  <c r="E1726" i="1" l="1"/>
  <c r="D1725" i="1"/>
  <c r="G1724" i="1"/>
  <c r="F1724" i="1"/>
  <c r="J1724" i="1"/>
  <c r="L1724" i="1" s="1"/>
  <c r="T1724" i="1"/>
  <c r="O1724" i="1"/>
  <c r="P1724" i="1" s="1"/>
  <c r="R1724" i="1"/>
  <c r="N1725" i="1"/>
  <c r="I1725" i="1"/>
  <c r="A1726" i="1"/>
  <c r="H1725" i="1"/>
  <c r="R1725" i="1" s="1"/>
  <c r="S509" i="1"/>
  <c r="B509" i="1" s="1"/>
  <c r="C511" i="1"/>
  <c r="M510" i="1"/>
  <c r="L545" i="1"/>
  <c r="N1726" i="1" l="1"/>
  <c r="A1727" i="1"/>
  <c r="H1726" i="1"/>
  <c r="I1726" i="1"/>
  <c r="T1725" i="1"/>
  <c r="O1725" i="1"/>
  <c r="P1725" i="1" s="1"/>
  <c r="F1725" i="1"/>
  <c r="J1725" i="1"/>
  <c r="L1725" i="1" s="1"/>
  <c r="G1725" i="1"/>
  <c r="E1727" i="1"/>
  <c r="D1726" i="1"/>
  <c r="V1726" i="1"/>
  <c r="V1727" i="1" s="1"/>
  <c r="S510" i="1"/>
  <c r="B510" i="1" s="1"/>
  <c r="C512" i="1"/>
  <c r="M511" i="1"/>
  <c r="L546" i="1"/>
  <c r="R1726" i="1" l="1"/>
  <c r="J1726" i="1"/>
  <c r="L1726" i="1" s="1"/>
  <c r="F1726" i="1"/>
  <c r="G1726" i="1"/>
  <c r="E1728" i="1"/>
  <c r="D1727" i="1"/>
  <c r="N1727" i="1"/>
  <c r="H1727" i="1"/>
  <c r="R1727" i="1" s="1"/>
  <c r="A1728" i="1"/>
  <c r="I1727" i="1"/>
  <c r="O1726" i="1"/>
  <c r="P1726" i="1" s="1"/>
  <c r="T1726" i="1"/>
  <c r="S511" i="1"/>
  <c r="B511" i="1" s="1"/>
  <c r="C513" i="1"/>
  <c r="M512" i="1"/>
  <c r="L547" i="1"/>
  <c r="T1727" i="1" l="1"/>
  <c r="O1727" i="1"/>
  <c r="P1727" i="1" s="1"/>
  <c r="E1729" i="1"/>
  <c r="D1728" i="1"/>
  <c r="G1728" i="1"/>
  <c r="F1727" i="1"/>
  <c r="J1727" i="1"/>
  <c r="L1727" i="1" s="1"/>
  <c r="G1727" i="1"/>
  <c r="N1728" i="1"/>
  <c r="H1728" i="1"/>
  <c r="A1729" i="1"/>
  <c r="I1728" i="1"/>
  <c r="V1728" i="1"/>
  <c r="V1729" i="1" s="1"/>
  <c r="S512" i="1"/>
  <c r="B512" i="1" s="1"/>
  <c r="C514" i="1"/>
  <c r="M513" i="1"/>
  <c r="L548" i="1"/>
  <c r="F1728" i="1" l="1"/>
  <c r="N1729" i="1"/>
  <c r="I1729" i="1"/>
  <c r="H1729" i="1"/>
  <c r="A1730" i="1"/>
  <c r="V1730" i="1"/>
  <c r="E1730" i="1"/>
  <c r="D1729" i="1"/>
  <c r="R1728" i="1"/>
  <c r="T1728" i="1"/>
  <c r="O1728" i="1"/>
  <c r="P1728" i="1" s="1"/>
  <c r="J1728" i="1"/>
  <c r="L1728" i="1" s="1"/>
  <c r="S513" i="1"/>
  <c r="B513" i="1" s="1"/>
  <c r="C515" i="1"/>
  <c r="M514" i="1"/>
  <c r="L549" i="1"/>
  <c r="J1729" i="1" l="1"/>
  <c r="L1729" i="1" s="1"/>
  <c r="F1729" i="1"/>
  <c r="E1731" i="1"/>
  <c r="D1730" i="1"/>
  <c r="F1730" i="1" s="1"/>
  <c r="G1729" i="1"/>
  <c r="N1730" i="1"/>
  <c r="V1731" i="1" s="1"/>
  <c r="I1730" i="1"/>
  <c r="J1730" i="1" s="1"/>
  <c r="L1730" i="1" s="1"/>
  <c r="H1730" i="1"/>
  <c r="A1731" i="1"/>
  <c r="R1729" i="1"/>
  <c r="T1729" i="1"/>
  <c r="O1729" i="1"/>
  <c r="P1729" i="1" s="1"/>
  <c r="G1730" i="1"/>
  <c r="S514" i="1"/>
  <c r="B514" i="1" s="1"/>
  <c r="C516" i="1"/>
  <c r="M515" i="1"/>
  <c r="L550" i="1"/>
  <c r="R1730" i="1" l="1"/>
  <c r="O1730" i="1"/>
  <c r="P1730" i="1" s="1"/>
  <c r="T1730" i="1"/>
  <c r="N1731" i="1"/>
  <c r="H1731" i="1"/>
  <c r="A1732" i="1"/>
  <c r="I1731" i="1"/>
  <c r="E1732" i="1"/>
  <c r="D1731" i="1"/>
  <c r="F1731" i="1" s="1"/>
  <c r="G1731" i="1"/>
  <c r="S515" i="1"/>
  <c r="B515" i="1" s="1"/>
  <c r="C517" i="1"/>
  <c r="M516" i="1"/>
  <c r="L551" i="1"/>
  <c r="R1731" i="1" l="1"/>
  <c r="E1733" i="1"/>
  <c r="D1732" i="1"/>
  <c r="F1732" i="1" s="1"/>
  <c r="G1732" i="1"/>
  <c r="N1732" i="1"/>
  <c r="H1732" i="1"/>
  <c r="A1733" i="1"/>
  <c r="I1732" i="1"/>
  <c r="O1731" i="1"/>
  <c r="P1731" i="1" s="1"/>
  <c r="T1731" i="1"/>
  <c r="J1731" i="1"/>
  <c r="L1731" i="1" s="1"/>
  <c r="V1732" i="1"/>
  <c r="S516" i="1"/>
  <c r="B516" i="1" s="1"/>
  <c r="C518" i="1"/>
  <c r="M517" i="1"/>
  <c r="L552" i="1"/>
  <c r="R1732" i="1" l="1"/>
  <c r="N1733" i="1"/>
  <c r="I1733" i="1"/>
  <c r="A1734" i="1"/>
  <c r="H1733" i="1"/>
  <c r="R1733" i="1" s="1"/>
  <c r="T1732" i="1"/>
  <c r="O1732" i="1"/>
  <c r="P1732" i="1" s="1"/>
  <c r="V1733" i="1"/>
  <c r="V1734" i="1" s="1"/>
  <c r="E1734" i="1"/>
  <c r="D1733" i="1"/>
  <c r="J1732" i="1"/>
  <c r="L1732" i="1" s="1"/>
  <c r="S517" i="1"/>
  <c r="B517" i="1" s="1"/>
  <c r="C519" i="1"/>
  <c r="M518" i="1"/>
  <c r="L553" i="1"/>
  <c r="L554" i="1"/>
  <c r="J1733" i="1" l="1"/>
  <c r="L1733" i="1" s="1"/>
  <c r="G1733" i="1"/>
  <c r="F1733" i="1"/>
  <c r="N1734" i="1"/>
  <c r="A1735" i="1"/>
  <c r="H1734" i="1"/>
  <c r="I1734" i="1"/>
  <c r="T1733" i="1"/>
  <c r="O1733" i="1"/>
  <c r="P1733" i="1" s="1"/>
  <c r="E1735" i="1"/>
  <c r="D1734" i="1"/>
  <c r="S518" i="1"/>
  <c r="B518" i="1" s="1"/>
  <c r="C520" i="1"/>
  <c r="M519" i="1"/>
  <c r="L555" i="1"/>
  <c r="R1734" i="1" l="1"/>
  <c r="N1735" i="1"/>
  <c r="I1735" i="1"/>
  <c r="A1736" i="1"/>
  <c r="H1735" i="1"/>
  <c r="R1735" i="1" s="1"/>
  <c r="F1734" i="1"/>
  <c r="J1734" i="1"/>
  <c r="L1734" i="1" s="1"/>
  <c r="G1734" i="1"/>
  <c r="O1734" i="1"/>
  <c r="P1734" i="1" s="1"/>
  <c r="T1734" i="1"/>
  <c r="E1736" i="1"/>
  <c r="D1735" i="1"/>
  <c r="V1735" i="1"/>
  <c r="V1736" i="1" s="1"/>
  <c r="S519" i="1"/>
  <c r="B519" i="1" s="1"/>
  <c r="C521" i="1"/>
  <c r="M520" i="1"/>
  <c r="L556" i="1"/>
  <c r="E1737" i="1" l="1"/>
  <c r="D1736" i="1"/>
  <c r="G1735" i="1"/>
  <c r="J1735" i="1"/>
  <c r="L1735" i="1" s="1"/>
  <c r="F1735" i="1"/>
  <c r="N1736" i="1"/>
  <c r="I1736" i="1"/>
  <c r="A1737" i="1"/>
  <c r="H1736" i="1"/>
  <c r="O1735" i="1"/>
  <c r="P1735" i="1" s="1"/>
  <c r="T1735" i="1"/>
  <c r="S520" i="1"/>
  <c r="B520" i="1" s="1"/>
  <c r="C522" i="1"/>
  <c r="M521" i="1"/>
  <c r="L557" i="1"/>
  <c r="T1736" i="1" l="1"/>
  <c r="O1736" i="1"/>
  <c r="P1736" i="1" s="1"/>
  <c r="R1736" i="1"/>
  <c r="V1737" i="1"/>
  <c r="F1736" i="1"/>
  <c r="J1736" i="1"/>
  <c r="L1736" i="1" s="1"/>
  <c r="G1736" i="1"/>
  <c r="N1737" i="1"/>
  <c r="A1738" i="1"/>
  <c r="I1737" i="1"/>
  <c r="H1737" i="1"/>
  <c r="R1737" i="1" s="1"/>
  <c r="E1738" i="1"/>
  <c r="D1737" i="1"/>
  <c r="S521" i="1"/>
  <c r="B521" i="1" s="1"/>
  <c r="C523" i="1"/>
  <c r="M523" i="1" s="1"/>
  <c r="S523" i="1" s="1"/>
  <c r="M522" i="1"/>
  <c r="L558" i="1"/>
  <c r="O1737" i="1" l="1"/>
  <c r="P1737" i="1" s="1"/>
  <c r="T1737" i="1"/>
  <c r="F1737" i="1"/>
  <c r="G1737" i="1"/>
  <c r="J1737" i="1"/>
  <c r="L1737" i="1" s="1"/>
  <c r="E1739" i="1"/>
  <c r="D1738" i="1"/>
  <c r="V1738" i="1"/>
  <c r="N1738" i="1"/>
  <c r="H1738" i="1"/>
  <c r="I1738" i="1"/>
  <c r="A1739" i="1"/>
  <c r="S522" i="1"/>
  <c r="B522" i="1" s="1"/>
  <c r="C524" i="1"/>
  <c r="L559" i="1"/>
  <c r="R1738" i="1" l="1"/>
  <c r="E1740" i="1"/>
  <c r="D1739" i="1"/>
  <c r="N1739" i="1"/>
  <c r="A1740" i="1"/>
  <c r="I1739" i="1"/>
  <c r="H1739" i="1"/>
  <c r="R1739" i="1" s="1"/>
  <c r="T1738" i="1"/>
  <c r="O1738" i="1"/>
  <c r="P1738" i="1" s="1"/>
  <c r="V1739" i="1"/>
  <c r="J1738" i="1"/>
  <c r="L1738" i="1" s="1"/>
  <c r="F1738" i="1"/>
  <c r="G1738" i="1"/>
  <c r="B523" i="1"/>
  <c r="C525" i="1"/>
  <c r="M524" i="1"/>
  <c r="L560" i="1"/>
  <c r="N1740" i="1" l="1"/>
  <c r="H1740" i="1"/>
  <c r="A1741" i="1"/>
  <c r="I1740" i="1"/>
  <c r="T1739" i="1"/>
  <c r="O1739" i="1"/>
  <c r="P1739" i="1" s="1"/>
  <c r="V1740" i="1"/>
  <c r="V1741" i="1" s="1"/>
  <c r="F1739" i="1"/>
  <c r="G1739" i="1"/>
  <c r="J1739" i="1"/>
  <c r="L1739" i="1" s="1"/>
  <c r="E1741" i="1"/>
  <c r="D1740" i="1"/>
  <c r="S524" i="1"/>
  <c r="B524" i="1" s="1"/>
  <c r="C526" i="1"/>
  <c r="M525" i="1"/>
  <c r="L561" i="1"/>
  <c r="R1740" i="1" l="1"/>
  <c r="G1740" i="1"/>
  <c r="F1740" i="1"/>
  <c r="J1740" i="1"/>
  <c r="L1740" i="1" s="1"/>
  <c r="E1742" i="1"/>
  <c r="D1741" i="1"/>
  <c r="N1741" i="1"/>
  <c r="I1741" i="1"/>
  <c r="A1742" i="1"/>
  <c r="H1741" i="1"/>
  <c r="O1740" i="1"/>
  <c r="P1740" i="1" s="1"/>
  <c r="T1740" i="1"/>
  <c r="S525" i="1"/>
  <c r="B525" i="1" s="1"/>
  <c r="C527" i="1"/>
  <c r="M526" i="1"/>
  <c r="L562" i="1"/>
  <c r="R1741" i="1" l="1"/>
  <c r="O1741" i="1"/>
  <c r="P1741" i="1" s="1"/>
  <c r="T1741" i="1"/>
  <c r="F1741" i="1"/>
  <c r="J1741" i="1"/>
  <c r="L1741" i="1" s="1"/>
  <c r="G1741" i="1"/>
  <c r="E1743" i="1"/>
  <c r="D1742" i="1"/>
  <c r="N1742" i="1"/>
  <c r="A1743" i="1"/>
  <c r="H1742" i="1"/>
  <c r="I1742" i="1"/>
  <c r="V1742" i="1"/>
  <c r="S526" i="1"/>
  <c r="B526" i="1" s="1"/>
  <c r="C528" i="1"/>
  <c r="M527" i="1"/>
  <c r="L563" i="1"/>
  <c r="T1742" i="1" l="1"/>
  <c r="O1742" i="1"/>
  <c r="P1742" i="1" s="1"/>
  <c r="J1742" i="1"/>
  <c r="L1742" i="1" s="1"/>
  <c r="F1742" i="1"/>
  <c r="E1744" i="1"/>
  <c r="D1743" i="1"/>
  <c r="V1743" i="1"/>
  <c r="V1744" i="1" s="1"/>
  <c r="G1742" i="1"/>
  <c r="R1742" i="1"/>
  <c r="N1743" i="1"/>
  <c r="A1744" i="1"/>
  <c r="H1743" i="1"/>
  <c r="I1743" i="1"/>
  <c r="S527" i="1"/>
  <c r="B527" i="1" s="1"/>
  <c r="M528" i="1"/>
  <c r="L564" i="1"/>
  <c r="R1743" i="1" l="1"/>
  <c r="E1745" i="1"/>
  <c r="D1744" i="1"/>
  <c r="G1744" i="1"/>
  <c r="V1745" i="1"/>
  <c r="J1743" i="1"/>
  <c r="L1743" i="1" s="1"/>
  <c r="G1743" i="1"/>
  <c r="F1743" i="1"/>
  <c r="N1744" i="1"/>
  <c r="A1745" i="1"/>
  <c r="I1744" i="1"/>
  <c r="H1744" i="1"/>
  <c r="R1744" i="1" s="1"/>
  <c r="O1743" i="1"/>
  <c r="P1743" i="1" s="1"/>
  <c r="T1743" i="1"/>
  <c r="S528" i="1"/>
  <c r="L565" i="1"/>
  <c r="E1746" i="1" l="1"/>
  <c r="N1745" i="1"/>
  <c r="O1745" i="1" s="1"/>
  <c r="A1746" i="1"/>
  <c r="I1745" i="1"/>
  <c r="H1745" i="1"/>
  <c r="R1745" i="1" s="1"/>
  <c r="J1744" i="1"/>
  <c r="L1744" i="1" s="1"/>
  <c r="F1744" i="1"/>
  <c r="T1744" i="1"/>
  <c r="O1744" i="1"/>
  <c r="P1744" i="1" s="1"/>
  <c r="D1745" i="1"/>
  <c r="T528" i="1"/>
  <c r="B528" i="1"/>
  <c r="C529" i="1"/>
  <c r="M529" i="1" s="1"/>
  <c r="L566" i="1"/>
  <c r="N1746" i="1" l="1"/>
  <c r="A1747" i="1"/>
  <c r="I1746" i="1"/>
  <c r="H1746" i="1"/>
  <c r="G1745" i="1"/>
  <c r="J1745" i="1"/>
  <c r="L1745" i="1" s="1"/>
  <c r="F1745" i="1"/>
  <c r="E1747" i="1"/>
  <c r="D1746" i="1"/>
  <c r="V1746" i="1"/>
  <c r="V1747" i="1" s="1"/>
  <c r="C530" i="1"/>
  <c r="C531" i="1" s="1"/>
  <c r="S529" i="1"/>
  <c r="B529" i="1" s="1"/>
  <c r="L567" i="1"/>
  <c r="F1746" i="1" l="1"/>
  <c r="J1746" i="1"/>
  <c r="L1746" i="1" s="1"/>
  <c r="R1746" i="1"/>
  <c r="N1747" i="1"/>
  <c r="H1747" i="1"/>
  <c r="A1748" i="1"/>
  <c r="I1747" i="1"/>
  <c r="T1746" i="1"/>
  <c r="O1746" i="1"/>
  <c r="P1746" i="1" s="1"/>
  <c r="E1748" i="1"/>
  <c r="D1747" i="1"/>
  <c r="G1746" i="1"/>
  <c r="M530" i="1"/>
  <c r="S530" i="1" s="1"/>
  <c r="B530" i="1" s="1"/>
  <c r="C532" i="1"/>
  <c r="M531" i="1"/>
  <c r="L568" i="1"/>
  <c r="R1747" i="1" l="1"/>
  <c r="N1748" i="1"/>
  <c r="A1749" i="1"/>
  <c r="H1748" i="1"/>
  <c r="I1748" i="1"/>
  <c r="O1747" i="1"/>
  <c r="P1747" i="1" s="1"/>
  <c r="T1747" i="1"/>
  <c r="F1747" i="1"/>
  <c r="G1747" i="1"/>
  <c r="J1747" i="1"/>
  <c r="L1747" i="1" s="1"/>
  <c r="E1749" i="1"/>
  <c r="D1748" i="1"/>
  <c r="G1748" i="1"/>
  <c r="V1748" i="1"/>
  <c r="V1749" i="1" s="1"/>
  <c r="S531" i="1"/>
  <c r="B531" i="1" s="1"/>
  <c r="C533" i="1"/>
  <c r="M532" i="1"/>
  <c r="L569" i="1"/>
  <c r="F1748" i="1" l="1"/>
  <c r="J1748" i="1"/>
  <c r="L1748" i="1" s="1"/>
  <c r="N1749" i="1"/>
  <c r="I1749" i="1"/>
  <c r="H1749" i="1"/>
  <c r="A1750" i="1"/>
  <c r="R1748" i="1"/>
  <c r="E1750" i="1"/>
  <c r="D1749" i="1"/>
  <c r="G1749" i="1"/>
  <c r="T1748" i="1"/>
  <c r="O1748" i="1"/>
  <c r="P1748" i="1" s="1"/>
  <c r="S532" i="1"/>
  <c r="B532" i="1" s="1"/>
  <c r="C534" i="1"/>
  <c r="M533" i="1"/>
  <c r="L570" i="1"/>
  <c r="N1750" i="1" l="1"/>
  <c r="H1750" i="1"/>
  <c r="I1750" i="1"/>
  <c r="A1751" i="1"/>
  <c r="R1749" i="1"/>
  <c r="T1749" i="1"/>
  <c r="O1749" i="1"/>
  <c r="P1749" i="1" s="1"/>
  <c r="J1749" i="1"/>
  <c r="L1749" i="1" s="1"/>
  <c r="F1749" i="1"/>
  <c r="E1751" i="1"/>
  <c r="D1750" i="1"/>
  <c r="V1750" i="1"/>
  <c r="V1751" i="1" s="1"/>
  <c r="S533" i="1"/>
  <c r="B533" i="1" s="1"/>
  <c r="C535" i="1"/>
  <c r="M534" i="1"/>
  <c r="L571" i="1"/>
  <c r="N1751" i="1" l="1"/>
  <c r="A1752" i="1"/>
  <c r="H1751" i="1"/>
  <c r="I1751" i="1"/>
  <c r="G1750" i="1"/>
  <c r="J1750" i="1"/>
  <c r="L1750" i="1" s="1"/>
  <c r="F1750" i="1"/>
  <c r="E1752" i="1"/>
  <c r="D1751" i="1"/>
  <c r="R1750" i="1"/>
  <c r="O1750" i="1"/>
  <c r="P1750" i="1" s="1"/>
  <c r="T1750" i="1"/>
  <c r="S534" i="1"/>
  <c r="B534" i="1" s="1"/>
  <c r="C536" i="1"/>
  <c r="M535" i="1"/>
  <c r="L572" i="1"/>
  <c r="R1751" i="1" l="1"/>
  <c r="N1752" i="1"/>
  <c r="A1753" i="1"/>
  <c r="I1752" i="1"/>
  <c r="H1752" i="1"/>
  <c r="G1751" i="1"/>
  <c r="F1751" i="1"/>
  <c r="J1751" i="1"/>
  <c r="L1751" i="1" s="1"/>
  <c r="O1751" i="1"/>
  <c r="P1751" i="1" s="1"/>
  <c r="T1751" i="1"/>
  <c r="E1753" i="1"/>
  <c r="D1752" i="1"/>
  <c r="V1752" i="1"/>
  <c r="V1753" i="1" s="1"/>
  <c r="S535" i="1"/>
  <c r="B535" i="1" s="1"/>
  <c r="C537" i="1"/>
  <c r="M536" i="1"/>
  <c r="L573" i="1"/>
  <c r="R1752" i="1" l="1"/>
  <c r="F1752" i="1"/>
  <c r="G1752" i="1"/>
  <c r="J1752" i="1"/>
  <c r="L1752" i="1" s="1"/>
  <c r="E1754" i="1"/>
  <c r="D1753" i="1"/>
  <c r="N1753" i="1"/>
  <c r="I1753" i="1"/>
  <c r="H1753" i="1"/>
  <c r="A1754" i="1"/>
  <c r="T1752" i="1"/>
  <c r="O1752" i="1"/>
  <c r="P1752" i="1" s="1"/>
  <c r="S536" i="1"/>
  <c r="B536" i="1" s="1"/>
  <c r="C538" i="1"/>
  <c r="M537" i="1"/>
  <c r="L574" i="1"/>
  <c r="R1753" i="1" l="1"/>
  <c r="O1753" i="1"/>
  <c r="P1753" i="1" s="1"/>
  <c r="T1753" i="1"/>
  <c r="F1753" i="1"/>
  <c r="G1753" i="1"/>
  <c r="J1753" i="1"/>
  <c r="L1753" i="1" s="1"/>
  <c r="E1755" i="1"/>
  <c r="D1754" i="1"/>
  <c r="G1754" i="1" s="1"/>
  <c r="N1754" i="1"/>
  <c r="H1754" i="1"/>
  <c r="A1755" i="1"/>
  <c r="I1754" i="1"/>
  <c r="V1754" i="1"/>
  <c r="S537" i="1"/>
  <c r="B537" i="1" s="1"/>
  <c r="C539" i="1"/>
  <c r="M538" i="1"/>
  <c r="L575" i="1"/>
  <c r="E1756" i="1" l="1"/>
  <c r="D1755" i="1"/>
  <c r="N1755" i="1"/>
  <c r="I1755" i="1"/>
  <c r="A1756" i="1"/>
  <c r="H1755" i="1"/>
  <c r="R1755" i="1" s="1"/>
  <c r="T1754" i="1"/>
  <c r="O1754" i="1"/>
  <c r="P1754" i="1" s="1"/>
  <c r="J1754" i="1"/>
  <c r="L1754" i="1" s="1"/>
  <c r="F1754" i="1"/>
  <c r="V1755" i="1"/>
  <c r="G1755" i="1"/>
  <c r="R1754" i="1"/>
  <c r="S538" i="1"/>
  <c r="B538" i="1" s="1"/>
  <c r="C540" i="1"/>
  <c r="M539" i="1"/>
  <c r="L576" i="1"/>
  <c r="V1756" i="1" l="1"/>
  <c r="T1755" i="1"/>
  <c r="O1755" i="1"/>
  <c r="P1755" i="1" s="1"/>
  <c r="F1755" i="1"/>
  <c r="N1756" i="1"/>
  <c r="V1757" i="1" s="1"/>
  <c r="I1756" i="1"/>
  <c r="H1756" i="1"/>
  <c r="R1756" i="1" s="1"/>
  <c r="A1757" i="1"/>
  <c r="J1755" i="1"/>
  <c r="L1755" i="1" s="1"/>
  <c r="E1757" i="1"/>
  <c r="D1756" i="1"/>
  <c r="S539" i="1"/>
  <c r="B539" i="1" s="1"/>
  <c r="C541" i="1"/>
  <c r="M540" i="1"/>
  <c r="L577" i="1"/>
  <c r="O1756" i="1" l="1"/>
  <c r="P1756" i="1" s="1"/>
  <c r="T1756" i="1"/>
  <c r="N1757" i="1"/>
  <c r="A1758" i="1"/>
  <c r="H1757" i="1"/>
  <c r="I1757" i="1"/>
  <c r="J1756" i="1"/>
  <c r="L1756" i="1" s="1"/>
  <c r="F1756" i="1"/>
  <c r="G1756" i="1"/>
  <c r="E1758" i="1"/>
  <c r="D1757" i="1"/>
  <c r="S540" i="1"/>
  <c r="B540" i="1" s="1"/>
  <c r="C542" i="1"/>
  <c r="M541" i="1"/>
  <c r="L578" i="1"/>
  <c r="R1757" i="1" l="1"/>
  <c r="N1758" i="1"/>
  <c r="A1759" i="1"/>
  <c r="H1758" i="1"/>
  <c r="I1758" i="1"/>
  <c r="T1757" i="1"/>
  <c r="O1757" i="1"/>
  <c r="P1757" i="1" s="1"/>
  <c r="E1759" i="1"/>
  <c r="D1758" i="1"/>
  <c r="J1757" i="1"/>
  <c r="L1757" i="1" s="1"/>
  <c r="G1757" i="1"/>
  <c r="F1757" i="1"/>
  <c r="V1758" i="1"/>
  <c r="V1759" i="1" s="1"/>
  <c r="S541" i="1"/>
  <c r="B541" i="1" s="1"/>
  <c r="C543" i="1"/>
  <c r="M542" i="1"/>
  <c r="L579" i="1"/>
  <c r="F1758" i="1" l="1"/>
  <c r="G1758" i="1"/>
  <c r="J1758" i="1"/>
  <c r="L1758" i="1" s="1"/>
  <c r="R1758" i="1"/>
  <c r="N1759" i="1"/>
  <c r="A1760" i="1"/>
  <c r="H1759" i="1"/>
  <c r="I1759" i="1"/>
  <c r="E1760" i="1"/>
  <c r="D1759" i="1"/>
  <c r="F1759" i="1" s="1"/>
  <c r="O1758" i="1"/>
  <c r="P1758" i="1" s="1"/>
  <c r="T1758" i="1"/>
  <c r="S542" i="1"/>
  <c r="B542" i="1" s="1"/>
  <c r="C544" i="1"/>
  <c r="M543" i="1"/>
  <c r="L580" i="1"/>
  <c r="E1761" i="1" l="1"/>
  <c r="D1760" i="1"/>
  <c r="J1759" i="1"/>
  <c r="L1759" i="1" s="1"/>
  <c r="G1760" i="1"/>
  <c r="R1759" i="1"/>
  <c r="G1759" i="1"/>
  <c r="N1760" i="1"/>
  <c r="H1760" i="1"/>
  <c r="R1760" i="1" s="1"/>
  <c r="A1761" i="1"/>
  <c r="I1760" i="1"/>
  <c r="O1759" i="1"/>
  <c r="P1759" i="1" s="1"/>
  <c r="T1759" i="1"/>
  <c r="V1760" i="1"/>
  <c r="S543" i="1"/>
  <c r="B543" i="1" s="1"/>
  <c r="C545" i="1"/>
  <c r="M544" i="1"/>
  <c r="L581" i="1"/>
  <c r="T1760" i="1" l="1"/>
  <c r="O1760" i="1"/>
  <c r="P1760" i="1" s="1"/>
  <c r="F1760" i="1"/>
  <c r="J1760" i="1"/>
  <c r="L1760" i="1" s="1"/>
  <c r="V1761" i="1"/>
  <c r="N1761" i="1"/>
  <c r="I1761" i="1"/>
  <c r="H1761" i="1"/>
  <c r="R1761" i="1" s="1"/>
  <c r="A1762" i="1"/>
  <c r="E1762" i="1"/>
  <c r="D1761" i="1"/>
  <c r="S544" i="1"/>
  <c r="B544" i="1" s="1"/>
  <c r="C546" i="1"/>
  <c r="M545" i="1"/>
  <c r="L582" i="1"/>
  <c r="V1762" i="1" l="1"/>
  <c r="O1761" i="1"/>
  <c r="P1761" i="1" s="1"/>
  <c r="T1761" i="1"/>
  <c r="E1763" i="1"/>
  <c r="D1762" i="1"/>
  <c r="G1761" i="1"/>
  <c r="F1761" i="1"/>
  <c r="J1761" i="1"/>
  <c r="L1761" i="1" s="1"/>
  <c r="N1762" i="1"/>
  <c r="A1763" i="1"/>
  <c r="I1762" i="1"/>
  <c r="H1762" i="1"/>
  <c r="R1762" i="1" s="1"/>
  <c r="S545" i="1"/>
  <c r="B545" i="1" s="1"/>
  <c r="C547" i="1"/>
  <c r="M546" i="1"/>
  <c r="L583" i="1"/>
  <c r="L584" i="1"/>
  <c r="J1762" i="1" l="1"/>
  <c r="L1762" i="1" s="1"/>
  <c r="F1762" i="1"/>
  <c r="G1762" i="1"/>
  <c r="E1764" i="1"/>
  <c r="D1763" i="1"/>
  <c r="N1763" i="1"/>
  <c r="H1763" i="1"/>
  <c r="I1763" i="1"/>
  <c r="A1764" i="1"/>
  <c r="O1762" i="1"/>
  <c r="P1762" i="1" s="1"/>
  <c r="T1762" i="1"/>
  <c r="V1763" i="1"/>
  <c r="S546" i="1"/>
  <c r="B546" i="1" s="1"/>
  <c r="C548" i="1"/>
  <c r="M547" i="1"/>
  <c r="L585" i="1"/>
  <c r="F1763" i="1" l="1"/>
  <c r="G1763" i="1"/>
  <c r="O1763" i="1"/>
  <c r="P1763" i="1" s="1"/>
  <c r="T1763" i="1"/>
  <c r="V1764" i="1"/>
  <c r="E1765" i="1"/>
  <c r="D1764" i="1"/>
  <c r="N1764" i="1"/>
  <c r="I1764" i="1"/>
  <c r="H1764" i="1"/>
  <c r="A1765" i="1"/>
  <c r="R1763" i="1"/>
  <c r="J1763" i="1"/>
  <c r="L1763" i="1" s="1"/>
  <c r="S547" i="1"/>
  <c r="B547" i="1" s="1"/>
  <c r="C549" i="1"/>
  <c r="M548" i="1"/>
  <c r="L586" i="1"/>
  <c r="T1764" i="1" l="1"/>
  <c r="O1764" i="1"/>
  <c r="P1764" i="1" s="1"/>
  <c r="V1765" i="1"/>
  <c r="F1764" i="1"/>
  <c r="G1764" i="1"/>
  <c r="E1766" i="1"/>
  <c r="D1765" i="1"/>
  <c r="J1764" i="1"/>
  <c r="L1764" i="1" s="1"/>
  <c r="N1765" i="1"/>
  <c r="H1765" i="1"/>
  <c r="R1765" i="1" s="1"/>
  <c r="I1765" i="1"/>
  <c r="A1766" i="1"/>
  <c r="R1764" i="1"/>
  <c r="S548" i="1"/>
  <c r="B548" i="1" s="1"/>
  <c r="C550" i="1"/>
  <c r="M549" i="1"/>
  <c r="L587" i="1"/>
  <c r="E1767" i="1" l="1"/>
  <c r="D1766" i="1"/>
  <c r="N1766" i="1"/>
  <c r="H1766" i="1"/>
  <c r="A1767" i="1"/>
  <c r="I1766" i="1"/>
  <c r="V1766" i="1"/>
  <c r="V1767" i="1" s="1"/>
  <c r="F1765" i="1"/>
  <c r="J1765" i="1"/>
  <c r="L1765" i="1" s="1"/>
  <c r="G1766" i="1"/>
  <c r="T1765" i="1"/>
  <c r="O1765" i="1"/>
  <c r="P1765" i="1" s="1"/>
  <c r="G1765" i="1"/>
  <c r="S549" i="1"/>
  <c r="B549" i="1" s="1"/>
  <c r="C551" i="1"/>
  <c r="M550" i="1"/>
  <c r="L588" i="1"/>
  <c r="R1766" i="1" l="1"/>
  <c r="J1766" i="1"/>
  <c r="L1766" i="1" s="1"/>
  <c r="N1767" i="1"/>
  <c r="A1768" i="1"/>
  <c r="H1767" i="1"/>
  <c r="I1767" i="1"/>
  <c r="O1766" i="1"/>
  <c r="P1766" i="1" s="1"/>
  <c r="T1766" i="1"/>
  <c r="F1766" i="1"/>
  <c r="E1768" i="1"/>
  <c r="D1767" i="1"/>
  <c r="S550" i="1"/>
  <c r="B550" i="1" s="1"/>
  <c r="C552" i="1"/>
  <c r="M551" i="1"/>
  <c r="L589" i="1"/>
  <c r="R1767" i="1" l="1"/>
  <c r="N1768" i="1"/>
  <c r="A1769" i="1"/>
  <c r="H1768" i="1"/>
  <c r="I1768" i="1"/>
  <c r="J1767" i="1"/>
  <c r="L1767" i="1" s="1"/>
  <c r="G1767" i="1"/>
  <c r="F1767" i="1"/>
  <c r="O1767" i="1"/>
  <c r="P1767" i="1" s="1"/>
  <c r="T1767" i="1"/>
  <c r="E1769" i="1"/>
  <c r="D1768" i="1"/>
  <c r="V1768" i="1"/>
  <c r="V1769" i="1" s="1"/>
  <c r="S551" i="1"/>
  <c r="B551" i="1" s="1"/>
  <c r="C553" i="1"/>
  <c r="M552" i="1"/>
  <c r="L590" i="1"/>
  <c r="F1768" i="1" l="1"/>
  <c r="G1768" i="1"/>
  <c r="J1768" i="1"/>
  <c r="L1768" i="1" s="1"/>
  <c r="R1768" i="1"/>
  <c r="E1770" i="1"/>
  <c r="D1769" i="1"/>
  <c r="N1769" i="1"/>
  <c r="A1770" i="1"/>
  <c r="I1769" i="1"/>
  <c r="H1769" i="1"/>
  <c r="R1769" i="1" s="1"/>
  <c r="T1768" i="1"/>
  <c r="O1768" i="1"/>
  <c r="P1768" i="1" s="1"/>
  <c r="S552" i="1"/>
  <c r="B552" i="1" s="1"/>
  <c r="C554" i="1"/>
  <c r="M554" i="1" s="1"/>
  <c r="S554" i="1" s="1"/>
  <c r="M553" i="1"/>
  <c r="L591" i="1"/>
  <c r="E1771" i="1" l="1"/>
  <c r="D1770" i="1"/>
  <c r="O1769" i="1"/>
  <c r="P1769" i="1" s="1"/>
  <c r="T1769" i="1"/>
  <c r="F1769" i="1"/>
  <c r="G1769" i="1"/>
  <c r="J1769" i="1"/>
  <c r="L1769" i="1" s="1"/>
  <c r="N1770" i="1"/>
  <c r="I1770" i="1"/>
  <c r="H1770" i="1"/>
  <c r="R1770" i="1" s="1"/>
  <c r="A1771" i="1"/>
  <c r="V1770" i="1"/>
  <c r="S553" i="1"/>
  <c r="B553" i="1" s="1"/>
  <c r="C555" i="1"/>
  <c r="L592" i="1"/>
  <c r="T1770" i="1" l="1"/>
  <c r="O1770" i="1"/>
  <c r="P1770" i="1" s="1"/>
  <c r="V1771" i="1"/>
  <c r="N1771" i="1"/>
  <c r="I1771" i="1"/>
  <c r="A1772" i="1"/>
  <c r="H1771" i="1"/>
  <c r="R1771" i="1" s="1"/>
  <c r="F1770" i="1"/>
  <c r="G1770" i="1"/>
  <c r="J1770" i="1"/>
  <c r="L1770" i="1" s="1"/>
  <c r="E1772" i="1"/>
  <c r="D1771" i="1"/>
  <c r="B554" i="1"/>
  <c r="C556" i="1"/>
  <c r="M555" i="1"/>
  <c r="L593" i="1"/>
  <c r="F1771" i="1" l="1"/>
  <c r="G1771" i="1"/>
  <c r="J1771" i="1"/>
  <c r="L1771" i="1" s="1"/>
  <c r="N1772" i="1"/>
  <c r="H1772" i="1"/>
  <c r="A1773" i="1"/>
  <c r="I1772" i="1"/>
  <c r="T1771" i="1"/>
  <c r="O1771" i="1"/>
  <c r="P1771" i="1" s="1"/>
  <c r="E1773" i="1"/>
  <c r="D1772" i="1"/>
  <c r="V1772" i="1"/>
  <c r="V1773" i="1" s="1"/>
  <c r="S555" i="1"/>
  <c r="B555" i="1" s="1"/>
  <c r="C557" i="1"/>
  <c r="M556" i="1"/>
  <c r="L594" i="1"/>
  <c r="R1772" i="1" l="1"/>
  <c r="O1772" i="1"/>
  <c r="P1772" i="1" s="1"/>
  <c r="T1772" i="1"/>
  <c r="N1773" i="1"/>
  <c r="H1773" i="1"/>
  <c r="A1774" i="1"/>
  <c r="I1773" i="1"/>
  <c r="F1772" i="1"/>
  <c r="G1772" i="1"/>
  <c r="J1772" i="1"/>
  <c r="L1772" i="1" s="1"/>
  <c r="E1774" i="1"/>
  <c r="D1773" i="1"/>
  <c r="S556" i="1"/>
  <c r="B556" i="1" s="1"/>
  <c r="C558" i="1"/>
  <c r="M557" i="1"/>
  <c r="L595" i="1"/>
  <c r="R1773" i="1" l="1"/>
  <c r="E1775" i="1"/>
  <c r="D1774" i="1"/>
  <c r="N1774" i="1"/>
  <c r="I1774" i="1"/>
  <c r="H1774" i="1"/>
  <c r="R1774" i="1" s="1"/>
  <c r="A1775" i="1"/>
  <c r="F1773" i="1"/>
  <c r="J1773" i="1"/>
  <c r="L1773" i="1" s="1"/>
  <c r="G1773" i="1"/>
  <c r="T1773" i="1"/>
  <c r="O1773" i="1"/>
  <c r="P1773" i="1" s="1"/>
  <c r="V1774" i="1"/>
  <c r="V1775" i="1" s="1"/>
  <c r="S557" i="1"/>
  <c r="B557" i="1" s="1"/>
  <c r="C559" i="1"/>
  <c r="M558" i="1"/>
  <c r="L596" i="1"/>
  <c r="J1774" i="1" l="1"/>
  <c r="L1774" i="1" s="1"/>
  <c r="T1774" i="1"/>
  <c r="O1774" i="1"/>
  <c r="P1774" i="1" s="1"/>
  <c r="F1774" i="1"/>
  <c r="G1774" i="1"/>
  <c r="E1776" i="1"/>
  <c r="N1775" i="1"/>
  <c r="O1775" i="1" s="1"/>
  <c r="I1775" i="1"/>
  <c r="J1775" i="1" s="1"/>
  <c r="L1775" i="1" s="1"/>
  <c r="A1776" i="1"/>
  <c r="H1775" i="1"/>
  <c r="D1775" i="1"/>
  <c r="S558" i="1"/>
  <c r="B558" i="1" s="1"/>
  <c r="M559" i="1"/>
  <c r="L597" i="1"/>
  <c r="N1776" i="1" l="1"/>
  <c r="A1777" i="1"/>
  <c r="I1776" i="1"/>
  <c r="H1776" i="1"/>
  <c r="E1777" i="1"/>
  <c r="D1776" i="1"/>
  <c r="F1775" i="1"/>
  <c r="G1775" i="1"/>
  <c r="V1776" i="1"/>
  <c r="V1777" i="1" s="1"/>
  <c r="R1775" i="1"/>
  <c r="S559" i="1"/>
  <c r="P559" i="1"/>
  <c r="L598" i="1"/>
  <c r="F1776" i="1" l="1"/>
  <c r="R1776" i="1"/>
  <c r="N1777" i="1"/>
  <c r="V1778" i="1" s="1"/>
  <c r="H1777" i="1"/>
  <c r="I1777" i="1"/>
  <c r="A1778" i="1"/>
  <c r="E1778" i="1"/>
  <c r="D1777" i="1"/>
  <c r="T1776" i="1"/>
  <c r="O1776" i="1"/>
  <c r="P1776" i="1" s="1"/>
  <c r="J1776" i="1"/>
  <c r="L1776" i="1" s="1"/>
  <c r="G1776" i="1"/>
  <c r="C560" i="1"/>
  <c r="M560" i="1" s="1"/>
  <c r="B559" i="1"/>
  <c r="T559" i="1"/>
  <c r="L599" i="1"/>
  <c r="C561" i="1" l="1"/>
  <c r="N1778" i="1"/>
  <c r="A1779" i="1"/>
  <c r="I1778" i="1"/>
  <c r="H1778" i="1"/>
  <c r="R1778" i="1" s="1"/>
  <c r="V1779" i="1"/>
  <c r="G1777" i="1"/>
  <c r="F1777" i="1"/>
  <c r="E1779" i="1"/>
  <c r="D1778" i="1"/>
  <c r="G1778" i="1"/>
  <c r="J1777" i="1"/>
  <c r="L1777" i="1" s="1"/>
  <c r="R1777" i="1"/>
  <c r="J1778" i="1"/>
  <c r="L1778" i="1" s="1"/>
  <c r="T1777" i="1"/>
  <c r="O1777" i="1"/>
  <c r="P1777" i="1" s="1"/>
  <c r="S560" i="1"/>
  <c r="B560" i="1" s="1"/>
  <c r="C562" i="1"/>
  <c r="M561" i="1"/>
  <c r="L600" i="1"/>
  <c r="N1779" i="1" l="1"/>
  <c r="I1779" i="1"/>
  <c r="H1779" i="1"/>
  <c r="A1780" i="1"/>
  <c r="F1778" i="1"/>
  <c r="O1778" i="1"/>
  <c r="P1778" i="1" s="1"/>
  <c r="T1778" i="1"/>
  <c r="E1780" i="1"/>
  <c r="D1779" i="1"/>
  <c r="S561" i="1"/>
  <c r="B561" i="1" s="1"/>
  <c r="C563" i="1"/>
  <c r="M562" i="1"/>
  <c r="L601" i="1"/>
  <c r="N1780" i="1" l="1"/>
  <c r="A1781" i="1"/>
  <c r="I1780" i="1"/>
  <c r="H1780" i="1"/>
  <c r="R1780" i="1" s="1"/>
  <c r="R1779" i="1"/>
  <c r="F1779" i="1"/>
  <c r="J1779" i="1"/>
  <c r="L1779" i="1" s="1"/>
  <c r="G1779" i="1"/>
  <c r="T1779" i="1"/>
  <c r="O1779" i="1"/>
  <c r="P1779" i="1" s="1"/>
  <c r="E1781" i="1"/>
  <c r="D1780" i="1"/>
  <c r="V1780" i="1"/>
  <c r="V1781" i="1" s="1"/>
  <c r="S562" i="1"/>
  <c r="B562" i="1" s="1"/>
  <c r="C564" i="1"/>
  <c r="M563" i="1"/>
  <c r="L602" i="1"/>
  <c r="F1780" i="1" l="1"/>
  <c r="G1780" i="1"/>
  <c r="J1780" i="1"/>
  <c r="L1780" i="1" s="1"/>
  <c r="E1782" i="1"/>
  <c r="D1781" i="1"/>
  <c r="N1781" i="1"/>
  <c r="H1781" i="1"/>
  <c r="R1781" i="1" s="1"/>
  <c r="A1782" i="1"/>
  <c r="I1781" i="1"/>
  <c r="T1780" i="1"/>
  <c r="O1780" i="1"/>
  <c r="P1780" i="1" s="1"/>
  <c r="S563" i="1"/>
  <c r="B563" i="1" s="1"/>
  <c r="C565" i="1"/>
  <c r="M564" i="1"/>
  <c r="L603" i="1"/>
  <c r="O1781" i="1" l="1"/>
  <c r="P1781" i="1" s="1"/>
  <c r="T1781" i="1"/>
  <c r="J1781" i="1"/>
  <c r="L1781" i="1" s="1"/>
  <c r="F1781" i="1"/>
  <c r="E1783" i="1"/>
  <c r="D1782" i="1"/>
  <c r="F1782" i="1" s="1"/>
  <c r="G1781" i="1"/>
  <c r="N1782" i="1"/>
  <c r="I1782" i="1"/>
  <c r="H1782" i="1"/>
  <c r="R1782" i="1" s="1"/>
  <c r="A1783" i="1"/>
  <c r="V1782" i="1"/>
  <c r="S564" i="1"/>
  <c r="B564" i="1" s="1"/>
  <c r="C566" i="1"/>
  <c r="M565" i="1"/>
  <c r="L604" i="1"/>
  <c r="V1783" i="1" l="1"/>
  <c r="E1784" i="1"/>
  <c r="D1783" i="1"/>
  <c r="N1783" i="1"/>
  <c r="A1784" i="1"/>
  <c r="I1783" i="1"/>
  <c r="H1783" i="1"/>
  <c r="R1783" i="1" s="1"/>
  <c r="T1782" i="1"/>
  <c r="O1782" i="1"/>
  <c r="P1782" i="1" s="1"/>
  <c r="J1782" i="1"/>
  <c r="L1782" i="1" s="1"/>
  <c r="G1782" i="1"/>
  <c r="S565" i="1"/>
  <c r="B565" i="1" s="1"/>
  <c r="C567" i="1"/>
  <c r="M566" i="1"/>
  <c r="L605" i="1"/>
  <c r="J1783" i="1" l="1"/>
  <c r="L1783" i="1" s="1"/>
  <c r="O1783" i="1"/>
  <c r="P1783" i="1" s="1"/>
  <c r="T1783" i="1"/>
  <c r="N1784" i="1"/>
  <c r="H1784" i="1"/>
  <c r="A1785" i="1"/>
  <c r="I1784" i="1"/>
  <c r="F1783" i="1"/>
  <c r="G1783" i="1"/>
  <c r="E1785" i="1"/>
  <c r="D1784" i="1"/>
  <c r="V1784" i="1"/>
  <c r="S566" i="1"/>
  <c r="B566" i="1" s="1"/>
  <c r="C568" i="1"/>
  <c r="M567" i="1"/>
  <c r="L606" i="1"/>
  <c r="O1784" i="1" l="1"/>
  <c r="P1784" i="1" s="1"/>
  <c r="T1784" i="1"/>
  <c r="N1785" i="1"/>
  <c r="H1785" i="1"/>
  <c r="A1786" i="1"/>
  <c r="I1785" i="1"/>
  <c r="R1784" i="1"/>
  <c r="V1785" i="1"/>
  <c r="J1784" i="1"/>
  <c r="L1784" i="1" s="1"/>
  <c r="G1784" i="1"/>
  <c r="F1784" i="1"/>
  <c r="E1786" i="1"/>
  <c r="D1785" i="1"/>
  <c r="S567" i="1"/>
  <c r="B567" i="1" s="1"/>
  <c r="C569" i="1"/>
  <c r="M568" i="1"/>
  <c r="L607" i="1"/>
  <c r="F1785" i="1" l="1"/>
  <c r="G1785" i="1"/>
  <c r="J1785" i="1"/>
  <c r="L1785" i="1" s="1"/>
  <c r="E1787" i="1"/>
  <c r="D1786" i="1"/>
  <c r="V1786" i="1"/>
  <c r="V1787" i="1" s="1"/>
  <c r="T1785" i="1"/>
  <c r="O1785" i="1"/>
  <c r="P1785" i="1" s="1"/>
  <c r="N1786" i="1"/>
  <c r="I1786" i="1"/>
  <c r="H1786" i="1"/>
  <c r="R1786" i="1" s="1"/>
  <c r="A1787" i="1"/>
  <c r="R1785" i="1"/>
  <c r="G1786" i="1"/>
  <c r="S568" i="1"/>
  <c r="B568" i="1" s="1"/>
  <c r="C570" i="1"/>
  <c r="M569" i="1"/>
  <c r="L608" i="1"/>
  <c r="E1788" i="1" l="1"/>
  <c r="D1787" i="1"/>
  <c r="G1787" i="1" s="1"/>
  <c r="F1786" i="1"/>
  <c r="J1786" i="1"/>
  <c r="L1786" i="1" s="1"/>
  <c r="N1787" i="1"/>
  <c r="V1788" i="1" s="1"/>
  <c r="I1787" i="1"/>
  <c r="H1787" i="1"/>
  <c r="A1788" i="1"/>
  <c r="O1786" i="1"/>
  <c r="P1786" i="1" s="1"/>
  <c r="T1786" i="1"/>
  <c r="S569" i="1"/>
  <c r="B569" i="1" s="1"/>
  <c r="C571" i="1"/>
  <c r="M570" i="1"/>
  <c r="L609" i="1"/>
  <c r="J1787" i="1" l="1"/>
  <c r="L1787" i="1" s="1"/>
  <c r="O1787" i="1"/>
  <c r="P1787" i="1" s="1"/>
  <c r="T1787" i="1"/>
  <c r="N1788" i="1"/>
  <c r="I1788" i="1"/>
  <c r="H1788" i="1"/>
  <c r="R1788" i="1" s="1"/>
  <c r="A1789" i="1"/>
  <c r="F1787" i="1"/>
  <c r="R1787" i="1"/>
  <c r="E1789" i="1"/>
  <c r="D1788" i="1"/>
  <c r="S570" i="1"/>
  <c r="B570" i="1" s="1"/>
  <c r="C572" i="1"/>
  <c r="M571" i="1"/>
  <c r="L610" i="1"/>
  <c r="N1789" i="1" l="1"/>
  <c r="H1789" i="1"/>
  <c r="I1789" i="1"/>
  <c r="A1790" i="1"/>
  <c r="T1788" i="1"/>
  <c r="O1788" i="1"/>
  <c r="P1788" i="1" s="1"/>
  <c r="F1788" i="1"/>
  <c r="G1788" i="1"/>
  <c r="J1788" i="1"/>
  <c r="L1788" i="1" s="1"/>
  <c r="E1790" i="1"/>
  <c r="D1789" i="1"/>
  <c r="V1789" i="1"/>
  <c r="V1790" i="1" s="1"/>
  <c r="S571" i="1"/>
  <c r="B571" i="1" s="1"/>
  <c r="C573" i="1"/>
  <c r="M572" i="1"/>
  <c r="L611" i="1"/>
  <c r="N1790" i="1" l="1"/>
  <c r="A1791" i="1"/>
  <c r="I1790" i="1"/>
  <c r="H1790" i="1"/>
  <c r="R1790" i="1" s="1"/>
  <c r="F1789" i="1"/>
  <c r="G1789" i="1"/>
  <c r="J1789" i="1"/>
  <c r="L1789" i="1" s="1"/>
  <c r="E1791" i="1"/>
  <c r="D1790" i="1"/>
  <c r="R1789" i="1"/>
  <c r="O1789" i="1"/>
  <c r="P1789" i="1" s="1"/>
  <c r="T1789" i="1"/>
  <c r="S572" i="1"/>
  <c r="B572" i="1" s="1"/>
  <c r="C574" i="1"/>
  <c r="M573" i="1"/>
  <c r="L612" i="1"/>
  <c r="N1791" i="1" l="1"/>
  <c r="A1792" i="1"/>
  <c r="H1791" i="1"/>
  <c r="I1791" i="1"/>
  <c r="F1790" i="1"/>
  <c r="G1790" i="1"/>
  <c r="J1790" i="1"/>
  <c r="L1790" i="1" s="1"/>
  <c r="T1790" i="1"/>
  <c r="O1790" i="1"/>
  <c r="P1790" i="1" s="1"/>
  <c r="E1792" i="1"/>
  <c r="D1791" i="1"/>
  <c r="V1791" i="1"/>
  <c r="V1792" i="1" s="1"/>
  <c r="S573" i="1"/>
  <c r="B573" i="1" s="1"/>
  <c r="C575" i="1"/>
  <c r="M574" i="1"/>
  <c r="L613" i="1"/>
  <c r="J1791" i="1" l="1"/>
  <c r="L1791" i="1" s="1"/>
  <c r="F1791" i="1"/>
  <c r="G1791" i="1"/>
  <c r="R1791" i="1"/>
  <c r="E1793" i="1"/>
  <c r="D1792" i="1"/>
  <c r="N1792" i="1"/>
  <c r="I1792" i="1"/>
  <c r="H1792" i="1"/>
  <c r="A1793" i="1"/>
  <c r="T1791" i="1"/>
  <c r="O1791" i="1"/>
  <c r="P1791" i="1" s="1"/>
  <c r="S574" i="1"/>
  <c r="B574" i="1" s="1"/>
  <c r="C576" i="1"/>
  <c r="M575" i="1"/>
  <c r="L614" i="1"/>
  <c r="L615" i="1"/>
  <c r="R1792" i="1" l="1"/>
  <c r="T1792" i="1"/>
  <c r="O1792" i="1"/>
  <c r="P1792" i="1" s="1"/>
  <c r="J1792" i="1"/>
  <c r="L1792" i="1" s="1"/>
  <c r="F1792" i="1"/>
  <c r="G1792" i="1"/>
  <c r="E1794" i="1"/>
  <c r="D1793" i="1"/>
  <c r="N1793" i="1"/>
  <c r="I1793" i="1"/>
  <c r="H1793" i="1"/>
  <c r="R1793" i="1" s="1"/>
  <c r="A1794" i="1"/>
  <c r="V1793" i="1"/>
  <c r="S575" i="1"/>
  <c r="B575" i="1" s="1"/>
  <c r="C577" i="1"/>
  <c r="M576" i="1"/>
  <c r="L616" i="1"/>
  <c r="T1793" i="1" l="1"/>
  <c r="O1793" i="1"/>
  <c r="P1793" i="1" s="1"/>
  <c r="J1793" i="1"/>
  <c r="L1793" i="1" s="1"/>
  <c r="F1793" i="1"/>
  <c r="G1793" i="1"/>
  <c r="E1795" i="1"/>
  <c r="D1794" i="1"/>
  <c r="V1794" i="1"/>
  <c r="N1794" i="1"/>
  <c r="I1794" i="1"/>
  <c r="H1794" i="1"/>
  <c r="R1794" i="1" s="1"/>
  <c r="A1795" i="1"/>
  <c r="S576" i="1"/>
  <c r="B576" i="1" s="1"/>
  <c r="C578" i="1"/>
  <c r="M577" i="1"/>
  <c r="L617" i="1"/>
  <c r="E1796" i="1" l="1"/>
  <c r="D1795" i="1"/>
  <c r="N1795" i="1"/>
  <c r="I1795" i="1"/>
  <c r="A1796" i="1"/>
  <c r="H1795" i="1"/>
  <c r="R1795" i="1" s="1"/>
  <c r="O1794" i="1"/>
  <c r="P1794" i="1" s="1"/>
  <c r="T1794" i="1"/>
  <c r="V1795" i="1"/>
  <c r="J1794" i="1"/>
  <c r="L1794" i="1" s="1"/>
  <c r="G1795" i="1"/>
  <c r="F1794" i="1"/>
  <c r="G1794" i="1"/>
  <c r="S577" i="1"/>
  <c r="B577" i="1" s="1"/>
  <c r="C579" i="1"/>
  <c r="M578" i="1"/>
  <c r="L618" i="1"/>
  <c r="N1796" i="1" l="1"/>
  <c r="I1796" i="1"/>
  <c r="H1796" i="1"/>
  <c r="R1796" i="1" s="1"/>
  <c r="A1797" i="1"/>
  <c r="T1795" i="1"/>
  <c r="O1795" i="1"/>
  <c r="P1795" i="1" s="1"/>
  <c r="V1796" i="1"/>
  <c r="V1797" i="1" s="1"/>
  <c r="F1795" i="1"/>
  <c r="J1795" i="1"/>
  <c r="L1795" i="1" s="1"/>
  <c r="E1797" i="1"/>
  <c r="D1796" i="1"/>
  <c r="S578" i="1"/>
  <c r="B578" i="1" s="1"/>
  <c r="C580" i="1"/>
  <c r="M579" i="1"/>
  <c r="L619" i="1"/>
  <c r="N1797" i="1" l="1"/>
  <c r="I1797" i="1"/>
  <c r="H1797" i="1"/>
  <c r="R1797" i="1" s="1"/>
  <c r="A1798" i="1"/>
  <c r="G1796" i="1"/>
  <c r="J1796" i="1"/>
  <c r="L1796" i="1" s="1"/>
  <c r="F1796" i="1"/>
  <c r="E1798" i="1"/>
  <c r="D1797" i="1"/>
  <c r="T1796" i="1"/>
  <c r="O1796" i="1"/>
  <c r="P1796" i="1" s="1"/>
  <c r="S579" i="1"/>
  <c r="B579" i="1" s="1"/>
  <c r="C581" i="1"/>
  <c r="M580" i="1"/>
  <c r="L620" i="1"/>
  <c r="N1798" i="1" l="1"/>
  <c r="I1798" i="1"/>
  <c r="H1798" i="1"/>
  <c r="R1798" i="1" s="1"/>
  <c r="A1799" i="1"/>
  <c r="F1797" i="1"/>
  <c r="J1797" i="1"/>
  <c r="L1797" i="1" s="1"/>
  <c r="G1797" i="1"/>
  <c r="O1797" i="1"/>
  <c r="P1797" i="1" s="1"/>
  <c r="T1797" i="1"/>
  <c r="E1799" i="1"/>
  <c r="D1798" i="1"/>
  <c r="V1798" i="1"/>
  <c r="V1799" i="1" s="1"/>
  <c r="S580" i="1"/>
  <c r="B580" i="1" s="1"/>
  <c r="C582" i="1"/>
  <c r="M581" i="1"/>
  <c r="L621" i="1"/>
  <c r="N1799" i="1" l="1"/>
  <c r="A1800" i="1"/>
  <c r="I1799" i="1"/>
  <c r="H1799" i="1"/>
  <c r="R1799" i="1" s="1"/>
  <c r="F1798" i="1"/>
  <c r="G1798" i="1"/>
  <c r="J1798" i="1"/>
  <c r="L1798" i="1" s="1"/>
  <c r="E1800" i="1"/>
  <c r="D1799" i="1"/>
  <c r="T1798" i="1"/>
  <c r="O1798" i="1"/>
  <c r="P1798" i="1" s="1"/>
  <c r="S581" i="1"/>
  <c r="B581" i="1" s="1"/>
  <c r="C583" i="1"/>
  <c r="M582" i="1"/>
  <c r="L622" i="1"/>
  <c r="F1799" i="1" l="1"/>
  <c r="J1799" i="1"/>
  <c r="L1799" i="1" s="1"/>
  <c r="G1799" i="1"/>
  <c r="N1800" i="1"/>
  <c r="I1800" i="1"/>
  <c r="H1800" i="1"/>
  <c r="R1800" i="1" s="1"/>
  <c r="A1801" i="1"/>
  <c r="O1799" i="1"/>
  <c r="P1799" i="1" s="1"/>
  <c r="T1799" i="1"/>
  <c r="E1801" i="1"/>
  <c r="D1800" i="1"/>
  <c r="V1800" i="1"/>
  <c r="V1801" i="1" s="1"/>
  <c r="S582" i="1"/>
  <c r="B582" i="1" s="1"/>
  <c r="C584" i="1"/>
  <c r="M584" i="1" s="1"/>
  <c r="S584" i="1" s="1"/>
  <c r="M583" i="1"/>
  <c r="L623" i="1"/>
  <c r="N1801" i="1" l="1"/>
  <c r="I1801" i="1"/>
  <c r="H1801" i="1"/>
  <c r="R1801" i="1" s="1"/>
  <c r="A1802" i="1"/>
  <c r="O1800" i="1"/>
  <c r="P1800" i="1" s="1"/>
  <c r="T1800" i="1"/>
  <c r="G1800" i="1"/>
  <c r="F1800" i="1"/>
  <c r="J1800" i="1"/>
  <c r="L1800" i="1" s="1"/>
  <c r="E1802" i="1"/>
  <c r="D1801" i="1"/>
  <c r="S583" i="1"/>
  <c r="B583" i="1" s="1"/>
  <c r="C585" i="1"/>
  <c r="L624" i="1"/>
  <c r="N1802" i="1" l="1"/>
  <c r="A1803" i="1"/>
  <c r="I1802" i="1"/>
  <c r="H1802" i="1"/>
  <c r="R1802" i="1" s="1"/>
  <c r="J1801" i="1"/>
  <c r="L1801" i="1" s="1"/>
  <c r="F1801" i="1"/>
  <c r="G1801" i="1"/>
  <c r="E1803" i="1"/>
  <c r="D1802" i="1"/>
  <c r="T1801" i="1"/>
  <c r="O1801" i="1"/>
  <c r="P1801" i="1" s="1"/>
  <c r="V1802" i="1"/>
  <c r="V1803" i="1" s="1"/>
  <c r="B584" i="1"/>
  <c r="C586" i="1"/>
  <c r="M585" i="1"/>
  <c r="L625" i="1"/>
  <c r="O1802" i="1" l="1"/>
  <c r="P1802" i="1" s="1"/>
  <c r="T1802" i="1"/>
  <c r="N1803" i="1"/>
  <c r="H1803" i="1"/>
  <c r="A1804" i="1"/>
  <c r="I1803" i="1"/>
  <c r="F1802" i="1"/>
  <c r="J1802" i="1"/>
  <c r="L1802" i="1" s="1"/>
  <c r="E1804" i="1"/>
  <c r="D1803" i="1"/>
  <c r="G1802" i="1"/>
  <c r="S585" i="1"/>
  <c r="B585" i="1" s="1"/>
  <c r="C587" i="1"/>
  <c r="M586" i="1"/>
  <c r="L626" i="1"/>
  <c r="N1804" i="1" l="1"/>
  <c r="H1804" i="1"/>
  <c r="A1805" i="1"/>
  <c r="I1804" i="1"/>
  <c r="R1803" i="1"/>
  <c r="T1803" i="1"/>
  <c r="O1803" i="1"/>
  <c r="P1803" i="1" s="1"/>
  <c r="J1803" i="1"/>
  <c r="L1803" i="1" s="1"/>
  <c r="G1803" i="1"/>
  <c r="F1803" i="1"/>
  <c r="V1804" i="1"/>
  <c r="V1805" i="1" s="1"/>
  <c r="E1805" i="1"/>
  <c r="D1804" i="1"/>
  <c r="S586" i="1"/>
  <c r="B586" i="1" s="1"/>
  <c r="C588" i="1"/>
  <c r="M587" i="1"/>
  <c r="L627" i="1"/>
  <c r="F1804" i="1" l="1"/>
  <c r="J1804" i="1"/>
  <c r="L1804" i="1" s="1"/>
  <c r="G1804" i="1"/>
  <c r="E1806" i="1"/>
  <c r="D1805" i="1"/>
  <c r="N1805" i="1"/>
  <c r="I1805" i="1"/>
  <c r="H1805" i="1"/>
  <c r="A1806" i="1"/>
  <c r="R1804" i="1"/>
  <c r="T1804" i="1"/>
  <c r="O1804" i="1"/>
  <c r="P1804" i="1" s="1"/>
  <c r="S587" i="1"/>
  <c r="B587" i="1" s="1"/>
  <c r="C589" i="1"/>
  <c r="M588" i="1"/>
  <c r="L628" i="1"/>
  <c r="J1805" i="1" l="1"/>
  <c r="L1805" i="1" s="1"/>
  <c r="F1805" i="1"/>
  <c r="G1805" i="1"/>
  <c r="R1805" i="1"/>
  <c r="O1805" i="1"/>
  <c r="P1805" i="1" s="1"/>
  <c r="T1805" i="1"/>
  <c r="D1806" i="1"/>
  <c r="V1806" i="1"/>
  <c r="V1807" i="1" s="1"/>
  <c r="E1807" i="1"/>
  <c r="N1806" i="1"/>
  <c r="O1806" i="1" s="1"/>
  <c r="I1806" i="1"/>
  <c r="A1807" i="1"/>
  <c r="H1806" i="1"/>
  <c r="S588" i="1"/>
  <c r="B588" i="1" s="1"/>
  <c r="C590" i="1"/>
  <c r="M589" i="1"/>
  <c r="L629" i="1"/>
  <c r="G1806" i="1" l="1"/>
  <c r="F1806" i="1"/>
  <c r="J1806" i="1"/>
  <c r="L1806" i="1" s="1"/>
  <c r="R1806" i="1"/>
  <c r="N1807" i="1"/>
  <c r="H1807" i="1"/>
  <c r="A1808" i="1"/>
  <c r="I1807" i="1"/>
  <c r="E1808" i="1"/>
  <c r="D1807" i="1"/>
  <c r="S589" i="1"/>
  <c r="B589" i="1" s="1"/>
  <c r="M590" i="1"/>
  <c r="L630" i="1"/>
  <c r="R1807" i="1" l="1"/>
  <c r="T1807" i="1"/>
  <c r="O1807" i="1"/>
  <c r="P1807" i="1" s="1"/>
  <c r="N1808" i="1"/>
  <c r="I1808" i="1"/>
  <c r="H1808" i="1"/>
  <c r="R1808" i="1" s="1"/>
  <c r="A1809" i="1"/>
  <c r="G1807" i="1"/>
  <c r="F1807" i="1"/>
  <c r="J1807" i="1"/>
  <c r="L1807" i="1" s="1"/>
  <c r="E1809" i="1"/>
  <c r="D1808" i="1"/>
  <c r="V1808" i="1"/>
  <c r="V1809" i="1" s="1"/>
  <c r="S590" i="1"/>
  <c r="B590" i="1" s="1"/>
  <c r="P590" i="1"/>
  <c r="C591" i="1" s="1"/>
  <c r="L631" i="1"/>
  <c r="N1809" i="1" l="1"/>
  <c r="H1809" i="1"/>
  <c r="A1810" i="1"/>
  <c r="I1809" i="1"/>
  <c r="G1808" i="1"/>
  <c r="F1808" i="1"/>
  <c r="J1808" i="1"/>
  <c r="L1808" i="1" s="1"/>
  <c r="V1810" i="1"/>
  <c r="T1808" i="1"/>
  <c r="O1808" i="1"/>
  <c r="P1808" i="1" s="1"/>
  <c r="E1810" i="1"/>
  <c r="D1809" i="1"/>
  <c r="J1809" i="1"/>
  <c r="L1809" i="1" s="1"/>
  <c r="T590" i="1"/>
  <c r="C592" i="1"/>
  <c r="M591" i="1"/>
  <c r="L632" i="1"/>
  <c r="G1809" i="1" l="1"/>
  <c r="F1809" i="1"/>
  <c r="E1811" i="1"/>
  <c r="D1810" i="1"/>
  <c r="J1810" i="1" s="1"/>
  <c r="L1810" i="1" s="1"/>
  <c r="N1810" i="1"/>
  <c r="V1811" i="1" s="1"/>
  <c r="I1810" i="1"/>
  <c r="H1810" i="1"/>
  <c r="A1811" i="1"/>
  <c r="R1809" i="1"/>
  <c r="T1809" i="1"/>
  <c r="O1809" i="1"/>
  <c r="P1809" i="1" s="1"/>
  <c r="S591" i="1"/>
  <c r="B591" i="1" s="1"/>
  <c r="C593" i="1"/>
  <c r="M592" i="1"/>
  <c r="L633" i="1"/>
  <c r="N1811" i="1" l="1"/>
  <c r="I1811" i="1"/>
  <c r="H1811" i="1"/>
  <c r="R1811" i="1" s="1"/>
  <c r="A1812" i="1"/>
  <c r="R1810" i="1"/>
  <c r="O1810" i="1"/>
  <c r="P1810" i="1" s="1"/>
  <c r="T1810" i="1"/>
  <c r="F1810" i="1"/>
  <c r="G1810" i="1"/>
  <c r="E1812" i="1"/>
  <c r="D1811" i="1"/>
  <c r="S592" i="1"/>
  <c r="B592" i="1" s="1"/>
  <c r="C594" i="1"/>
  <c r="M593" i="1"/>
  <c r="L634" i="1"/>
  <c r="E1813" i="1" l="1"/>
  <c r="D1812" i="1"/>
  <c r="N1812" i="1"/>
  <c r="I1812" i="1"/>
  <c r="H1812" i="1"/>
  <c r="R1812" i="1" s="1"/>
  <c r="A1813" i="1"/>
  <c r="F1811" i="1"/>
  <c r="G1811" i="1"/>
  <c r="J1811" i="1"/>
  <c r="L1811" i="1" s="1"/>
  <c r="T1811" i="1"/>
  <c r="O1811" i="1"/>
  <c r="P1811" i="1" s="1"/>
  <c r="V1812" i="1"/>
  <c r="V1813" i="1" s="1"/>
  <c r="S593" i="1"/>
  <c r="B593" i="1" s="1"/>
  <c r="C595" i="1"/>
  <c r="M594" i="1"/>
  <c r="L635" i="1"/>
  <c r="F1812" i="1" l="1"/>
  <c r="G1812" i="1"/>
  <c r="J1812" i="1"/>
  <c r="L1812" i="1" s="1"/>
  <c r="N1813" i="1"/>
  <c r="A1814" i="1"/>
  <c r="I1813" i="1"/>
  <c r="H1813" i="1"/>
  <c r="R1813" i="1" s="1"/>
  <c r="V1814" i="1"/>
  <c r="T1812" i="1"/>
  <c r="O1812" i="1"/>
  <c r="P1812" i="1" s="1"/>
  <c r="E1814" i="1"/>
  <c r="D1813" i="1"/>
  <c r="S594" i="1"/>
  <c r="B594" i="1" s="1"/>
  <c r="C596" i="1"/>
  <c r="M595" i="1"/>
  <c r="L636" i="1"/>
  <c r="N1814" i="1" l="1"/>
  <c r="H1814" i="1"/>
  <c r="A1815" i="1"/>
  <c r="I1814" i="1"/>
  <c r="O1813" i="1"/>
  <c r="P1813" i="1" s="1"/>
  <c r="T1813" i="1"/>
  <c r="E1815" i="1"/>
  <c r="D1814" i="1"/>
  <c r="G1813" i="1"/>
  <c r="F1813" i="1"/>
  <c r="J1813" i="1"/>
  <c r="L1813" i="1" s="1"/>
  <c r="S595" i="1"/>
  <c r="B595" i="1" s="1"/>
  <c r="C597" i="1"/>
  <c r="M596" i="1"/>
  <c r="L637" i="1"/>
  <c r="N1815" i="1" l="1"/>
  <c r="I1815" i="1"/>
  <c r="H1815" i="1"/>
  <c r="R1815" i="1" s="1"/>
  <c r="A1816" i="1"/>
  <c r="E1816" i="1"/>
  <c r="D1815" i="1"/>
  <c r="F1815" i="1" s="1"/>
  <c r="R1814" i="1"/>
  <c r="T1814" i="1"/>
  <c r="O1814" i="1"/>
  <c r="P1814" i="1" s="1"/>
  <c r="F1814" i="1"/>
  <c r="G1814" i="1"/>
  <c r="J1814" i="1"/>
  <c r="L1814" i="1" s="1"/>
  <c r="V1815" i="1"/>
  <c r="V1816" i="1" s="1"/>
  <c r="S596" i="1"/>
  <c r="B596" i="1" s="1"/>
  <c r="C598" i="1"/>
  <c r="M597" i="1"/>
  <c r="L638" i="1"/>
  <c r="E1817" i="1" l="1"/>
  <c r="D1816" i="1"/>
  <c r="F1816" i="1" s="1"/>
  <c r="N1816" i="1"/>
  <c r="H1816" i="1"/>
  <c r="I1816" i="1"/>
  <c r="A1817" i="1"/>
  <c r="O1815" i="1"/>
  <c r="P1815" i="1" s="1"/>
  <c r="T1815" i="1"/>
  <c r="J1815" i="1"/>
  <c r="L1815" i="1" s="1"/>
  <c r="G1815" i="1"/>
  <c r="S597" i="1"/>
  <c r="B597" i="1" s="1"/>
  <c r="C599" i="1"/>
  <c r="M598" i="1"/>
  <c r="L639" i="1"/>
  <c r="N1817" i="1" l="1"/>
  <c r="I1817" i="1"/>
  <c r="A1818" i="1"/>
  <c r="H1817" i="1"/>
  <c r="R1817" i="1" s="1"/>
  <c r="O1816" i="1"/>
  <c r="P1816" i="1" s="1"/>
  <c r="T1816" i="1"/>
  <c r="R1816" i="1"/>
  <c r="J1816" i="1"/>
  <c r="L1816" i="1" s="1"/>
  <c r="G1816" i="1"/>
  <c r="E1818" i="1"/>
  <c r="D1817" i="1"/>
  <c r="V1817" i="1"/>
  <c r="V1818" i="1" s="1"/>
  <c r="S598" i="1"/>
  <c r="B598" i="1" s="1"/>
  <c r="C600" i="1"/>
  <c r="M599" i="1"/>
  <c r="L640" i="1"/>
  <c r="E1819" i="1" l="1"/>
  <c r="D1818" i="1"/>
  <c r="F1817" i="1"/>
  <c r="G1817" i="1"/>
  <c r="J1817" i="1"/>
  <c r="L1817" i="1" s="1"/>
  <c r="N1818" i="1"/>
  <c r="V1819" i="1" s="1"/>
  <c r="A1819" i="1"/>
  <c r="H1818" i="1"/>
  <c r="I1818" i="1"/>
  <c r="O1817" i="1"/>
  <c r="P1817" i="1" s="1"/>
  <c r="T1817" i="1"/>
  <c r="S599" i="1"/>
  <c r="B599" i="1" s="1"/>
  <c r="C601" i="1"/>
  <c r="M600" i="1"/>
  <c r="L641" i="1"/>
  <c r="N1819" i="1" l="1"/>
  <c r="I1819" i="1"/>
  <c r="H1819" i="1"/>
  <c r="R1819" i="1" s="1"/>
  <c r="A1820" i="1"/>
  <c r="F1818" i="1"/>
  <c r="J1818" i="1"/>
  <c r="L1818" i="1" s="1"/>
  <c r="G1818" i="1"/>
  <c r="O1818" i="1"/>
  <c r="P1818" i="1" s="1"/>
  <c r="T1818" i="1"/>
  <c r="R1818" i="1"/>
  <c r="E1820" i="1"/>
  <c r="D1819" i="1"/>
  <c r="S600" i="1"/>
  <c r="B600" i="1" s="1"/>
  <c r="C602" i="1"/>
  <c r="M601" i="1"/>
  <c r="L642" i="1"/>
  <c r="G1819" i="1" l="1"/>
  <c r="J1819" i="1"/>
  <c r="L1819" i="1" s="1"/>
  <c r="F1819" i="1"/>
  <c r="N1820" i="1"/>
  <c r="A1821" i="1"/>
  <c r="H1820" i="1"/>
  <c r="I1820" i="1"/>
  <c r="E1821" i="1"/>
  <c r="D1820" i="1"/>
  <c r="O1819" i="1"/>
  <c r="P1819" i="1" s="1"/>
  <c r="T1819" i="1"/>
  <c r="V1820" i="1"/>
  <c r="V1821" i="1" s="1"/>
  <c r="S601" i="1"/>
  <c r="B601" i="1" s="1"/>
  <c r="C603" i="1"/>
  <c r="M602" i="1"/>
  <c r="L643" i="1"/>
  <c r="R1820" i="1" l="1"/>
  <c r="T1820" i="1"/>
  <c r="O1820" i="1"/>
  <c r="P1820" i="1" s="1"/>
  <c r="V1822" i="1"/>
  <c r="J1820" i="1"/>
  <c r="L1820" i="1" s="1"/>
  <c r="E1822" i="1"/>
  <c r="D1821" i="1"/>
  <c r="F1821" i="1" s="1"/>
  <c r="J1821" i="1"/>
  <c r="L1821" i="1" s="1"/>
  <c r="N1821" i="1"/>
  <c r="I1821" i="1"/>
  <c r="H1821" i="1"/>
  <c r="R1821" i="1" s="1"/>
  <c r="A1822" i="1"/>
  <c r="F1820" i="1"/>
  <c r="G1820" i="1"/>
  <c r="S602" i="1"/>
  <c r="B602" i="1" s="1"/>
  <c r="C604" i="1"/>
  <c r="M603" i="1"/>
  <c r="L644" i="1"/>
  <c r="L645" i="1"/>
  <c r="E1823" i="1" l="1"/>
  <c r="D1822" i="1"/>
  <c r="F1822" i="1" s="1"/>
  <c r="N1822" i="1"/>
  <c r="H1822" i="1"/>
  <c r="I1822" i="1"/>
  <c r="A1823" i="1"/>
  <c r="V1823" i="1"/>
  <c r="G1822" i="1"/>
  <c r="G1821" i="1"/>
  <c r="T1821" i="1"/>
  <c r="O1821" i="1"/>
  <c r="P1821" i="1" s="1"/>
  <c r="S603" i="1"/>
  <c r="B603" i="1" s="1"/>
  <c r="C605" i="1"/>
  <c r="M604" i="1"/>
  <c r="L646" i="1"/>
  <c r="N1823" i="1" l="1"/>
  <c r="A1824" i="1"/>
  <c r="I1823" i="1"/>
  <c r="H1823" i="1"/>
  <c r="R1823" i="1" s="1"/>
  <c r="R1822" i="1"/>
  <c r="T1822" i="1"/>
  <c r="O1822" i="1"/>
  <c r="P1822" i="1" s="1"/>
  <c r="J1822" i="1"/>
  <c r="L1822" i="1" s="1"/>
  <c r="E1824" i="1"/>
  <c r="D1823" i="1"/>
  <c r="S604" i="1"/>
  <c r="B604" i="1" s="1"/>
  <c r="C606" i="1"/>
  <c r="M605" i="1"/>
  <c r="L647" i="1"/>
  <c r="E1825" i="1" l="1"/>
  <c r="D1824" i="1"/>
  <c r="F1823" i="1"/>
  <c r="G1823" i="1"/>
  <c r="J1823" i="1"/>
  <c r="L1823" i="1" s="1"/>
  <c r="N1824" i="1"/>
  <c r="I1824" i="1"/>
  <c r="H1824" i="1"/>
  <c r="A1825" i="1"/>
  <c r="O1823" i="1"/>
  <c r="P1823" i="1" s="1"/>
  <c r="T1823" i="1"/>
  <c r="V1824" i="1"/>
  <c r="S605" i="1"/>
  <c r="B605" i="1" s="1"/>
  <c r="C607" i="1"/>
  <c r="M606" i="1"/>
  <c r="L648" i="1"/>
  <c r="O1824" i="1" l="1"/>
  <c r="P1824" i="1" s="1"/>
  <c r="T1824" i="1"/>
  <c r="R1824" i="1"/>
  <c r="F1824" i="1"/>
  <c r="J1824" i="1"/>
  <c r="L1824" i="1" s="1"/>
  <c r="G1824" i="1"/>
  <c r="V1825" i="1"/>
  <c r="N1825" i="1"/>
  <c r="I1825" i="1"/>
  <c r="A1826" i="1"/>
  <c r="H1825" i="1"/>
  <c r="R1825" i="1" s="1"/>
  <c r="E1826" i="1"/>
  <c r="D1825" i="1"/>
  <c r="S606" i="1"/>
  <c r="B606" i="1" s="1"/>
  <c r="C608" i="1"/>
  <c r="M607" i="1"/>
  <c r="L649" i="1"/>
  <c r="V1826" i="1" l="1"/>
  <c r="E1827" i="1"/>
  <c r="D1826" i="1"/>
  <c r="T1825" i="1"/>
  <c r="O1825" i="1"/>
  <c r="P1825" i="1" s="1"/>
  <c r="F1825" i="1"/>
  <c r="G1825" i="1"/>
  <c r="J1825" i="1"/>
  <c r="L1825" i="1" s="1"/>
  <c r="N1826" i="1"/>
  <c r="H1826" i="1"/>
  <c r="A1827" i="1"/>
  <c r="I1826" i="1"/>
  <c r="S607" i="1"/>
  <c r="B607" i="1" s="1"/>
  <c r="C609" i="1"/>
  <c r="M608" i="1"/>
  <c r="L650" i="1"/>
  <c r="R1826" i="1" l="1"/>
  <c r="N1827" i="1"/>
  <c r="H1827" i="1"/>
  <c r="A1828" i="1"/>
  <c r="I1827" i="1"/>
  <c r="F1826" i="1"/>
  <c r="G1826" i="1"/>
  <c r="J1826" i="1"/>
  <c r="L1826" i="1" s="1"/>
  <c r="E1828" i="1"/>
  <c r="D1827" i="1"/>
  <c r="T1826" i="1"/>
  <c r="O1826" i="1"/>
  <c r="P1826" i="1" s="1"/>
  <c r="V1827" i="1"/>
  <c r="V1828" i="1" s="1"/>
  <c r="S608" i="1"/>
  <c r="B608" i="1" s="1"/>
  <c r="C610" i="1"/>
  <c r="M609" i="1"/>
  <c r="L651" i="1"/>
  <c r="N1828" i="1" l="1"/>
  <c r="H1828" i="1"/>
  <c r="I1828" i="1"/>
  <c r="A1829" i="1"/>
  <c r="R1827" i="1"/>
  <c r="G1827" i="1"/>
  <c r="F1827" i="1"/>
  <c r="J1827" i="1"/>
  <c r="L1827" i="1" s="1"/>
  <c r="O1827" i="1"/>
  <c r="P1827" i="1" s="1"/>
  <c r="T1827" i="1"/>
  <c r="E1829" i="1"/>
  <c r="D1828" i="1"/>
  <c r="S609" i="1"/>
  <c r="B609" i="1" s="1"/>
  <c r="C611" i="1"/>
  <c r="M610" i="1"/>
  <c r="L652" i="1"/>
  <c r="N1829" i="1" l="1"/>
  <c r="H1829" i="1"/>
  <c r="I1829" i="1"/>
  <c r="A1830" i="1"/>
  <c r="E1830" i="1"/>
  <c r="D1829" i="1"/>
  <c r="G1828" i="1"/>
  <c r="F1828" i="1"/>
  <c r="J1828" i="1"/>
  <c r="L1828" i="1" s="1"/>
  <c r="R1828" i="1"/>
  <c r="O1828" i="1"/>
  <c r="P1828" i="1" s="1"/>
  <c r="T1828" i="1"/>
  <c r="V1829" i="1"/>
  <c r="S610" i="1"/>
  <c r="B610" i="1" s="1"/>
  <c r="C612" i="1"/>
  <c r="M611" i="1"/>
  <c r="L653" i="1"/>
  <c r="R1829" i="1" l="1"/>
  <c r="V1830" i="1"/>
  <c r="F1829" i="1"/>
  <c r="J1829" i="1"/>
  <c r="L1829" i="1" s="1"/>
  <c r="G1829" i="1"/>
  <c r="E1831" i="1"/>
  <c r="D1830" i="1"/>
  <c r="N1830" i="1"/>
  <c r="H1830" i="1"/>
  <c r="A1831" i="1"/>
  <c r="I1830" i="1"/>
  <c r="T1829" i="1"/>
  <c r="O1829" i="1"/>
  <c r="P1829" i="1" s="1"/>
  <c r="S611" i="1"/>
  <c r="B611" i="1" s="1"/>
  <c r="C613" i="1"/>
  <c r="M612" i="1"/>
  <c r="L654" i="1"/>
  <c r="E1832" i="1" l="1"/>
  <c r="D1831" i="1"/>
  <c r="F1830" i="1"/>
  <c r="G1830" i="1"/>
  <c r="J1830" i="1"/>
  <c r="L1830" i="1" s="1"/>
  <c r="N1831" i="1"/>
  <c r="I1831" i="1"/>
  <c r="H1831" i="1"/>
  <c r="R1831" i="1" s="1"/>
  <c r="A1832" i="1"/>
  <c r="O1830" i="1"/>
  <c r="P1830" i="1" s="1"/>
  <c r="T1830" i="1"/>
  <c r="V1831" i="1"/>
  <c r="R1830" i="1"/>
  <c r="S612" i="1"/>
  <c r="B612" i="1" s="1"/>
  <c r="C614" i="1"/>
  <c r="M613" i="1"/>
  <c r="L655" i="1"/>
  <c r="J1831" i="1" l="1"/>
  <c r="L1831" i="1" s="1"/>
  <c r="V1832" i="1"/>
  <c r="O1831" i="1"/>
  <c r="P1831" i="1" s="1"/>
  <c r="T1831" i="1"/>
  <c r="F1831" i="1"/>
  <c r="G1831" i="1"/>
  <c r="N1832" i="1"/>
  <c r="H1832" i="1"/>
  <c r="R1832" i="1" s="1"/>
  <c r="A1833" i="1"/>
  <c r="I1832" i="1"/>
  <c r="E1833" i="1"/>
  <c r="D1832" i="1"/>
  <c r="S613" i="1"/>
  <c r="B613" i="1" s="1"/>
  <c r="C615" i="1"/>
  <c r="M615" i="1" s="1"/>
  <c r="S615" i="1" s="1"/>
  <c r="M614" i="1"/>
  <c r="L656" i="1"/>
  <c r="T1832" i="1" l="1"/>
  <c r="O1832" i="1"/>
  <c r="P1832" i="1" s="1"/>
  <c r="G1832" i="1"/>
  <c r="J1832" i="1"/>
  <c r="L1832" i="1" s="1"/>
  <c r="F1832" i="1"/>
  <c r="E1834" i="1"/>
  <c r="D1833" i="1"/>
  <c r="V1833" i="1"/>
  <c r="V1834" i="1" s="1"/>
  <c r="N1833" i="1"/>
  <c r="A1834" i="1"/>
  <c r="H1833" i="1"/>
  <c r="I1833" i="1"/>
  <c r="S614" i="1"/>
  <c r="B614" i="1" s="1"/>
  <c r="C616" i="1"/>
  <c r="L657" i="1"/>
  <c r="R1833" i="1" l="1"/>
  <c r="J1833" i="1"/>
  <c r="L1833" i="1" s="1"/>
  <c r="G1833" i="1"/>
  <c r="F1833" i="1"/>
  <c r="E1835" i="1"/>
  <c r="D1834" i="1"/>
  <c r="N1834" i="1"/>
  <c r="V1835" i="1" s="1"/>
  <c r="H1834" i="1"/>
  <c r="R1834" i="1" s="1"/>
  <c r="I1834" i="1"/>
  <c r="A1835" i="1"/>
  <c r="T1833" i="1"/>
  <c r="O1833" i="1"/>
  <c r="P1833" i="1" s="1"/>
  <c r="B615" i="1"/>
  <c r="C617" i="1"/>
  <c r="M616" i="1"/>
  <c r="L658" i="1"/>
  <c r="E1836" i="1" l="1"/>
  <c r="D1835" i="1"/>
  <c r="F1834" i="1"/>
  <c r="J1834" i="1"/>
  <c r="L1834" i="1" s="1"/>
  <c r="G1834" i="1"/>
  <c r="N1835" i="1"/>
  <c r="I1835" i="1"/>
  <c r="A1836" i="1"/>
  <c r="H1835" i="1"/>
  <c r="O1834" i="1"/>
  <c r="P1834" i="1" s="1"/>
  <c r="T1834" i="1"/>
  <c r="S616" i="1"/>
  <c r="B616" i="1" s="1"/>
  <c r="C618" i="1"/>
  <c r="M617" i="1"/>
  <c r="L659" i="1"/>
  <c r="T1835" i="1" l="1"/>
  <c r="O1835" i="1"/>
  <c r="P1835" i="1" s="1"/>
  <c r="F1835" i="1"/>
  <c r="G1835" i="1"/>
  <c r="J1835" i="1"/>
  <c r="L1835" i="1" s="1"/>
  <c r="R1835" i="1"/>
  <c r="D1836" i="1"/>
  <c r="N1836" i="1"/>
  <c r="O1836" i="1" s="1"/>
  <c r="I1836" i="1"/>
  <c r="H1836" i="1"/>
  <c r="R1836" i="1" s="1"/>
  <c r="V1836" i="1"/>
  <c r="S617" i="1"/>
  <c r="B617" i="1" s="1"/>
  <c r="C619" i="1"/>
  <c r="M618" i="1"/>
  <c r="L660" i="1"/>
  <c r="F1836" i="1" l="1"/>
  <c r="J1836" i="1"/>
  <c r="L1836" i="1" s="1"/>
  <c r="G1836" i="1"/>
  <c r="S618" i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7" i="1" s="1"/>
  <c r="P1137" i="1" s="1"/>
  <c r="M1136" i="1"/>
  <c r="S1136" i="1" s="1"/>
  <c r="B1136" i="1" s="1"/>
  <c r="C1138" i="1" l="1"/>
  <c r="S1137" i="1"/>
  <c r="B1137" i="1" l="1"/>
  <c r="T1137" i="1"/>
  <c r="C1139" i="1"/>
  <c r="M1138" i="1"/>
  <c r="S1138" i="1" s="1"/>
  <c r="B1138" i="1" s="1"/>
  <c r="M1139" i="1" l="1"/>
  <c r="C1140" i="1"/>
  <c r="M1140" i="1" l="1"/>
  <c r="S1140" i="1" s="1"/>
  <c r="B1140" i="1" s="1"/>
  <c r="C1141" i="1"/>
  <c r="S1139" i="1"/>
  <c r="B1139" i="1" s="1"/>
  <c r="M1141" i="1" l="1"/>
  <c r="S1141" i="1" s="1"/>
  <c r="B1141" i="1" s="1"/>
  <c r="C1142" i="1"/>
  <c r="C1143" i="1" l="1"/>
  <c r="M1142" i="1"/>
  <c r="S1142" i="1" s="1"/>
  <c r="B1142" i="1" s="1"/>
  <c r="C1144" i="1" l="1"/>
  <c r="M1143" i="1"/>
  <c r="S1143" i="1" l="1"/>
  <c r="B1143" i="1" s="1"/>
  <c r="C1145" i="1"/>
  <c r="M1144" i="1"/>
  <c r="S1144" i="1" s="1"/>
  <c r="B1144" i="1" s="1"/>
  <c r="C1146" i="1" l="1"/>
  <c r="M1145" i="1"/>
  <c r="S1145" i="1" s="1"/>
  <c r="B1145" i="1" s="1"/>
  <c r="C1147" i="1" l="1"/>
  <c r="M1146" i="1"/>
  <c r="S1146" i="1" s="1"/>
  <c r="B1146" i="1" s="1"/>
  <c r="C1148" i="1" l="1"/>
  <c r="M1147" i="1"/>
  <c r="S1147" i="1" l="1"/>
  <c r="B1147" i="1" s="1"/>
  <c r="M1148" i="1"/>
  <c r="C1149" i="1"/>
  <c r="S1148" i="1" l="1"/>
  <c r="B1148" i="1" s="1"/>
  <c r="C1150" i="1"/>
  <c r="M1149" i="1"/>
  <c r="S1149" i="1" s="1"/>
  <c r="B1149" i="1" s="1"/>
  <c r="C1151" i="1" l="1"/>
  <c r="M1150" i="1"/>
  <c r="S1150" i="1" l="1"/>
  <c r="B1150" i="1" s="1"/>
  <c r="C1152" i="1"/>
  <c r="M1151" i="1"/>
  <c r="S1151" i="1" l="1"/>
  <c r="B1151" i="1" s="1"/>
  <c r="M1152" i="1"/>
  <c r="S1152" i="1" s="1"/>
  <c r="B1152" i="1" s="1"/>
  <c r="C1153" i="1"/>
  <c r="C1154" i="1" l="1"/>
  <c r="M1153" i="1"/>
  <c r="S1153" i="1" s="1"/>
  <c r="B1153" i="1" s="1"/>
  <c r="C1155" i="1" l="1"/>
  <c r="M1154" i="1"/>
  <c r="S1154" i="1" s="1"/>
  <c r="B1154" i="1" s="1"/>
  <c r="M1155" i="1" l="1"/>
  <c r="S1155" i="1" s="1"/>
  <c r="B1155" i="1" s="1"/>
  <c r="C1156" i="1"/>
  <c r="C1157" i="1" l="1"/>
  <c r="M1156" i="1"/>
  <c r="S1156" i="1" l="1"/>
  <c r="B1156" i="1" s="1"/>
  <c r="M1157" i="1"/>
  <c r="S1157" i="1" s="1"/>
  <c r="B1157" i="1" s="1"/>
  <c r="C1158" i="1"/>
  <c r="M1158" i="1" l="1"/>
  <c r="S1158" i="1" s="1"/>
  <c r="B1158" i="1" s="1"/>
  <c r="C1159" i="1"/>
  <c r="M1159" i="1" l="1"/>
  <c r="S1159" i="1" s="1"/>
  <c r="B1159" i="1" s="1"/>
  <c r="C1160" i="1"/>
  <c r="M1160" i="1" l="1"/>
  <c r="S1160" i="1" s="1"/>
  <c r="B1160" i="1" s="1"/>
  <c r="C1161" i="1"/>
  <c r="M1161" i="1" l="1"/>
  <c r="S1161" i="1" s="1"/>
  <c r="B1161" i="1" s="1"/>
  <c r="C1162" i="1"/>
  <c r="C1163" i="1" l="1"/>
  <c r="M1162" i="1"/>
  <c r="S1162" i="1" l="1"/>
  <c r="B1162" i="1" s="1"/>
  <c r="C1164" i="1"/>
  <c r="M1163" i="1"/>
  <c r="S1163" i="1" s="1"/>
  <c r="B1163" i="1" s="1"/>
  <c r="M1164" i="1" l="1"/>
  <c r="C1165" i="1"/>
  <c r="C1166" i="1" l="1"/>
  <c r="M1165" i="1"/>
  <c r="S1165" i="1" s="1"/>
  <c r="B1165" i="1" s="1"/>
  <c r="S1164" i="1"/>
  <c r="B1164" i="1" s="1"/>
  <c r="C1167" i="1" l="1"/>
  <c r="M1166" i="1"/>
  <c r="S1166" i="1" l="1"/>
  <c r="B1166" i="1" s="1"/>
  <c r="C1168" i="1"/>
  <c r="M1168" i="1" s="1"/>
  <c r="P1168" i="1" s="1"/>
  <c r="M1167" i="1"/>
  <c r="S1167" i="1" l="1"/>
  <c r="B1167" i="1" s="1"/>
  <c r="C1169" i="1"/>
  <c r="S1168" i="1"/>
  <c r="T1168" i="1" s="1"/>
  <c r="B1168" i="1" l="1"/>
  <c r="M1169" i="1"/>
  <c r="C1170" i="1"/>
  <c r="C1171" i="1" l="1"/>
  <c r="M1170" i="1"/>
  <c r="S1169" i="1"/>
  <c r="B1169" i="1" s="1"/>
  <c r="S1170" i="1" l="1"/>
  <c r="B1170" i="1" s="1"/>
  <c r="C1172" i="1"/>
  <c r="M1171" i="1"/>
  <c r="S1171" i="1" s="1"/>
  <c r="B1171" i="1" s="1"/>
  <c r="C1173" i="1" l="1"/>
  <c r="M1172" i="1"/>
  <c r="S1172" i="1" s="1"/>
  <c r="B1172" i="1" s="1"/>
  <c r="M1173" i="1" l="1"/>
  <c r="S1173" i="1" s="1"/>
  <c r="B1173" i="1" s="1"/>
  <c r="C1174" i="1"/>
  <c r="C1175" i="1" l="1"/>
  <c r="M1174" i="1"/>
  <c r="S1174" i="1" l="1"/>
  <c r="B1174" i="1" s="1"/>
  <c r="C1176" i="1"/>
  <c r="M1175" i="1"/>
  <c r="S1175" i="1" s="1"/>
  <c r="B1175" i="1" s="1"/>
  <c r="C1177" i="1" l="1"/>
  <c r="M1176" i="1"/>
  <c r="S1176" i="1" s="1"/>
  <c r="B1176" i="1" s="1"/>
  <c r="C1178" i="1" l="1"/>
  <c r="M1177" i="1"/>
  <c r="S1177" i="1" l="1"/>
  <c r="B1177" i="1" s="1"/>
  <c r="C1179" i="1"/>
  <c r="M1178" i="1"/>
  <c r="S1178" i="1" l="1"/>
  <c r="B1178" i="1" s="1"/>
  <c r="C1180" i="1"/>
  <c r="M1179" i="1"/>
  <c r="S1179" i="1" s="1"/>
  <c r="B1179" i="1" s="1"/>
  <c r="C1181" i="1" l="1"/>
  <c r="M1180" i="1"/>
  <c r="S1180" i="1" l="1"/>
  <c r="B1180" i="1" s="1"/>
  <c r="C1182" i="1"/>
  <c r="M1181" i="1"/>
  <c r="S1181" i="1" s="1"/>
  <c r="B1181" i="1" s="1"/>
  <c r="M1182" i="1" l="1"/>
  <c r="S1182" i="1" s="1"/>
  <c r="B1182" i="1" s="1"/>
  <c r="C1183" i="1"/>
  <c r="C1184" i="1" l="1"/>
  <c r="M1183" i="1"/>
  <c r="S1183" i="1" l="1"/>
  <c r="B1183" i="1" s="1"/>
  <c r="M1184" i="1"/>
  <c r="S1184" i="1" s="1"/>
  <c r="B1184" i="1" s="1"/>
  <c r="C1185" i="1"/>
  <c r="C1186" i="1" l="1"/>
  <c r="M1185" i="1"/>
  <c r="S1185" i="1" l="1"/>
  <c r="B1185" i="1" s="1"/>
  <c r="C1187" i="1"/>
  <c r="M1186" i="1"/>
  <c r="S1186" i="1" s="1"/>
  <c r="B1186" i="1" s="1"/>
  <c r="M1187" i="1" l="1"/>
  <c r="S1187" i="1" s="1"/>
  <c r="B1187" i="1" s="1"/>
  <c r="C1188" i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l="1"/>
  <c r="B1190" i="1" s="1"/>
  <c r="C1192" i="1"/>
  <c r="M1191" i="1"/>
  <c r="M1192" i="1" l="1"/>
  <c r="C1193" i="1"/>
  <c r="S1191" i="1"/>
  <c r="B1191" i="1" s="1"/>
  <c r="C1194" i="1" l="1"/>
  <c r="M1193" i="1"/>
  <c r="S1192" i="1"/>
  <c r="B1192" i="1" s="1"/>
  <c r="S1193" i="1" l="1"/>
  <c r="B1193" i="1" s="1"/>
  <c r="M1194" i="1"/>
  <c r="C1195" i="1"/>
  <c r="S1194" i="1" l="1"/>
  <c r="B1194" i="1" s="1"/>
  <c r="C1196" i="1"/>
  <c r="M1195" i="1"/>
  <c r="C1197" i="1" l="1"/>
  <c r="M1196" i="1"/>
  <c r="S1196" i="1" s="1"/>
  <c r="B1196" i="1" s="1"/>
  <c r="S1195" i="1"/>
  <c r="B1195" i="1" s="1"/>
  <c r="C1198" i="1" l="1"/>
  <c r="M1198" i="1" s="1"/>
  <c r="P1198" i="1" s="1"/>
  <c r="M1197" i="1"/>
  <c r="S1197" i="1" l="1"/>
  <c r="B1197" i="1" s="1"/>
  <c r="S1198" i="1"/>
  <c r="T1198" i="1" s="1"/>
  <c r="C1199" i="1"/>
  <c r="M1199" i="1" l="1"/>
  <c r="C1200" i="1"/>
  <c r="B1198" i="1"/>
  <c r="C1201" i="1" l="1"/>
  <c r="M1200" i="1"/>
  <c r="S1199" i="1"/>
  <c r="B1199" i="1" s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l="1"/>
  <c r="B1204" i="1" s="1"/>
  <c r="M1205" i="1"/>
  <c r="S1205" i="1" s="1"/>
  <c r="B1205" i="1" s="1"/>
  <c r="C1206" i="1"/>
  <c r="C1207" i="1" l="1"/>
  <c r="M1206" i="1"/>
  <c r="S1206" i="1" l="1"/>
  <c r="B1206" i="1" s="1"/>
  <c r="C1208" i="1"/>
  <c r="M1207" i="1"/>
  <c r="S1207" i="1" l="1"/>
  <c r="B1207" i="1" s="1"/>
  <c r="M1208" i="1"/>
  <c r="C1209" i="1"/>
  <c r="M1209" i="1" l="1"/>
  <c r="S1209" i="1" s="1"/>
  <c r="B1209" i="1" s="1"/>
  <c r="C1210" i="1"/>
  <c r="S1208" i="1"/>
  <c r="B1208" i="1" s="1"/>
  <c r="M1210" i="1" l="1"/>
  <c r="S1210" i="1" s="1"/>
  <c r="B1210" i="1" s="1"/>
  <c r="C1211" i="1"/>
  <c r="C1212" i="1" l="1"/>
  <c r="M1211" i="1"/>
  <c r="S1211" i="1" l="1"/>
  <c r="B1211" i="1" s="1"/>
  <c r="C1213" i="1"/>
  <c r="M1212" i="1"/>
  <c r="C1214" i="1" l="1"/>
  <c r="M1213" i="1"/>
  <c r="S1212" i="1"/>
  <c r="B1212" i="1" s="1"/>
  <c r="S1213" i="1" l="1"/>
  <c r="B1213" i="1" s="1"/>
  <c r="C1215" i="1"/>
  <c r="M1214" i="1"/>
  <c r="M1215" i="1" l="1"/>
  <c r="S1215" i="1" s="1"/>
  <c r="B1215" i="1" s="1"/>
  <c r="C1216" i="1"/>
  <c r="S1214" i="1"/>
  <c r="B1214" i="1" s="1"/>
  <c r="C1217" i="1" l="1"/>
  <c r="M1216" i="1"/>
  <c r="S1216" i="1" s="1"/>
  <c r="B1216" i="1" s="1"/>
  <c r="M1217" i="1" l="1"/>
  <c r="S1217" i="1" s="1"/>
  <c r="B1217" i="1" s="1"/>
  <c r="C1218" i="1"/>
  <c r="C1219" i="1" l="1"/>
  <c r="M1218" i="1"/>
  <c r="S1218" i="1" s="1"/>
  <c r="B1218" i="1" s="1"/>
  <c r="M1219" i="1" l="1"/>
  <c r="S1219" i="1" s="1"/>
  <c r="B1219" i="1" s="1"/>
  <c r="C1220" i="1"/>
  <c r="M1220" i="1" l="1"/>
  <c r="C1221" i="1"/>
  <c r="C1222" i="1" l="1"/>
  <c r="M1221" i="1"/>
  <c r="S1221" i="1" s="1"/>
  <c r="B1221" i="1" s="1"/>
  <c r="S1220" i="1"/>
  <c r="B1220" i="1" s="1"/>
  <c r="M1222" i="1" l="1"/>
  <c r="C1223" i="1"/>
  <c r="C1224" i="1" l="1"/>
  <c r="M1223" i="1"/>
  <c r="S1222" i="1"/>
  <c r="B1222" i="1" s="1"/>
  <c r="S1223" i="1" l="1"/>
  <c r="B1223" i="1" s="1"/>
  <c r="M1224" i="1"/>
  <c r="C1225" i="1"/>
  <c r="C1226" i="1" l="1"/>
  <c r="M1225" i="1"/>
  <c r="S1224" i="1"/>
  <c r="B1224" i="1" s="1"/>
  <c r="S1225" i="1" l="1"/>
  <c r="B1225" i="1" s="1"/>
  <c r="M1226" i="1"/>
  <c r="C1227" i="1"/>
  <c r="S1226" i="1" l="1"/>
  <c r="B1226" i="1" s="1"/>
  <c r="C1228" i="1"/>
  <c r="M1227" i="1"/>
  <c r="S1227" i="1" l="1"/>
  <c r="B1227" i="1" s="1"/>
  <c r="C1229" i="1"/>
  <c r="M1229" i="1" s="1"/>
  <c r="P1229" i="1" s="1"/>
  <c r="M1228" i="1"/>
  <c r="S1228" i="1" l="1"/>
  <c r="B1228" i="1" s="1"/>
  <c r="C1230" i="1"/>
  <c r="S1229" i="1"/>
  <c r="T1229" i="1" s="1"/>
  <c r="B1229" i="1" l="1"/>
  <c r="M1230" i="1"/>
  <c r="C1231" i="1"/>
  <c r="M1231" i="1" l="1"/>
  <c r="S1231" i="1" s="1"/>
  <c r="B1231" i="1" s="1"/>
  <c r="C1232" i="1"/>
  <c r="S1230" i="1"/>
  <c r="B1230" i="1" s="1"/>
  <c r="C1233" i="1" l="1"/>
  <c r="M1232" i="1"/>
  <c r="S1232" i="1" l="1"/>
  <c r="B1232" i="1" s="1"/>
  <c r="C1234" i="1"/>
  <c r="M1233" i="1"/>
  <c r="S1233" i="1" s="1"/>
  <c r="B1233" i="1" s="1"/>
  <c r="M1234" i="1" l="1"/>
  <c r="S1234" i="1" s="1"/>
  <c r="B1234" i="1" s="1"/>
  <c r="C1235" i="1"/>
  <c r="C1236" i="1" l="1"/>
  <c r="M1235" i="1"/>
  <c r="S1235" i="1" l="1"/>
  <c r="B1235" i="1" s="1"/>
  <c r="C1237" i="1"/>
  <c r="M1236" i="1"/>
  <c r="S1236" i="1" s="1"/>
  <c r="B1236" i="1" s="1"/>
  <c r="C1238" i="1" l="1"/>
  <c r="M1237" i="1"/>
  <c r="S1237" i="1" s="1"/>
  <c r="B1237" i="1" s="1"/>
  <c r="C1239" i="1" l="1"/>
  <c r="M1238" i="1"/>
  <c r="S1238" i="1" l="1"/>
  <c r="B1238" i="1" s="1"/>
  <c r="C1240" i="1"/>
  <c r="M1239" i="1"/>
  <c r="M1240" i="1" l="1"/>
  <c r="S1240" i="1" s="1"/>
  <c r="B1240" i="1" s="1"/>
  <c r="C1241" i="1"/>
  <c r="S1239" i="1"/>
  <c r="B1239" i="1" s="1"/>
  <c r="C1242" i="1" l="1"/>
  <c r="M1241" i="1"/>
  <c r="S1241" i="1" l="1"/>
  <c r="B1241" i="1" s="1"/>
  <c r="M1242" i="1"/>
  <c r="C1243" i="1"/>
  <c r="S1242" i="1" l="1"/>
  <c r="B1242" i="1" s="1"/>
  <c r="C1244" i="1"/>
  <c r="M1243" i="1"/>
  <c r="S1243" i="1" s="1"/>
  <c r="B1243" i="1" s="1"/>
  <c r="C1245" i="1" l="1"/>
  <c r="M1244" i="1"/>
  <c r="S1244" i="1" l="1"/>
  <c r="B1244" i="1" s="1"/>
  <c r="M1245" i="1"/>
  <c r="C1246" i="1"/>
  <c r="S1245" i="1" l="1"/>
  <c r="B1245" i="1" s="1"/>
  <c r="C1247" i="1"/>
  <c r="M1246" i="1"/>
  <c r="C1248" i="1" l="1"/>
  <c r="M1247" i="1"/>
  <c r="S1246" i="1"/>
  <c r="B1246" i="1" s="1"/>
  <c r="S1247" i="1" l="1"/>
  <c r="B1247" i="1" s="1"/>
  <c r="C1249" i="1"/>
  <c r="M1248" i="1"/>
  <c r="S1248" i="1" l="1"/>
  <c r="B1248" i="1" s="1"/>
  <c r="C1250" i="1"/>
  <c r="M1249" i="1"/>
  <c r="C1251" i="1" l="1"/>
  <c r="M1250" i="1"/>
  <c r="S1249" i="1"/>
  <c r="B1249" i="1" s="1"/>
  <c r="S1250" i="1" l="1"/>
  <c r="B1250" i="1" s="1"/>
  <c r="C1252" i="1"/>
  <c r="M1251" i="1"/>
  <c r="C1253" i="1" l="1"/>
  <c r="M1252" i="1"/>
  <c r="S1251" i="1"/>
  <c r="B1251" i="1" s="1"/>
  <c r="S1252" i="1" l="1"/>
  <c r="B1252" i="1" s="1"/>
  <c r="C1254" i="1"/>
  <c r="M1253" i="1"/>
  <c r="S1253" i="1" s="1"/>
  <c r="B1253" i="1" s="1"/>
  <c r="C1255" i="1" l="1"/>
  <c r="M1254" i="1"/>
  <c r="S1254" i="1" l="1"/>
  <c r="B1254" i="1" s="1"/>
  <c r="C1256" i="1"/>
  <c r="M1255" i="1"/>
  <c r="S1255" i="1" l="1"/>
  <c r="B1255" i="1" s="1"/>
  <c r="C1257" i="1"/>
  <c r="M1256" i="1"/>
  <c r="C1258" i="1" l="1"/>
  <c r="M1257" i="1"/>
  <c r="S1256" i="1"/>
  <c r="B1256" i="1" s="1"/>
  <c r="S1257" i="1" l="1"/>
  <c r="B1257" i="1" s="1"/>
  <c r="M1258" i="1"/>
  <c r="C1259" i="1"/>
  <c r="M1259" i="1" s="1"/>
  <c r="P1259" i="1" s="1"/>
  <c r="S1258" i="1" l="1"/>
  <c r="B1258" i="1" s="1"/>
  <c r="C1260" i="1"/>
  <c r="S1259" i="1"/>
  <c r="T1259" i="1" s="1"/>
  <c r="B1259" i="1" l="1"/>
  <c r="M1260" i="1"/>
  <c r="C1261" i="1"/>
  <c r="C1262" i="1" l="1"/>
  <c r="M1261" i="1"/>
  <c r="S1260" i="1"/>
  <c r="B1260" i="1" s="1"/>
  <c r="S1261" i="1" l="1"/>
  <c r="B1261" i="1" s="1"/>
  <c r="C1263" i="1"/>
  <c r="M1262" i="1"/>
  <c r="S1262" i="1" s="1"/>
  <c r="B1262" i="1" s="1"/>
  <c r="C1264" i="1" l="1"/>
  <c r="M1263" i="1"/>
  <c r="S1263" i="1" s="1"/>
  <c r="B1263" i="1" s="1"/>
  <c r="C1265" i="1" l="1"/>
  <c r="M1264" i="1"/>
  <c r="S1264" i="1" l="1"/>
  <c r="B1264" i="1" s="1"/>
  <c r="C1266" i="1"/>
  <c r="M1265" i="1"/>
  <c r="M1266" i="1" l="1"/>
  <c r="S1266" i="1" s="1"/>
  <c r="B1266" i="1" s="1"/>
  <c r="C1267" i="1"/>
  <c r="S1265" i="1"/>
  <c r="B1265" i="1" s="1"/>
  <c r="C1268" i="1" l="1"/>
  <c r="M1267" i="1"/>
  <c r="S1267" i="1" l="1"/>
  <c r="B1267" i="1" s="1"/>
  <c r="C1269" i="1"/>
  <c r="M1268" i="1"/>
  <c r="M1269" i="1" l="1"/>
  <c r="C1270" i="1"/>
  <c r="S1268" i="1"/>
  <c r="B1268" i="1" s="1"/>
  <c r="C1271" i="1" l="1"/>
  <c r="M1270" i="1"/>
  <c r="S1269" i="1"/>
  <c r="B1269" i="1" s="1"/>
  <c r="S1270" i="1" l="1"/>
  <c r="B1270" i="1" s="1"/>
  <c r="C1272" i="1"/>
  <c r="M1271" i="1"/>
  <c r="S1271" i="1" s="1"/>
  <c r="B1271" i="1" s="1"/>
  <c r="C1273" i="1" l="1"/>
  <c r="M1272" i="1"/>
  <c r="S1272" i="1" l="1"/>
  <c r="B1272" i="1" s="1"/>
  <c r="C1274" i="1"/>
  <c r="M1273" i="1"/>
  <c r="S1273" i="1" l="1"/>
  <c r="B1273" i="1" s="1"/>
  <c r="C1275" i="1"/>
  <c r="M1274" i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S1277" i="1" s="1"/>
  <c r="B1277" i="1" s="1"/>
  <c r="M1278" i="1" l="1"/>
  <c r="S1278" i="1" s="1"/>
  <c r="B1278" i="1" s="1"/>
  <c r="C1279" i="1"/>
  <c r="M1279" i="1" l="1"/>
  <c r="S1279" i="1" s="1"/>
  <c r="B1279" i="1" s="1"/>
  <c r="C1280" i="1"/>
  <c r="M1280" i="1" l="1"/>
  <c r="S1280" i="1" s="1"/>
  <c r="B1280" i="1" s="1"/>
  <c r="C1281" i="1"/>
  <c r="C1282" i="1" l="1"/>
  <c r="M1281" i="1"/>
  <c r="S1281" i="1" l="1"/>
  <c r="B1281" i="1" s="1"/>
  <c r="M1282" i="1"/>
  <c r="S1282" i="1" s="1"/>
  <c r="B1282" i="1" s="1"/>
  <c r="C1283" i="1"/>
  <c r="C1284" i="1" l="1"/>
  <c r="M1283" i="1"/>
  <c r="S1283" i="1" s="1"/>
  <c r="B1283" i="1" s="1"/>
  <c r="C1285" i="1" l="1"/>
  <c r="M1284" i="1"/>
  <c r="S1284" i="1" l="1"/>
  <c r="B1284" i="1" s="1"/>
  <c r="M1285" i="1"/>
  <c r="S1285" i="1" s="1"/>
  <c r="B1285" i="1" s="1"/>
  <c r="C1286" i="1"/>
  <c r="C1287" i="1" l="1"/>
  <c r="M1286" i="1"/>
  <c r="S1286" i="1" l="1"/>
  <c r="B1286" i="1" s="1"/>
  <c r="C1288" i="1"/>
  <c r="M1287" i="1"/>
  <c r="S1287" i="1" s="1"/>
  <c r="B1287" i="1" s="1"/>
  <c r="C1289" i="1" l="1"/>
  <c r="M1288" i="1"/>
  <c r="S1288" i="1" l="1"/>
  <c r="B1288" i="1" s="1"/>
  <c r="C1290" i="1"/>
  <c r="M1290" i="1" s="1"/>
  <c r="P1290" i="1" s="1"/>
  <c r="M1289" i="1"/>
  <c r="S1289" i="1" l="1"/>
  <c r="B1289" i="1" s="1"/>
  <c r="S1290" i="1"/>
  <c r="T1290" i="1" s="1"/>
  <c r="C1291" i="1"/>
  <c r="B1290" i="1" l="1"/>
  <c r="C1292" i="1"/>
  <c r="M1291" i="1"/>
  <c r="S1291" i="1" l="1"/>
  <c r="B1291" i="1" s="1"/>
  <c r="M1292" i="1"/>
  <c r="C1293" i="1"/>
  <c r="M1293" i="1" l="1"/>
  <c r="C1294" i="1"/>
  <c r="S1292" i="1"/>
  <c r="B1292" i="1" s="1"/>
  <c r="C1295" i="1" l="1"/>
  <c r="M1294" i="1"/>
  <c r="S1293" i="1"/>
  <c r="B1293" i="1" s="1"/>
  <c r="S1294" i="1" l="1"/>
  <c r="B1294" i="1" s="1"/>
  <c r="C1296" i="1"/>
  <c r="M1295" i="1"/>
  <c r="C1297" i="1" l="1"/>
  <c r="M1296" i="1"/>
  <c r="S1295" i="1"/>
  <c r="B1295" i="1" s="1"/>
  <c r="S1296" i="1" l="1"/>
  <c r="B1296" i="1" s="1"/>
  <c r="C1298" i="1"/>
  <c r="M1297" i="1"/>
  <c r="M1298" i="1" l="1"/>
  <c r="S1298" i="1" s="1"/>
  <c r="B1298" i="1" s="1"/>
  <c r="C1299" i="1"/>
  <c r="S1297" i="1"/>
  <c r="B1297" i="1" s="1"/>
  <c r="M1299" i="1" l="1"/>
  <c r="C1300" i="1"/>
  <c r="M1300" i="1" l="1"/>
  <c r="C1301" i="1"/>
  <c r="S1299" i="1"/>
  <c r="B1299" i="1" s="1"/>
  <c r="M1301" i="1" l="1"/>
  <c r="C1302" i="1"/>
  <c r="S1300" i="1"/>
  <c r="B1300" i="1" s="1"/>
  <c r="C1303" i="1" l="1"/>
  <c r="M1302" i="1"/>
  <c r="S1302" i="1" s="1"/>
  <c r="B1302" i="1" s="1"/>
  <c r="S1301" i="1"/>
  <c r="B1301" i="1" s="1"/>
  <c r="C1304" i="1" l="1"/>
  <c r="M1303" i="1"/>
  <c r="S1303" i="1" s="1"/>
  <c r="B1303" i="1" s="1"/>
  <c r="C1305" i="1" l="1"/>
  <c r="M1304" i="1"/>
  <c r="S1304" i="1" l="1"/>
  <c r="B1304" i="1" s="1"/>
  <c r="C1306" i="1"/>
  <c r="M1305" i="1"/>
  <c r="S1305" i="1" l="1"/>
  <c r="B1305" i="1" s="1"/>
  <c r="C1307" i="1"/>
  <c r="M1306" i="1"/>
  <c r="S1306" i="1" s="1"/>
  <c r="B1306" i="1" s="1"/>
  <c r="C1308" i="1" l="1"/>
  <c r="M1307" i="1"/>
  <c r="S1307" i="1" s="1"/>
  <c r="B1307" i="1" s="1"/>
  <c r="C1309" i="1" l="1"/>
  <c r="M1308" i="1"/>
  <c r="S1308" i="1" l="1"/>
  <c r="B1308" i="1" s="1"/>
  <c r="C1310" i="1"/>
  <c r="M1309" i="1"/>
  <c r="S1309" i="1" l="1"/>
  <c r="B1309" i="1" s="1"/>
  <c r="C1311" i="1"/>
  <c r="M1310" i="1"/>
  <c r="S1310" i="1" l="1"/>
  <c r="B1310" i="1" s="1"/>
  <c r="C1312" i="1"/>
  <c r="M1311" i="1"/>
  <c r="M1312" i="1" l="1"/>
  <c r="C1313" i="1"/>
  <c r="S1311" i="1"/>
  <c r="B1311" i="1" s="1"/>
  <c r="C1314" i="1" l="1"/>
  <c r="M1313" i="1"/>
  <c r="S1312" i="1"/>
  <c r="B1312" i="1" s="1"/>
  <c r="S1313" i="1" l="1"/>
  <c r="B1313" i="1" s="1"/>
  <c r="M1314" i="1"/>
  <c r="S1314" i="1" s="1"/>
  <c r="B1314" i="1" s="1"/>
  <c r="C1315" i="1"/>
  <c r="C1316" i="1" l="1"/>
  <c r="M1315" i="1"/>
  <c r="S1315" i="1" l="1"/>
  <c r="B1315" i="1" s="1"/>
  <c r="C1317" i="1"/>
  <c r="M1316" i="1"/>
  <c r="S1316" i="1" s="1"/>
  <c r="B1316" i="1" s="1"/>
  <c r="C1318" i="1" l="1"/>
  <c r="M1317" i="1"/>
  <c r="S1317" i="1" l="1"/>
  <c r="B1317" i="1" s="1"/>
  <c r="C1319" i="1"/>
  <c r="M1318" i="1"/>
  <c r="C1320" i="1" l="1"/>
  <c r="M1319" i="1"/>
  <c r="S1319" i="1" s="1"/>
  <c r="B1319" i="1" s="1"/>
  <c r="S1318" i="1"/>
  <c r="B1318" i="1" s="1"/>
  <c r="C1321" i="1" l="1"/>
  <c r="M1321" i="1" s="1"/>
  <c r="P1321" i="1" s="1"/>
  <c r="M1320" i="1"/>
  <c r="S1320" i="1" s="1"/>
  <c r="B1320" i="1" s="1"/>
  <c r="S1321" i="1" l="1"/>
  <c r="T1321" i="1" s="1"/>
  <c r="C1322" i="1"/>
  <c r="B1321" i="1" l="1"/>
  <c r="M1322" i="1"/>
  <c r="C1323" i="1"/>
  <c r="M1323" i="1" l="1"/>
  <c r="S1323" i="1" s="1"/>
  <c r="B1323" i="1" s="1"/>
  <c r="C1324" i="1"/>
  <c r="S1322" i="1"/>
  <c r="B1322" i="1" s="1"/>
  <c r="M1324" i="1" l="1"/>
  <c r="C1325" i="1"/>
  <c r="M1325" i="1" l="1"/>
  <c r="C1326" i="1"/>
  <c r="S1324" i="1"/>
  <c r="B1324" i="1" s="1"/>
  <c r="M1326" i="1" l="1"/>
  <c r="S1326" i="1" s="1"/>
  <c r="B1326" i="1" s="1"/>
  <c r="C1327" i="1"/>
  <c r="S1325" i="1"/>
  <c r="B1325" i="1" s="1"/>
  <c r="C1328" i="1" l="1"/>
  <c r="M1327" i="1"/>
  <c r="S1327" i="1" s="1"/>
  <c r="B1327" i="1" s="1"/>
  <c r="C1329" i="1" l="1"/>
  <c r="M1328" i="1"/>
  <c r="S1328" i="1" l="1"/>
  <c r="B1328" i="1" s="1"/>
  <c r="C1330" i="1"/>
  <c r="M1329" i="1"/>
  <c r="S1329" i="1" s="1"/>
  <c r="B1329" i="1" s="1"/>
  <c r="C1331" i="1" l="1"/>
  <c r="M1330" i="1"/>
  <c r="S1330" i="1" l="1"/>
  <c r="B1330" i="1" s="1"/>
  <c r="C1332" i="1"/>
  <c r="M1331" i="1"/>
  <c r="C1333" i="1" l="1"/>
  <c r="M1332" i="1"/>
  <c r="S1331" i="1"/>
  <c r="B1331" i="1" s="1"/>
  <c r="S1332" i="1" l="1"/>
  <c r="B1332" i="1" s="1"/>
  <c r="C1334" i="1"/>
  <c r="M1333" i="1"/>
  <c r="C1335" i="1" l="1"/>
  <c r="M1334" i="1"/>
  <c r="S1334" i="1" s="1"/>
  <c r="B1334" i="1" s="1"/>
  <c r="S1333" i="1"/>
  <c r="B1333" i="1" s="1"/>
  <c r="M1335" i="1" l="1"/>
  <c r="S1335" i="1" s="1"/>
  <c r="B1335" i="1" s="1"/>
  <c r="C1336" i="1"/>
  <c r="C1337" i="1" l="1"/>
  <c r="M1336" i="1"/>
  <c r="S1336" i="1" l="1"/>
  <c r="B1336" i="1" s="1"/>
  <c r="C1338" i="1"/>
  <c r="M1337" i="1"/>
  <c r="C1339" i="1" l="1"/>
  <c r="M1338" i="1"/>
  <c r="S1338" i="1" s="1"/>
  <c r="B1338" i="1" s="1"/>
  <c r="S1337" i="1"/>
  <c r="B1337" i="1" s="1"/>
  <c r="C1340" i="1" l="1"/>
  <c r="M1339" i="1"/>
  <c r="S1339" i="1" s="1"/>
  <c r="B1339" i="1" s="1"/>
  <c r="C1341" i="1" l="1"/>
  <c r="M1340" i="1"/>
  <c r="S1340" i="1" s="1"/>
  <c r="B1340" i="1" s="1"/>
  <c r="M1341" i="1" l="1"/>
  <c r="S1341" i="1" s="1"/>
  <c r="B1341" i="1" s="1"/>
  <c r="C1342" i="1"/>
  <c r="C1343" i="1" l="1"/>
  <c r="M1342" i="1"/>
  <c r="S1342" i="1" l="1"/>
  <c r="B1342" i="1" s="1"/>
  <c r="M1343" i="1"/>
  <c r="C1344" i="1"/>
  <c r="S1343" i="1" l="1"/>
  <c r="B1343" i="1" s="1"/>
  <c r="M1344" i="1"/>
  <c r="S1344" i="1" s="1"/>
  <c r="B1344" i="1" s="1"/>
  <c r="C1345" i="1"/>
  <c r="M1345" i="1" l="1"/>
  <c r="C1346" i="1"/>
  <c r="C1347" i="1" l="1"/>
  <c r="M1346" i="1"/>
  <c r="S1346" i="1" s="1"/>
  <c r="B1346" i="1" s="1"/>
  <c r="S1345" i="1"/>
  <c r="B1345" i="1" s="1"/>
  <c r="C1348" i="1" l="1"/>
  <c r="M1347" i="1"/>
  <c r="S1347" i="1" s="1"/>
  <c r="B1347" i="1" s="1"/>
  <c r="M1348" i="1" l="1"/>
  <c r="S1348" i="1" s="1"/>
  <c r="B1348" i="1" s="1"/>
  <c r="C1349" i="1"/>
  <c r="M1349" i="1" s="1"/>
  <c r="P1349" i="1" s="1"/>
  <c r="S1349" i="1" l="1"/>
  <c r="T1349" i="1" s="1"/>
  <c r="C1350" i="1"/>
  <c r="B1349" i="1" l="1"/>
  <c r="C1351" i="1"/>
  <c r="M1350" i="1"/>
  <c r="S1350" i="1" l="1"/>
  <c r="B1350" i="1" s="1"/>
  <c r="M1351" i="1"/>
  <c r="C1352" i="1"/>
  <c r="M1352" i="1" l="1"/>
  <c r="S1352" i="1" s="1"/>
  <c r="B1352" i="1" s="1"/>
  <c r="C1353" i="1"/>
  <c r="S1351" i="1"/>
  <c r="B1351" i="1" s="1"/>
  <c r="M1353" i="1" l="1"/>
  <c r="C1354" i="1"/>
  <c r="M1354" i="1" l="1"/>
  <c r="C1355" i="1"/>
  <c r="S1353" i="1"/>
  <c r="B1353" i="1" s="1"/>
  <c r="C1356" i="1" l="1"/>
  <c r="M1355" i="1"/>
  <c r="S1354" i="1"/>
  <c r="B1354" i="1" s="1"/>
  <c r="S1355" i="1" l="1"/>
  <c r="B1355" i="1" s="1"/>
  <c r="M1356" i="1"/>
  <c r="S1356" i="1" s="1"/>
  <c r="B1356" i="1" s="1"/>
  <c r="C1357" i="1"/>
  <c r="C1358" i="1" l="1"/>
  <c r="M1357" i="1"/>
  <c r="S1357" i="1" l="1"/>
  <c r="B1357" i="1" s="1"/>
  <c r="C1359" i="1"/>
  <c r="M1358" i="1"/>
  <c r="C1360" i="1" l="1"/>
  <c r="M1359" i="1"/>
  <c r="S1358" i="1"/>
  <c r="B1358" i="1" s="1"/>
  <c r="S1359" i="1" l="1"/>
  <c r="B1359" i="1" s="1"/>
  <c r="M1360" i="1"/>
  <c r="S1360" i="1" s="1"/>
  <c r="B1360" i="1" s="1"/>
  <c r="C1361" i="1"/>
  <c r="C1362" i="1" l="1"/>
  <c r="M1361" i="1"/>
  <c r="S1361" i="1" l="1"/>
  <c r="B1361" i="1" s="1"/>
  <c r="C1363" i="1"/>
  <c r="M1362" i="1"/>
  <c r="S1362" i="1" s="1"/>
  <c r="B1362" i="1" s="1"/>
  <c r="M1363" i="1" l="1"/>
  <c r="C1364" i="1"/>
  <c r="C1365" i="1" l="1"/>
  <c r="M1364" i="1"/>
  <c r="S1363" i="1"/>
  <c r="B1363" i="1" s="1"/>
  <c r="S1364" i="1" l="1"/>
  <c r="B1364" i="1" s="1"/>
  <c r="C1366" i="1"/>
  <c r="M1365" i="1"/>
  <c r="S1365" i="1" s="1"/>
  <c r="B1365" i="1" s="1"/>
  <c r="C1367" i="1" l="1"/>
  <c r="M1366" i="1"/>
  <c r="S1366" i="1" l="1"/>
  <c r="B1366" i="1" s="1"/>
  <c r="C1368" i="1"/>
  <c r="M1367" i="1"/>
  <c r="C1369" i="1" l="1"/>
  <c r="M1368" i="1"/>
  <c r="S1368" i="1" s="1"/>
  <c r="B1368" i="1" s="1"/>
  <c r="S1367" i="1"/>
  <c r="B1367" i="1" s="1"/>
  <c r="C1370" i="1" l="1"/>
  <c r="M1369" i="1"/>
  <c r="S1369" i="1" l="1"/>
  <c r="B1369" i="1" s="1"/>
  <c r="C1371" i="1"/>
  <c r="M1370" i="1"/>
  <c r="C1372" i="1" l="1"/>
  <c r="M1371" i="1"/>
  <c r="S1370" i="1"/>
  <c r="B1370" i="1" s="1"/>
  <c r="S1371" i="1" l="1"/>
  <c r="B1371" i="1" s="1"/>
  <c r="M1372" i="1"/>
  <c r="S1372" i="1" s="1"/>
  <c r="B1372" i="1" s="1"/>
  <c r="C1373" i="1"/>
  <c r="M1373" i="1" l="1"/>
  <c r="S1373" i="1" s="1"/>
  <c r="B1373" i="1" s="1"/>
  <c r="C1374" i="1"/>
  <c r="C1375" i="1" l="1"/>
  <c r="M1374" i="1"/>
  <c r="S1374" i="1" l="1"/>
  <c r="B1374" i="1" s="1"/>
  <c r="C1376" i="1"/>
  <c r="M1375" i="1"/>
  <c r="M1376" i="1" l="1"/>
  <c r="C1377" i="1"/>
  <c r="S1375" i="1"/>
  <c r="B1375" i="1" s="1"/>
  <c r="M1377" i="1" l="1"/>
  <c r="S1377" i="1" s="1"/>
  <c r="B1377" i="1" s="1"/>
  <c r="C1378" i="1"/>
  <c r="S1376" i="1"/>
  <c r="B1376" i="1" s="1"/>
  <c r="M1378" i="1" l="1"/>
  <c r="C1379" i="1"/>
  <c r="C1380" i="1" l="1"/>
  <c r="M1380" i="1" s="1"/>
  <c r="P1380" i="1" s="1"/>
  <c r="M1379" i="1"/>
  <c r="S1378" i="1"/>
  <c r="B1378" i="1" s="1"/>
  <c r="S1379" i="1" l="1"/>
  <c r="B1379" i="1" s="1"/>
  <c r="S1380" i="1"/>
  <c r="T1380" i="1" s="1"/>
  <c r="C1381" i="1"/>
  <c r="B1380" i="1" l="1"/>
  <c r="M1381" i="1"/>
  <c r="S1381" i="1" s="1"/>
  <c r="B1381" i="1" s="1"/>
  <c r="C1382" i="1"/>
  <c r="C1383" i="1" l="1"/>
  <c r="M1382" i="1"/>
  <c r="S1382" i="1" l="1"/>
  <c r="B1382" i="1" s="1"/>
  <c r="C1384" i="1"/>
  <c r="M1383" i="1"/>
  <c r="C1385" i="1" l="1"/>
  <c r="M1384" i="1"/>
  <c r="S1383" i="1"/>
  <c r="B1383" i="1" s="1"/>
  <c r="S1384" i="1" l="1"/>
  <c r="B1384" i="1" s="1"/>
  <c r="C1386" i="1"/>
  <c r="M1385" i="1"/>
  <c r="M1386" i="1" l="1"/>
  <c r="C1387" i="1"/>
  <c r="S1385" i="1"/>
  <c r="B1385" i="1" s="1"/>
  <c r="M1387" i="1" l="1"/>
  <c r="S1387" i="1" s="1"/>
  <c r="B1387" i="1" s="1"/>
  <c r="C1388" i="1"/>
  <c r="S1386" i="1"/>
  <c r="B1386" i="1" s="1"/>
  <c r="M1388" i="1" l="1"/>
  <c r="C1389" i="1"/>
  <c r="M1389" i="1" l="1"/>
  <c r="C1390" i="1"/>
  <c r="S1388" i="1"/>
  <c r="B1388" i="1" s="1"/>
  <c r="C1391" i="1" l="1"/>
  <c r="M1390" i="1"/>
  <c r="S1389" i="1"/>
  <c r="B1389" i="1" s="1"/>
  <c r="S1390" i="1" l="1"/>
  <c r="B1390" i="1" s="1"/>
  <c r="M1391" i="1"/>
  <c r="S1391" i="1" s="1"/>
  <c r="B1391" i="1" s="1"/>
  <c r="C1392" i="1"/>
  <c r="M1392" i="1" l="1"/>
  <c r="S1392" i="1" s="1"/>
  <c r="B1392" i="1" s="1"/>
  <c r="C1393" i="1"/>
  <c r="C1394" i="1" l="1"/>
  <c r="M1393" i="1"/>
  <c r="S1393" i="1" l="1"/>
  <c r="B1393" i="1" s="1"/>
  <c r="M1394" i="1"/>
  <c r="C1395" i="1"/>
  <c r="C1396" i="1" l="1"/>
  <c r="M1395" i="1"/>
  <c r="S1394" i="1"/>
  <c r="B1394" i="1" s="1"/>
  <c r="S1395" i="1" l="1"/>
  <c r="B1395" i="1" s="1"/>
  <c r="C1397" i="1"/>
  <c r="M1396" i="1"/>
  <c r="S1396" i="1" s="1"/>
  <c r="B1396" i="1" s="1"/>
  <c r="C1398" i="1" l="1"/>
  <c r="M1397" i="1"/>
  <c r="S1397" i="1" l="1"/>
  <c r="B1397" i="1" s="1"/>
  <c r="C1399" i="1"/>
  <c r="M1398" i="1"/>
  <c r="S1398" i="1" s="1"/>
  <c r="B1398" i="1" s="1"/>
  <c r="M1399" i="1" l="1"/>
  <c r="S1399" i="1" s="1"/>
  <c r="B1399" i="1" s="1"/>
  <c r="C1400" i="1"/>
  <c r="C1401" i="1" l="1"/>
  <c r="M1400" i="1"/>
  <c r="S1400" i="1" l="1"/>
  <c r="B1400" i="1" s="1"/>
  <c r="C1402" i="1"/>
  <c r="M1401" i="1"/>
  <c r="S1401" i="1" s="1"/>
  <c r="B1401" i="1" s="1"/>
  <c r="C1403" i="1" l="1"/>
  <c r="M1402" i="1"/>
  <c r="S1402" i="1" l="1"/>
  <c r="B1402" i="1" s="1"/>
  <c r="M1403" i="1"/>
  <c r="S1403" i="1" s="1"/>
  <c r="B1403" i="1" s="1"/>
  <c r="C1404" i="1"/>
  <c r="C1405" i="1" l="1"/>
  <c r="M1404" i="1"/>
  <c r="S1404" i="1" s="1"/>
  <c r="B1404" i="1" s="1"/>
  <c r="C1406" i="1" l="1"/>
  <c r="M1405" i="1"/>
  <c r="S1405" i="1" s="1"/>
  <c r="B1405" i="1" s="1"/>
  <c r="C1407" i="1" l="1"/>
  <c r="M1406" i="1"/>
  <c r="S1406" i="1" s="1"/>
  <c r="B1406" i="1" s="1"/>
  <c r="C1408" i="1" l="1"/>
  <c r="M1407" i="1"/>
  <c r="S1407" i="1" l="1"/>
  <c r="B1407" i="1" s="1"/>
  <c r="C1409" i="1"/>
  <c r="M1408" i="1"/>
  <c r="C1410" i="1" l="1"/>
  <c r="M1410" i="1" s="1"/>
  <c r="P1410" i="1" s="1"/>
  <c r="M1409" i="1"/>
  <c r="S1409" i="1" s="1"/>
  <c r="B1409" i="1" s="1"/>
  <c r="S1408" i="1"/>
  <c r="B1408" i="1" s="1"/>
  <c r="S1410" i="1" l="1"/>
  <c r="T1410" i="1" s="1"/>
  <c r="C1411" i="1"/>
  <c r="B1410" i="1" l="1"/>
  <c r="M1411" i="1"/>
  <c r="C1412" i="1"/>
  <c r="C1413" i="1" l="1"/>
  <c r="M1412" i="1"/>
  <c r="S1412" i="1" s="1"/>
  <c r="B1412" i="1" s="1"/>
  <c r="S1411" i="1"/>
  <c r="B1411" i="1" s="1"/>
  <c r="C1414" i="1" l="1"/>
  <c r="M1413" i="1"/>
  <c r="S1413" i="1" l="1"/>
  <c r="B1413" i="1" s="1"/>
  <c r="M1414" i="1"/>
  <c r="S1414" i="1" s="1"/>
  <c r="B1414" i="1" s="1"/>
  <c r="C1415" i="1"/>
  <c r="M1415" i="1" l="1"/>
  <c r="S1415" i="1" s="1"/>
  <c r="B1415" i="1" s="1"/>
  <c r="C1416" i="1"/>
  <c r="M1416" i="1" l="1"/>
  <c r="S1416" i="1" s="1"/>
  <c r="B1416" i="1" s="1"/>
  <c r="C1417" i="1"/>
  <c r="M1417" i="1" l="1"/>
  <c r="S1417" i="1" s="1"/>
  <c r="B1417" i="1" s="1"/>
  <c r="C1418" i="1"/>
  <c r="C1419" i="1" l="1"/>
  <c r="M1418" i="1"/>
  <c r="S1418" i="1" s="1"/>
  <c r="B1418" i="1" s="1"/>
  <c r="C1420" i="1" l="1"/>
  <c r="M1419" i="1"/>
  <c r="S1419" i="1" l="1"/>
  <c r="B1419" i="1" s="1"/>
  <c r="C1421" i="1"/>
  <c r="M1420" i="1"/>
  <c r="C1422" i="1" l="1"/>
  <c r="M1421" i="1"/>
  <c r="S1420" i="1"/>
  <c r="B1420" i="1" s="1"/>
  <c r="S1421" i="1" l="1"/>
  <c r="B1421" i="1" s="1"/>
  <c r="M1422" i="1"/>
  <c r="S1422" i="1" s="1"/>
  <c r="B1422" i="1" s="1"/>
  <c r="C1423" i="1"/>
  <c r="C1424" i="1" l="1"/>
  <c r="M1423" i="1"/>
  <c r="S1423" i="1" l="1"/>
  <c r="B1423" i="1" s="1"/>
  <c r="C1425" i="1"/>
  <c r="M1424" i="1"/>
  <c r="S1424" i="1" s="1"/>
  <c r="B1424" i="1" s="1"/>
  <c r="C1426" i="1" l="1"/>
  <c r="M1425" i="1"/>
  <c r="S1425" i="1" s="1"/>
  <c r="B1425" i="1" s="1"/>
  <c r="C1427" i="1" l="1"/>
  <c r="M1426" i="1"/>
  <c r="S1426" i="1" l="1"/>
  <c r="B1426" i="1" s="1"/>
  <c r="C1428" i="1"/>
  <c r="M1427" i="1"/>
  <c r="S1427" i="1" l="1"/>
  <c r="B1427" i="1" s="1"/>
  <c r="C1429" i="1"/>
  <c r="M1428" i="1"/>
  <c r="S1428" i="1" l="1"/>
  <c r="B1428" i="1" s="1"/>
  <c r="C1430" i="1"/>
  <c r="M1429" i="1"/>
  <c r="S1429" i="1" s="1"/>
  <c r="B1429" i="1" s="1"/>
  <c r="M1430" i="1" l="1"/>
  <c r="S1430" i="1" s="1"/>
  <c r="B1430" i="1" s="1"/>
  <c r="C1431" i="1"/>
  <c r="C1432" i="1" l="1"/>
  <c r="M1431" i="1"/>
  <c r="S1431" i="1" l="1"/>
  <c r="B1431" i="1" s="1"/>
  <c r="M1432" i="1"/>
  <c r="C1433" i="1"/>
  <c r="S1432" i="1" l="1"/>
  <c r="B1432" i="1" s="1"/>
  <c r="M1433" i="1"/>
  <c r="C1434" i="1"/>
  <c r="C1435" i="1" l="1"/>
  <c r="M1434" i="1"/>
  <c r="S1433" i="1"/>
  <c r="B1433" i="1" s="1"/>
  <c r="S1434" i="1" l="1"/>
  <c r="B1434" i="1" s="1"/>
  <c r="M1435" i="1"/>
  <c r="C1436" i="1"/>
  <c r="S1435" i="1" l="1"/>
  <c r="B1435" i="1" s="1"/>
  <c r="C1437" i="1"/>
  <c r="M1436" i="1"/>
  <c r="S1436" i="1" l="1"/>
  <c r="B1436" i="1" s="1"/>
  <c r="M1437" i="1"/>
  <c r="C1438" i="1"/>
  <c r="S1437" i="1" l="1"/>
  <c r="B1437" i="1" s="1"/>
  <c r="M1438" i="1"/>
  <c r="C1439" i="1"/>
  <c r="M1439" i="1" l="1"/>
  <c r="S1439" i="1" s="1"/>
  <c r="B1439" i="1" s="1"/>
  <c r="C1440" i="1"/>
  <c r="S1438" i="1"/>
  <c r="B1438" i="1" s="1"/>
  <c r="C1441" i="1" l="1"/>
  <c r="M1441" i="1" s="1"/>
  <c r="P1441" i="1" s="1"/>
  <c r="M1440" i="1"/>
  <c r="S1440" i="1" s="1"/>
  <c r="B1440" i="1" s="1"/>
  <c r="S1441" i="1" l="1"/>
  <c r="T1441" i="1" s="1"/>
  <c r="C1442" i="1"/>
  <c r="B1441" i="1" l="1"/>
  <c r="M1442" i="1"/>
  <c r="C1443" i="1"/>
  <c r="M1443" i="1" l="1"/>
  <c r="C1444" i="1"/>
  <c r="S1442" i="1"/>
  <c r="B1442" i="1" s="1"/>
  <c r="C1445" i="1" l="1"/>
  <c r="M1444" i="1"/>
  <c r="S1443" i="1"/>
  <c r="B1443" i="1" s="1"/>
  <c r="S1444" i="1" l="1"/>
  <c r="B1444" i="1" s="1"/>
  <c r="C1446" i="1"/>
  <c r="M1445" i="1"/>
  <c r="S1445" i="1" l="1"/>
  <c r="B1445" i="1" s="1"/>
  <c r="C1447" i="1"/>
  <c r="M1446" i="1"/>
  <c r="S1446" i="1" l="1"/>
  <c r="B1446" i="1" s="1"/>
  <c r="M1447" i="1"/>
  <c r="S1447" i="1" s="1"/>
  <c r="B1447" i="1" s="1"/>
  <c r="C1448" i="1"/>
  <c r="C1449" i="1" l="1"/>
  <c r="M1448" i="1"/>
  <c r="S1448" i="1" l="1"/>
  <c r="B1448" i="1" s="1"/>
  <c r="C1450" i="1"/>
  <c r="M1449" i="1"/>
  <c r="S1449" i="1" s="1"/>
  <c r="B1449" i="1" s="1"/>
  <c r="C1451" i="1" l="1"/>
  <c r="M1450" i="1"/>
  <c r="S1450" i="1" l="1"/>
  <c r="B1450" i="1" s="1"/>
  <c r="M1451" i="1"/>
  <c r="C1452" i="1"/>
  <c r="S1451" i="1" l="1"/>
  <c r="B1451" i="1" s="1"/>
  <c r="C1453" i="1"/>
  <c r="M1452" i="1"/>
  <c r="S1452" i="1" l="1"/>
  <c r="B1452" i="1" s="1"/>
  <c r="C1454" i="1"/>
  <c r="M1453" i="1"/>
  <c r="S1453" i="1" l="1"/>
  <c r="B1453" i="1" s="1"/>
  <c r="M1454" i="1"/>
  <c r="C1455" i="1"/>
  <c r="S1454" i="1" l="1"/>
  <c r="B1454" i="1" s="1"/>
  <c r="C1456" i="1"/>
  <c r="M1455" i="1"/>
  <c r="M1456" i="1" l="1"/>
  <c r="S1456" i="1" s="1"/>
  <c r="B1456" i="1" s="1"/>
  <c r="C1457" i="1"/>
  <c r="S1455" i="1"/>
  <c r="B1455" i="1" s="1"/>
  <c r="C1458" i="1" l="1"/>
  <c r="M1457" i="1"/>
  <c r="S1457" i="1" l="1"/>
  <c r="B1457" i="1" s="1"/>
  <c r="C1459" i="1"/>
  <c r="M1458" i="1"/>
  <c r="C1460" i="1" l="1"/>
  <c r="M1459" i="1"/>
  <c r="S1458" i="1"/>
  <c r="B1458" i="1" s="1"/>
  <c r="S1459" i="1" l="1"/>
  <c r="B1459" i="1" s="1"/>
  <c r="M1460" i="1"/>
  <c r="S1460" i="1" s="1"/>
  <c r="B1460" i="1" s="1"/>
  <c r="C1461" i="1"/>
  <c r="C1462" i="1" l="1"/>
  <c r="M1461" i="1"/>
  <c r="S1461" i="1" l="1"/>
  <c r="B1461" i="1" s="1"/>
  <c r="C1463" i="1"/>
  <c r="M1462" i="1"/>
  <c r="S1462" i="1" l="1"/>
  <c r="B1462" i="1" s="1"/>
  <c r="M1463" i="1"/>
  <c r="S1463" i="1" s="1"/>
  <c r="B1463" i="1" s="1"/>
  <c r="C1464" i="1"/>
  <c r="C1465" i="1" l="1"/>
  <c r="M1464" i="1"/>
  <c r="S1464" i="1" s="1"/>
  <c r="B1464" i="1" s="1"/>
  <c r="M1465" i="1" l="1"/>
  <c r="C1466" i="1"/>
  <c r="C1467" i="1" l="1"/>
  <c r="M1466" i="1"/>
  <c r="S1466" i="1" s="1"/>
  <c r="B1466" i="1" s="1"/>
  <c r="S1465" i="1"/>
  <c r="B1465" i="1" s="1"/>
  <c r="M1467" i="1" l="1"/>
  <c r="C1468" i="1"/>
  <c r="C1469" i="1" l="1"/>
  <c r="M1468" i="1"/>
  <c r="S1467" i="1"/>
  <c r="B1467" i="1" s="1"/>
  <c r="S1468" i="1" l="1"/>
  <c r="B1468" i="1" s="1"/>
  <c r="C1470" i="1"/>
  <c r="M1469" i="1"/>
  <c r="S1469" i="1" l="1"/>
  <c r="B1469" i="1" s="1"/>
  <c r="C1471" i="1"/>
  <c r="M1471" i="1" s="1"/>
  <c r="P1471" i="1" s="1"/>
  <c r="M1470" i="1"/>
  <c r="C1472" i="1" l="1"/>
  <c r="S1471" i="1"/>
  <c r="T1471" i="1" s="1"/>
  <c r="S1470" i="1"/>
  <c r="B1470" i="1" s="1"/>
  <c r="M1472" i="1" l="1"/>
  <c r="S1472" i="1" s="1"/>
  <c r="B1472" i="1" s="1"/>
  <c r="C1473" i="1"/>
  <c r="B1471" i="1"/>
  <c r="C1474" i="1" l="1"/>
  <c r="M1473" i="1"/>
  <c r="S1473" i="1" l="1"/>
  <c r="B1473" i="1" s="1"/>
  <c r="C1475" i="1"/>
  <c r="M1474" i="1"/>
  <c r="M1475" i="1" l="1"/>
  <c r="S1475" i="1" s="1"/>
  <c r="B1475" i="1" s="1"/>
  <c r="C1476" i="1"/>
  <c r="S1474" i="1"/>
  <c r="B1474" i="1" s="1"/>
  <c r="C1477" i="1" l="1"/>
  <c r="M1476" i="1"/>
  <c r="S1476" i="1" l="1"/>
  <c r="B1476" i="1" s="1"/>
  <c r="C1478" i="1"/>
  <c r="M1477" i="1"/>
  <c r="S1477" i="1" l="1"/>
  <c r="B1477" i="1" s="1"/>
  <c r="C1479" i="1"/>
  <c r="M1478" i="1"/>
  <c r="M1479" i="1" l="1"/>
  <c r="S1479" i="1" s="1"/>
  <c r="B1479" i="1" s="1"/>
  <c r="C1480" i="1"/>
  <c r="S1478" i="1"/>
  <c r="B1478" i="1" s="1"/>
  <c r="C1481" i="1" l="1"/>
  <c r="M1480" i="1"/>
  <c r="S1480" i="1" s="1"/>
  <c r="B1480" i="1" s="1"/>
  <c r="C1482" i="1" l="1"/>
  <c r="M1481" i="1"/>
  <c r="S1481" i="1" l="1"/>
  <c r="B1481" i="1" s="1"/>
  <c r="C1483" i="1"/>
  <c r="M1482" i="1"/>
  <c r="S1482" i="1" l="1"/>
  <c r="B1482" i="1" s="1"/>
  <c r="M1483" i="1"/>
  <c r="C1484" i="1"/>
  <c r="S1483" i="1" l="1"/>
  <c r="B1483" i="1" s="1"/>
  <c r="M1484" i="1"/>
  <c r="C1485" i="1"/>
  <c r="S1484" i="1" l="1"/>
  <c r="B1484" i="1" s="1"/>
  <c r="C1486" i="1"/>
  <c r="M1485" i="1"/>
  <c r="S1485" i="1" l="1"/>
  <c r="B1485" i="1" s="1"/>
  <c r="C1487" i="1"/>
  <c r="M1486" i="1"/>
  <c r="S1486" i="1" s="1"/>
  <c r="B1486" i="1" s="1"/>
  <c r="C1488" i="1" l="1"/>
  <c r="M1487" i="1"/>
  <c r="S1487" i="1" l="1"/>
  <c r="B1487" i="1" s="1"/>
  <c r="C1489" i="1"/>
  <c r="M1488" i="1"/>
  <c r="C1490" i="1" l="1"/>
  <c r="M1489" i="1"/>
  <c r="S1488" i="1"/>
  <c r="B1488" i="1" s="1"/>
  <c r="S1489" i="1" l="1"/>
  <c r="B1489" i="1" s="1"/>
  <c r="C1491" i="1"/>
  <c r="M1490" i="1"/>
  <c r="M1491" i="1" l="1"/>
  <c r="C1492" i="1"/>
  <c r="S1490" i="1"/>
  <c r="B1490" i="1" s="1"/>
  <c r="M1492" i="1" l="1"/>
  <c r="C1493" i="1"/>
  <c r="S1491" i="1"/>
  <c r="B1491" i="1" s="1"/>
  <c r="M1493" i="1" l="1"/>
  <c r="C1494" i="1"/>
  <c r="S1492" i="1"/>
  <c r="B1492" i="1" s="1"/>
  <c r="C1495" i="1" l="1"/>
  <c r="M1494" i="1"/>
  <c r="S1494" i="1" s="1"/>
  <c r="B1494" i="1" s="1"/>
  <c r="S1493" i="1"/>
  <c r="B1493" i="1" s="1"/>
  <c r="M1495" i="1" l="1"/>
  <c r="C1496" i="1"/>
  <c r="M1496" i="1" l="1"/>
  <c r="S1496" i="1" s="1"/>
  <c r="B1496" i="1" s="1"/>
  <c r="C1497" i="1"/>
  <c r="S1495" i="1"/>
  <c r="B1495" i="1" s="1"/>
  <c r="C1498" i="1" l="1"/>
  <c r="M1497" i="1"/>
  <c r="S1497" i="1" l="1"/>
  <c r="B1497" i="1" s="1"/>
  <c r="C1499" i="1"/>
  <c r="M1498" i="1"/>
  <c r="S1498" i="1" l="1"/>
  <c r="B1498" i="1" s="1"/>
  <c r="M1499" i="1"/>
  <c r="C1500" i="1"/>
  <c r="S1499" i="1" l="1"/>
  <c r="B1499" i="1" s="1"/>
  <c r="C1501" i="1"/>
  <c r="M1500" i="1"/>
  <c r="S1500" i="1" l="1"/>
  <c r="B1500" i="1" s="1"/>
  <c r="C1502" i="1"/>
  <c r="M1502" i="1" s="1"/>
  <c r="P1502" i="1" s="1"/>
  <c r="M1501" i="1"/>
  <c r="S1502" i="1" l="1"/>
  <c r="T1502" i="1" s="1"/>
  <c r="C1503" i="1"/>
  <c r="S1501" i="1"/>
  <c r="B1501" i="1" s="1"/>
  <c r="B1502" i="1" l="1"/>
  <c r="M1503" i="1"/>
  <c r="S1503" i="1" s="1"/>
  <c r="B1503" i="1" s="1"/>
  <c r="C1504" i="1"/>
  <c r="M1504" i="1" l="1"/>
  <c r="S1504" i="1" s="1"/>
  <c r="B1504" i="1" s="1"/>
  <c r="C1505" i="1"/>
  <c r="C1506" i="1" l="1"/>
  <c r="M1505" i="1"/>
  <c r="S1505" i="1" s="1"/>
  <c r="B1505" i="1" s="1"/>
  <c r="C1507" i="1" l="1"/>
  <c r="M1506" i="1"/>
  <c r="S1506" i="1" l="1"/>
  <c r="B1506" i="1" s="1"/>
  <c r="M1507" i="1"/>
  <c r="S1507" i="1" s="1"/>
  <c r="B1507" i="1" s="1"/>
  <c r="C1508" i="1"/>
  <c r="M1508" i="1" l="1"/>
  <c r="S1508" i="1" s="1"/>
  <c r="B1508" i="1" s="1"/>
  <c r="C1509" i="1"/>
  <c r="C1510" i="1" l="1"/>
  <c r="M1509" i="1"/>
  <c r="S1509" i="1" s="1"/>
  <c r="B1509" i="1" s="1"/>
  <c r="C1511" i="1" l="1"/>
  <c r="M1510" i="1"/>
  <c r="S1510" i="1" l="1"/>
  <c r="B1510" i="1" s="1"/>
  <c r="M1511" i="1"/>
  <c r="S1511" i="1" s="1"/>
  <c r="B1511" i="1" s="1"/>
  <c r="C1512" i="1"/>
  <c r="C1513" i="1" l="1"/>
  <c r="M1512" i="1"/>
  <c r="S1512" i="1" s="1"/>
  <c r="B1512" i="1" s="1"/>
  <c r="M1513" i="1" l="1"/>
  <c r="S1513" i="1" s="1"/>
  <c r="B1513" i="1" s="1"/>
  <c r="C1514" i="1"/>
  <c r="C1515" i="1" l="1"/>
  <c r="M1514" i="1"/>
  <c r="S1514" i="1" s="1"/>
  <c r="B1514" i="1" s="1"/>
  <c r="C1516" i="1" l="1"/>
  <c r="M1515" i="1"/>
  <c r="S1515" i="1" l="1"/>
  <c r="B1515" i="1" s="1"/>
  <c r="C1517" i="1"/>
  <c r="M1516" i="1"/>
  <c r="C1518" i="1" l="1"/>
  <c r="M1517" i="1"/>
  <c r="S1517" i="1" s="1"/>
  <c r="B1517" i="1" s="1"/>
  <c r="S1516" i="1"/>
  <c r="B1516" i="1" s="1"/>
  <c r="C1519" i="1" l="1"/>
  <c r="M1518" i="1"/>
  <c r="S1518" i="1" l="1"/>
  <c r="B1518" i="1" s="1"/>
  <c r="C1520" i="1"/>
  <c r="M1519" i="1"/>
  <c r="C1521" i="1" l="1"/>
  <c r="M1520" i="1"/>
  <c r="S1520" i="1" s="1"/>
  <c r="B1520" i="1" s="1"/>
  <c r="S1519" i="1"/>
  <c r="B1519" i="1" s="1"/>
  <c r="M1521" i="1" l="1"/>
  <c r="S1521" i="1" s="1"/>
  <c r="B1521" i="1" s="1"/>
  <c r="C1522" i="1"/>
  <c r="M1522" i="1" l="1"/>
  <c r="S1522" i="1" s="1"/>
  <c r="B1522" i="1" s="1"/>
  <c r="C1523" i="1"/>
  <c r="C1524" i="1" l="1"/>
  <c r="M1523" i="1"/>
  <c r="S1523" i="1" l="1"/>
  <c r="B1523" i="1" s="1"/>
  <c r="M1524" i="1"/>
  <c r="S1524" i="1" s="1"/>
  <c r="B1524" i="1" s="1"/>
  <c r="C1525" i="1"/>
  <c r="C1526" i="1" l="1"/>
  <c r="M1525" i="1"/>
  <c r="S1525" i="1" l="1"/>
  <c r="B1525" i="1" s="1"/>
  <c r="M1526" i="1"/>
  <c r="S1526" i="1" s="1"/>
  <c r="B1526" i="1" s="1"/>
  <c r="C1527" i="1"/>
  <c r="C1528" i="1" l="1"/>
  <c r="M1527" i="1"/>
  <c r="S1527" i="1" l="1"/>
  <c r="B1527" i="1" s="1"/>
  <c r="C1529" i="1"/>
  <c r="M1528" i="1"/>
  <c r="C1530" i="1" l="1"/>
  <c r="M1529" i="1"/>
  <c r="S1528" i="1"/>
  <c r="B1528" i="1" s="1"/>
  <c r="S1529" i="1" l="1"/>
  <c r="B1529" i="1" s="1"/>
  <c r="M1530" i="1"/>
  <c r="C1531" i="1"/>
  <c r="S1530" i="1" l="1"/>
  <c r="B1530" i="1" s="1"/>
  <c r="C1532" i="1"/>
  <c r="M1531" i="1"/>
  <c r="S1531" i="1" l="1"/>
  <c r="B1531" i="1" s="1"/>
  <c r="C1533" i="1"/>
  <c r="M1533" i="1" s="1"/>
  <c r="P1533" i="1" s="1"/>
  <c r="M1532" i="1"/>
  <c r="S1532" i="1" l="1"/>
  <c r="B1532" i="1" s="1"/>
  <c r="S1533" i="1"/>
  <c r="T1533" i="1" s="1"/>
  <c r="C1534" i="1"/>
  <c r="B1533" i="1" l="1"/>
  <c r="M1534" i="1"/>
  <c r="S1534" i="1" s="1"/>
  <c r="B1534" i="1" s="1"/>
  <c r="C1535" i="1"/>
  <c r="M1535" i="1" l="1"/>
  <c r="S1535" i="1" s="1"/>
  <c r="B1535" i="1" s="1"/>
  <c r="C1536" i="1"/>
  <c r="M1536" i="1" l="1"/>
  <c r="S1536" i="1" s="1"/>
  <c r="B1536" i="1" s="1"/>
  <c r="C1537" i="1"/>
  <c r="C1538" i="1" l="1"/>
  <c r="M1537" i="1"/>
  <c r="S1537" i="1" s="1"/>
  <c r="B1537" i="1" s="1"/>
  <c r="M1538" i="1" l="1"/>
  <c r="C1539" i="1"/>
  <c r="M1539" i="1" l="1"/>
  <c r="C1540" i="1"/>
  <c r="S1538" i="1"/>
  <c r="B1538" i="1" s="1"/>
  <c r="M1540" i="1" l="1"/>
  <c r="S1540" i="1" s="1"/>
  <c r="B1540" i="1" s="1"/>
  <c r="C1541" i="1"/>
  <c r="S1539" i="1"/>
  <c r="B1539" i="1" s="1"/>
  <c r="M1541" i="1" l="1"/>
  <c r="C1542" i="1"/>
  <c r="C1543" i="1" l="1"/>
  <c r="M1542" i="1"/>
  <c r="S1542" i="1" s="1"/>
  <c r="B1542" i="1" s="1"/>
  <c r="S1541" i="1"/>
  <c r="B1541" i="1" s="1"/>
  <c r="C1544" i="1" l="1"/>
  <c r="M1543" i="1"/>
  <c r="S1543" i="1" s="1"/>
  <c r="B1543" i="1" s="1"/>
  <c r="M1544" i="1" l="1"/>
  <c r="S1544" i="1" s="1"/>
  <c r="B1544" i="1" s="1"/>
  <c r="C1545" i="1"/>
  <c r="C1546" i="1" l="1"/>
  <c r="M1545" i="1"/>
  <c r="S1545" i="1" l="1"/>
  <c r="B1545" i="1" s="1"/>
  <c r="C1547" i="1"/>
  <c r="M1546" i="1"/>
  <c r="C1548" i="1" l="1"/>
  <c r="M1547" i="1"/>
  <c r="S1546" i="1"/>
  <c r="B1546" i="1" s="1"/>
  <c r="S1547" i="1" l="1"/>
  <c r="B1547" i="1" s="1"/>
  <c r="C1549" i="1"/>
  <c r="M1548" i="1"/>
  <c r="M1549" i="1" l="1"/>
  <c r="S1549" i="1" s="1"/>
  <c r="B1549" i="1" s="1"/>
  <c r="C1550" i="1"/>
  <c r="S1548" i="1"/>
  <c r="B1548" i="1" s="1"/>
  <c r="C1551" i="1" l="1"/>
  <c r="M1550" i="1"/>
  <c r="S1550" i="1" l="1"/>
  <c r="B1550" i="1" s="1"/>
  <c r="C1552" i="1"/>
  <c r="M1551" i="1"/>
  <c r="S1551" i="1" l="1"/>
  <c r="B1551" i="1" s="1"/>
  <c r="C1553" i="1"/>
  <c r="M1552" i="1"/>
  <c r="S1552" i="1" s="1"/>
  <c r="B1552" i="1" s="1"/>
  <c r="M1553" i="1" l="1"/>
  <c r="S1553" i="1" s="1"/>
  <c r="B1553" i="1" s="1"/>
  <c r="C1554" i="1"/>
  <c r="C1555" i="1" l="1"/>
  <c r="M1554" i="1"/>
  <c r="S1554" i="1" l="1"/>
  <c r="B1554" i="1" s="1"/>
  <c r="C1556" i="1"/>
  <c r="M1555" i="1"/>
  <c r="S1555" i="1" l="1"/>
  <c r="B1555" i="1" s="1"/>
  <c r="M1556" i="1"/>
  <c r="S1556" i="1" s="1"/>
  <c r="B1556" i="1" s="1"/>
  <c r="C1557" i="1"/>
  <c r="C1558" i="1" l="1"/>
  <c r="M1557" i="1"/>
  <c r="S1557" i="1" s="1"/>
  <c r="B1557" i="1" s="1"/>
  <c r="C1559" i="1" l="1"/>
  <c r="M1558" i="1"/>
  <c r="S1558" i="1" l="1"/>
  <c r="B1558" i="1" s="1"/>
  <c r="C1560" i="1"/>
  <c r="M1559" i="1"/>
  <c r="S1559" i="1" l="1"/>
  <c r="B1559" i="1" s="1"/>
  <c r="C1561" i="1"/>
  <c r="M1560" i="1"/>
  <c r="S1560" i="1" s="1"/>
  <c r="B1560" i="1" s="1"/>
  <c r="C1562" i="1" l="1"/>
  <c r="M1561" i="1"/>
  <c r="S1561" i="1" s="1"/>
  <c r="B1561" i="1" s="1"/>
  <c r="C1563" i="1" l="1"/>
  <c r="M1563" i="1" s="1"/>
  <c r="P1563" i="1" s="1"/>
  <c r="M1562" i="1"/>
  <c r="S1562" i="1" s="1"/>
  <c r="B1562" i="1" s="1"/>
  <c r="C1564" i="1" l="1"/>
  <c r="S1563" i="1"/>
  <c r="B1563" i="1" l="1"/>
  <c r="T1563" i="1"/>
  <c r="C1565" i="1"/>
  <c r="M1564" i="1"/>
  <c r="S1564" i="1" s="1"/>
  <c r="B1564" i="1" s="1"/>
  <c r="C1566" i="1" l="1"/>
  <c r="M1565" i="1"/>
  <c r="S1565" i="1" l="1"/>
  <c r="B1565" i="1" s="1"/>
  <c r="C1567" i="1"/>
  <c r="M1566" i="1"/>
  <c r="M1567" i="1" l="1"/>
  <c r="S1567" i="1" s="1"/>
  <c r="B1567" i="1" s="1"/>
  <c r="C1568" i="1"/>
  <c r="S1566" i="1"/>
  <c r="B1566" i="1" s="1"/>
  <c r="C1569" i="1" l="1"/>
  <c r="M1568" i="1"/>
  <c r="S1568" i="1" s="1"/>
  <c r="B1568" i="1" s="1"/>
  <c r="C1570" i="1" l="1"/>
  <c r="M1569" i="1"/>
  <c r="S1569" i="1" s="1"/>
  <c r="B1569" i="1" s="1"/>
  <c r="C1571" i="1" l="1"/>
  <c r="M1570" i="1"/>
  <c r="S1570" i="1" s="1"/>
  <c r="B1570" i="1" s="1"/>
  <c r="C1572" i="1" l="1"/>
  <c r="M1571" i="1"/>
  <c r="S1571" i="1" s="1"/>
  <c r="B1571" i="1" s="1"/>
  <c r="M1572" i="1" l="1"/>
  <c r="S1572" i="1" s="1"/>
  <c r="B1572" i="1" s="1"/>
  <c r="C1573" i="1"/>
  <c r="C1574" i="1" l="1"/>
  <c r="M1573" i="1"/>
  <c r="S1573" i="1" s="1"/>
  <c r="B1573" i="1" s="1"/>
  <c r="C1575" i="1" l="1"/>
  <c r="M1574" i="1"/>
  <c r="S1574" i="1" l="1"/>
  <c r="B1574" i="1" s="1"/>
  <c r="C1576" i="1"/>
  <c r="M1575" i="1"/>
  <c r="S1575" i="1" s="1"/>
  <c r="B1575" i="1" s="1"/>
  <c r="C1577" i="1" l="1"/>
  <c r="M1576" i="1"/>
  <c r="S1576" i="1" l="1"/>
  <c r="B1576" i="1" s="1"/>
  <c r="M1577" i="1"/>
  <c r="C1578" i="1"/>
  <c r="C1579" i="1" l="1"/>
  <c r="M1578" i="1"/>
  <c r="S1578" i="1" s="1"/>
  <c r="B1578" i="1" s="1"/>
  <c r="S1577" i="1"/>
  <c r="B1577" i="1" s="1"/>
  <c r="C1580" i="1" l="1"/>
  <c r="M1579" i="1"/>
  <c r="S1579" i="1" s="1"/>
  <c r="B1579" i="1" s="1"/>
  <c r="C1581" i="1" l="1"/>
  <c r="M1580" i="1"/>
  <c r="S1580" i="1" s="1"/>
  <c r="B1580" i="1" s="1"/>
  <c r="C1582" i="1" l="1"/>
  <c r="M1581" i="1"/>
  <c r="S1581" i="1" s="1"/>
  <c r="B1581" i="1" s="1"/>
  <c r="C1583" i="1" l="1"/>
  <c r="M1582" i="1"/>
  <c r="S1582" i="1" l="1"/>
  <c r="B1582" i="1" s="1"/>
  <c r="C1584" i="1"/>
  <c r="M1583" i="1"/>
  <c r="S1583" i="1" l="1"/>
  <c r="B1583" i="1" s="1"/>
  <c r="C1585" i="1"/>
  <c r="M1584" i="1"/>
  <c r="C1586" i="1" l="1"/>
  <c r="M1585" i="1"/>
  <c r="S1584" i="1"/>
  <c r="B1584" i="1" s="1"/>
  <c r="S1585" i="1" l="1"/>
  <c r="B1585" i="1" s="1"/>
  <c r="C1587" i="1"/>
  <c r="M1586" i="1"/>
  <c r="S1586" i="1" l="1"/>
  <c r="B1586" i="1" s="1"/>
  <c r="C1588" i="1"/>
  <c r="M1587" i="1"/>
  <c r="C1589" i="1" l="1"/>
  <c r="M1588" i="1"/>
  <c r="S1587" i="1"/>
  <c r="B1587" i="1" s="1"/>
  <c r="S1588" i="1" l="1"/>
  <c r="B1588" i="1" s="1"/>
  <c r="C1590" i="1"/>
  <c r="M1589" i="1"/>
  <c r="C1591" i="1" l="1"/>
  <c r="M1590" i="1"/>
  <c r="S1590" i="1" s="1"/>
  <c r="B1590" i="1" s="1"/>
  <c r="S1589" i="1"/>
  <c r="B1589" i="1" s="1"/>
  <c r="C1592" i="1" l="1"/>
  <c r="M1591" i="1"/>
  <c r="S1591" i="1" l="1"/>
  <c r="B1591" i="1" s="1"/>
  <c r="C1593" i="1"/>
  <c r="M1592" i="1"/>
  <c r="C1594" i="1" l="1"/>
  <c r="M1594" i="1" s="1"/>
  <c r="P1594" i="1" s="1"/>
  <c r="M1593" i="1"/>
  <c r="S1593" i="1" s="1"/>
  <c r="B1593" i="1" s="1"/>
  <c r="S1592" i="1"/>
  <c r="B1592" i="1" s="1"/>
  <c r="C1595" i="1" l="1"/>
  <c r="S1594" i="1"/>
  <c r="T1594" i="1" s="1"/>
  <c r="B1594" i="1" l="1"/>
  <c r="M1595" i="1"/>
  <c r="S1595" i="1" s="1"/>
  <c r="B1595" i="1" s="1"/>
  <c r="C1596" i="1"/>
  <c r="C1597" i="1" l="1"/>
  <c r="M1596" i="1"/>
  <c r="S1596" i="1" l="1"/>
  <c r="B1596" i="1" s="1"/>
  <c r="C1598" i="1"/>
  <c r="M1597" i="1"/>
  <c r="S1597" i="1" l="1"/>
  <c r="B1597" i="1" s="1"/>
  <c r="C1599" i="1"/>
  <c r="M1598" i="1"/>
  <c r="S1598" i="1" s="1"/>
  <c r="B1598" i="1" s="1"/>
  <c r="C1600" i="1" l="1"/>
  <c r="M1599" i="1"/>
  <c r="S1599" i="1" s="1"/>
  <c r="B1599" i="1" s="1"/>
  <c r="C1601" i="1" l="1"/>
  <c r="M1600" i="1"/>
  <c r="S1600" i="1" s="1"/>
  <c r="B1600" i="1" s="1"/>
  <c r="C1602" i="1" l="1"/>
  <c r="M1601" i="1"/>
  <c r="S1601" i="1" l="1"/>
  <c r="B1601" i="1" s="1"/>
  <c r="C1603" i="1"/>
  <c r="M1602" i="1"/>
  <c r="C1604" i="1" l="1"/>
  <c r="M1603" i="1"/>
  <c r="S1602" i="1"/>
  <c r="B1602" i="1" s="1"/>
  <c r="S1603" i="1" l="1"/>
  <c r="B1603" i="1" s="1"/>
  <c r="M1604" i="1"/>
  <c r="S1604" i="1" s="1"/>
  <c r="B1604" i="1" s="1"/>
  <c r="C1605" i="1"/>
  <c r="M1605" i="1" l="1"/>
  <c r="C1606" i="1"/>
  <c r="C1607" i="1" l="1"/>
  <c r="M1606" i="1"/>
  <c r="S1605" i="1"/>
  <c r="B1605" i="1" s="1"/>
  <c r="S1606" i="1" l="1"/>
  <c r="B1606" i="1" s="1"/>
  <c r="M1607" i="1"/>
  <c r="S1607" i="1" s="1"/>
  <c r="B1607" i="1" s="1"/>
  <c r="C1608" i="1"/>
  <c r="C1609" i="1" l="1"/>
  <c r="M1608" i="1"/>
  <c r="S1608" i="1" s="1"/>
  <c r="B1608" i="1" s="1"/>
  <c r="C1610" i="1" l="1"/>
  <c r="M1609" i="1"/>
  <c r="S1609" i="1" l="1"/>
  <c r="B1609" i="1" s="1"/>
  <c r="C1611" i="1"/>
  <c r="M1610" i="1"/>
  <c r="S1610" i="1" l="1"/>
  <c r="B1610" i="1" s="1"/>
  <c r="C1612" i="1"/>
  <c r="M1611" i="1"/>
  <c r="C1613" i="1" l="1"/>
  <c r="M1612" i="1"/>
  <c r="S1611" i="1"/>
  <c r="B1611" i="1" s="1"/>
  <c r="S1612" i="1" l="1"/>
  <c r="B1612" i="1" s="1"/>
  <c r="M1613" i="1"/>
  <c r="C1614" i="1"/>
  <c r="S1613" i="1" l="1"/>
  <c r="B1613" i="1" s="1"/>
  <c r="C1615" i="1"/>
  <c r="M1614" i="1"/>
  <c r="S1614" i="1" l="1"/>
  <c r="B1614" i="1" s="1"/>
  <c r="M1615" i="1"/>
  <c r="S1615" i="1" s="1"/>
  <c r="B1615" i="1" s="1"/>
  <c r="C1616" i="1"/>
  <c r="C1617" i="1" l="1"/>
  <c r="M1616" i="1"/>
  <c r="S1616" i="1" s="1"/>
  <c r="B1616" i="1" s="1"/>
  <c r="M1617" i="1" l="1"/>
  <c r="S1617" i="1" s="1"/>
  <c r="B1617" i="1" s="1"/>
  <c r="C1618" i="1"/>
  <c r="C1619" i="1" l="1"/>
  <c r="M1618" i="1"/>
  <c r="S1618" i="1" s="1"/>
  <c r="B1618" i="1" s="1"/>
  <c r="C1620" i="1" l="1"/>
  <c r="M1619" i="1"/>
  <c r="S1619" i="1" l="1"/>
  <c r="B1619" i="1" s="1"/>
  <c r="M1620" i="1"/>
  <c r="S1620" i="1" s="1"/>
  <c r="B1620" i="1" s="1"/>
  <c r="C1621" i="1"/>
  <c r="C1622" i="1" l="1"/>
  <c r="M1621" i="1"/>
  <c r="S1621" i="1" s="1"/>
  <c r="B1621" i="1" s="1"/>
  <c r="M1622" i="1" l="1"/>
  <c r="S1622" i="1" s="1"/>
  <c r="B1622" i="1" s="1"/>
  <c r="C1623" i="1"/>
  <c r="M1623" i="1" l="1"/>
  <c r="S1623" i="1" s="1"/>
  <c r="B1623" i="1" s="1"/>
  <c r="C1624" i="1"/>
  <c r="M1624" i="1" s="1"/>
  <c r="P1624" i="1" s="1"/>
  <c r="S1624" i="1" l="1"/>
  <c r="T1624" i="1" s="1"/>
  <c r="C1625" i="1"/>
  <c r="B1624" i="1" l="1"/>
  <c r="C1626" i="1"/>
  <c r="M1625" i="1"/>
  <c r="S1625" i="1" s="1"/>
  <c r="B1625" i="1" s="1"/>
  <c r="C1627" i="1" l="1"/>
  <c r="M1626" i="1"/>
  <c r="S1626" i="1" l="1"/>
  <c r="B1626" i="1" s="1"/>
  <c r="M1627" i="1"/>
  <c r="S1627" i="1" s="1"/>
  <c r="B1627" i="1" s="1"/>
  <c r="C1628" i="1"/>
  <c r="C1629" i="1" l="1"/>
  <c r="M1628" i="1"/>
  <c r="S1628" i="1" l="1"/>
  <c r="B1628" i="1" s="1"/>
  <c r="C1630" i="1"/>
  <c r="M1629" i="1"/>
  <c r="C1631" i="1" l="1"/>
  <c r="M1630" i="1"/>
  <c r="S1629" i="1"/>
  <c r="B1629" i="1" s="1"/>
  <c r="S1630" i="1" l="1"/>
  <c r="B1630" i="1" s="1"/>
  <c r="C1632" i="1"/>
  <c r="M1631" i="1"/>
  <c r="S1631" i="1" l="1"/>
  <c r="B1631" i="1" s="1"/>
  <c r="M1632" i="1"/>
  <c r="C1633" i="1"/>
  <c r="M1633" i="1" l="1"/>
  <c r="S1633" i="1" s="1"/>
  <c r="B1633" i="1" s="1"/>
  <c r="C1634" i="1"/>
  <c r="S1632" i="1"/>
  <c r="B1632" i="1" s="1"/>
  <c r="M1634" i="1" l="1"/>
  <c r="C1635" i="1"/>
  <c r="C1636" i="1" l="1"/>
  <c r="M1635" i="1"/>
  <c r="S1634" i="1"/>
  <c r="B1634" i="1" s="1"/>
  <c r="S1635" i="1" l="1"/>
  <c r="B1635" i="1" s="1"/>
  <c r="M1636" i="1"/>
  <c r="S1636" i="1" s="1"/>
  <c r="B1636" i="1" s="1"/>
  <c r="C1637" i="1"/>
  <c r="C1638" i="1" l="1"/>
  <c r="M1637" i="1"/>
  <c r="S1637" i="1" l="1"/>
  <c r="B1637" i="1" s="1"/>
  <c r="C1639" i="1"/>
  <c r="M1638" i="1"/>
  <c r="S1638" i="1" s="1"/>
  <c r="B1638" i="1" s="1"/>
  <c r="C1640" i="1" l="1"/>
  <c r="M1639" i="1"/>
  <c r="S1639" i="1" s="1"/>
  <c r="B1639" i="1" s="1"/>
  <c r="C1641" i="1" l="1"/>
  <c r="M1640" i="1"/>
  <c r="S1640" i="1" s="1"/>
  <c r="B1640" i="1" s="1"/>
  <c r="C1642" i="1" l="1"/>
  <c r="M1641" i="1"/>
  <c r="S1641" i="1" l="1"/>
  <c r="B1641" i="1" s="1"/>
  <c r="C1643" i="1"/>
  <c r="M1642" i="1"/>
  <c r="S1642" i="1" s="1"/>
  <c r="B1642" i="1" s="1"/>
  <c r="C1644" i="1" l="1"/>
  <c r="M1643" i="1"/>
  <c r="S1643" i="1" l="1"/>
  <c r="B1643" i="1" s="1"/>
  <c r="M1644" i="1"/>
  <c r="C1645" i="1"/>
  <c r="C1646" i="1" l="1"/>
  <c r="M1645" i="1"/>
  <c r="S1645" i="1" s="1"/>
  <c r="B1645" i="1" s="1"/>
  <c r="S1644" i="1"/>
  <c r="B1644" i="1" s="1"/>
  <c r="C1647" i="1" l="1"/>
  <c r="M1646" i="1"/>
  <c r="S1646" i="1" l="1"/>
  <c r="B1646" i="1" s="1"/>
  <c r="M1647" i="1"/>
  <c r="C1648" i="1"/>
  <c r="S1647" i="1" l="1"/>
  <c r="B1647" i="1" s="1"/>
  <c r="M1648" i="1"/>
  <c r="S1648" i="1" s="1"/>
  <c r="B1648" i="1" s="1"/>
  <c r="C1649" i="1"/>
  <c r="M1649" i="1" l="1"/>
  <c r="C1650" i="1"/>
  <c r="M1650" i="1" l="1"/>
  <c r="C1651" i="1"/>
  <c r="S1649" i="1"/>
  <c r="B1649" i="1" s="1"/>
  <c r="C1652" i="1" l="1"/>
  <c r="M1651" i="1"/>
  <c r="S1651" i="1" s="1"/>
  <c r="B1651" i="1" s="1"/>
  <c r="S1650" i="1"/>
  <c r="B1650" i="1" s="1"/>
  <c r="M1652" i="1" l="1"/>
  <c r="C1653" i="1"/>
  <c r="M1653" i="1" l="1"/>
  <c r="S1653" i="1" s="1"/>
  <c r="B1653" i="1" s="1"/>
  <c r="C1654" i="1"/>
  <c r="S1652" i="1"/>
  <c r="B1652" i="1" s="1"/>
  <c r="C1655" i="1" l="1"/>
  <c r="M1655" i="1" s="1"/>
  <c r="P1655" i="1" s="1"/>
  <c r="M1654" i="1"/>
  <c r="S1654" i="1" l="1"/>
  <c r="B1654" i="1" s="1"/>
  <c r="C1656" i="1"/>
  <c r="S1655" i="1"/>
  <c r="T1655" i="1" s="1"/>
  <c r="B1655" i="1" l="1"/>
  <c r="M1656" i="1"/>
  <c r="C1657" i="1"/>
  <c r="M1657" i="1" l="1"/>
  <c r="S1657" i="1" s="1"/>
  <c r="B1657" i="1" s="1"/>
  <c r="C1658" i="1"/>
  <c r="S1656" i="1"/>
  <c r="B1656" i="1" s="1"/>
  <c r="C1659" i="1" l="1"/>
  <c r="M1658" i="1"/>
  <c r="S1658" i="1" l="1"/>
  <c r="B1658" i="1" s="1"/>
  <c r="M1659" i="1"/>
  <c r="S1659" i="1" s="1"/>
  <c r="B1659" i="1" s="1"/>
  <c r="C1660" i="1"/>
  <c r="C1661" i="1" l="1"/>
  <c r="M1660" i="1"/>
  <c r="S1660" i="1" s="1"/>
  <c r="B1660" i="1" s="1"/>
  <c r="C1662" i="1" l="1"/>
  <c r="M1661" i="1"/>
  <c r="S1661" i="1" l="1"/>
  <c r="B1661" i="1" s="1"/>
  <c r="M1662" i="1"/>
  <c r="S1662" i="1" s="1"/>
  <c r="B1662" i="1" s="1"/>
  <c r="C1663" i="1"/>
  <c r="M1663" i="1" l="1"/>
  <c r="S1663" i="1" s="1"/>
  <c r="B1663" i="1" s="1"/>
  <c r="C1664" i="1"/>
  <c r="M1664" i="1" l="1"/>
  <c r="S1664" i="1" s="1"/>
  <c r="B1664" i="1" s="1"/>
  <c r="C1665" i="1"/>
  <c r="C1666" i="1" l="1"/>
  <c r="M1665" i="1"/>
  <c r="S1665" i="1" s="1"/>
  <c r="B1665" i="1" s="1"/>
  <c r="C1667" i="1" l="1"/>
  <c r="M1666" i="1"/>
  <c r="S1666" i="1" s="1"/>
  <c r="B1666" i="1" s="1"/>
  <c r="M1667" i="1" l="1"/>
  <c r="S1667" i="1" s="1"/>
  <c r="B1667" i="1" s="1"/>
  <c r="C1668" i="1"/>
  <c r="C1669" i="1" l="1"/>
  <c r="M1668" i="1"/>
  <c r="S1668" i="1" s="1"/>
  <c r="B1668" i="1" s="1"/>
  <c r="C1670" i="1" l="1"/>
  <c r="M1669" i="1"/>
  <c r="S1669" i="1" s="1"/>
  <c r="B1669" i="1" s="1"/>
  <c r="C1671" i="1" l="1"/>
  <c r="M1670" i="1"/>
  <c r="S1670" i="1" l="1"/>
  <c r="B1670" i="1" s="1"/>
  <c r="M1671" i="1"/>
  <c r="S1671" i="1" s="1"/>
  <c r="B1671" i="1" s="1"/>
  <c r="C1672" i="1"/>
  <c r="C1673" i="1" l="1"/>
  <c r="M1672" i="1"/>
  <c r="S1672" i="1" s="1"/>
  <c r="B1672" i="1" s="1"/>
  <c r="C1674" i="1" l="1"/>
  <c r="M1673" i="1"/>
  <c r="S1673" i="1" s="1"/>
  <c r="B1673" i="1" s="1"/>
  <c r="M1674" i="1" l="1"/>
  <c r="C1675" i="1"/>
  <c r="M1675" i="1" l="1"/>
  <c r="C1676" i="1"/>
  <c r="S1674" i="1"/>
  <c r="B1674" i="1" s="1"/>
  <c r="C1677" i="1" l="1"/>
  <c r="M1676" i="1"/>
  <c r="S1676" i="1" s="1"/>
  <c r="B1676" i="1" s="1"/>
  <c r="S1675" i="1"/>
  <c r="B1675" i="1" s="1"/>
  <c r="C1678" i="1" l="1"/>
  <c r="M1677" i="1"/>
  <c r="S1677" i="1" l="1"/>
  <c r="B1677" i="1" s="1"/>
  <c r="M1678" i="1"/>
  <c r="S1678" i="1" s="1"/>
  <c r="B1678" i="1" s="1"/>
  <c r="C1679" i="1"/>
  <c r="C1680" i="1" l="1"/>
  <c r="M1679" i="1"/>
  <c r="S1679" i="1" l="1"/>
  <c r="B1679" i="1" s="1"/>
  <c r="M1680" i="1"/>
  <c r="S1680" i="1" s="1"/>
  <c r="B1680" i="1" s="1"/>
  <c r="C1681" i="1"/>
  <c r="C1682" i="1" l="1"/>
  <c r="M1681" i="1"/>
  <c r="S1681" i="1" l="1"/>
  <c r="B1681" i="1" s="1"/>
  <c r="C1683" i="1"/>
  <c r="M1682" i="1"/>
  <c r="S1682" i="1" l="1"/>
  <c r="B1682" i="1" s="1"/>
  <c r="C1684" i="1"/>
  <c r="M1683" i="1"/>
  <c r="S1683" i="1" s="1"/>
  <c r="B1683" i="1" s="1"/>
  <c r="M1684" i="1" l="1"/>
  <c r="S1684" i="1" s="1"/>
  <c r="B1684" i="1" s="1"/>
  <c r="C1685" i="1"/>
  <c r="C1686" i="1" l="1"/>
  <c r="M1686" i="1" s="1"/>
  <c r="P1686" i="1" s="1"/>
  <c r="M1685" i="1"/>
  <c r="S1685" i="1" l="1"/>
  <c r="B1685" i="1" s="1"/>
  <c r="C1687" i="1"/>
  <c r="S1686" i="1"/>
  <c r="T1686" i="1" s="1"/>
  <c r="C1688" i="1" l="1"/>
  <c r="M1687" i="1"/>
  <c r="B1686" i="1"/>
  <c r="S1687" i="1" l="1"/>
  <c r="B1687" i="1" s="1"/>
  <c r="M1688" i="1"/>
  <c r="S1688" i="1" s="1"/>
  <c r="B1688" i="1" s="1"/>
  <c r="C1689" i="1"/>
  <c r="M1689" i="1" l="1"/>
  <c r="S1689" i="1" s="1"/>
  <c r="B1689" i="1" s="1"/>
  <c r="C1690" i="1"/>
  <c r="C1691" i="1" l="1"/>
  <c r="M1690" i="1"/>
  <c r="S1690" i="1" s="1"/>
  <c r="B1690" i="1" s="1"/>
  <c r="C1692" i="1" l="1"/>
  <c r="M1691" i="1"/>
  <c r="S1691" i="1" s="1"/>
  <c r="B1691" i="1" s="1"/>
  <c r="C1693" i="1" l="1"/>
  <c r="M1692" i="1"/>
  <c r="S1692" i="1" l="1"/>
  <c r="B1692" i="1" s="1"/>
  <c r="M1693" i="1"/>
  <c r="C1694" i="1"/>
  <c r="S1693" i="1" l="1"/>
  <c r="B1693" i="1" s="1"/>
  <c r="C1695" i="1"/>
  <c r="M1694" i="1"/>
  <c r="S1694" i="1" s="1"/>
  <c r="B1694" i="1" s="1"/>
  <c r="C1696" i="1" l="1"/>
  <c r="M1695" i="1"/>
  <c r="S1695" i="1" s="1"/>
  <c r="B1695" i="1" s="1"/>
  <c r="M1696" i="1" l="1"/>
  <c r="S1696" i="1" s="1"/>
  <c r="B1696" i="1" s="1"/>
  <c r="C1697" i="1"/>
  <c r="M1697" i="1" l="1"/>
  <c r="S1697" i="1" s="1"/>
  <c r="B1697" i="1" s="1"/>
  <c r="C1698" i="1"/>
  <c r="M1698" i="1" l="1"/>
  <c r="C1699" i="1"/>
  <c r="M1699" i="1" l="1"/>
  <c r="S1699" i="1" s="1"/>
  <c r="B1699" i="1" s="1"/>
  <c r="C1700" i="1"/>
  <c r="S1698" i="1"/>
  <c r="B1698" i="1" s="1"/>
  <c r="C1701" i="1" l="1"/>
  <c r="M1700" i="1"/>
  <c r="S1700" i="1" s="1"/>
  <c r="B1700" i="1" s="1"/>
  <c r="C1702" i="1" l="1"/>
  <c r="M1701" i="1"/>
  <c r="S1701" i="1" s="1"/>
  <c r="B1701" i="1" s="1"/>
  <c r="C1703" i="1" l="1"/>
  <c r="M1702" i="1"/>
  <c r="S1702" i="1" l="1"/>
  <c r="B1702" i="1" s="1"/>
  <c r="C1704" i="1"/>
  <c r="M1703" i="1"/>
  <c r="S1703" i="1" s="1"/>
  <c r="B1703" i="1" s="1"/>
  <c r="C1705" i="1" l="1"/>
  <c r="M1704" i="1"/>
  <c r="S1704" i="1" l="1"/>
  <c r="B1704" i="1" s="1"/>
  <c r="M1705" i="1"/>
  <c r="S1705" i="1" s="1"/>
  <c r="B1705" i="1" s="1"/>
  <c r="C1706" i="1"/>
  <c r="C1707" i="1" l="1"/>
  <c r="M1706" i="1"/>
  <c r="S1706" i="1" l="1"/>
  <c r="B1706" i="1" s="1"/>
  <c r="M1707" i="1"/>
  <c r="C1708" i="1"/>
  <c r="S1707" i="1" l="1"/>
  <c r="B1707" i="1" s="1"/>
  <c r="M1708" i="1"/>
  <c r="S1708" i="1" s="1"/>
  <c r="B1708" i="1" s="1"/>
  <c r="C1709" i="1"/>
  <c r="C1710" i="1" l="1"/>
  <c r="M1709" i="1"/>
  <c r="S1709" i="1" l="1"/>
  <c r="B1709" i="1" s="1"/>
  <c r="C1711" i="1"/>
  <c r="M1710" i="1"/>
  <c r="C1712" i="1" l="1"/>
  <c r="M1711" i="1"/>
  <c r="S1711" i="1" s="1"/>
  <c r="B1711" i="1" s="1"/>
  <c r="S1710" i="1"/>
  <c r="B1710" i="1" s="1"/>
  <c r="C1713" i="1" l="1"/>
  <c r="M1712" i="1"/>
  <c r="S1712" i="1" s="1"/>
  <c r="B1712" i="1" s="1"/>
  <c r="M1713" i="1" l="1"/>
  <c r="C1714" i="1"/>
  <c r="M1714" i="1" s="1"/>
  <c r="P1714" i="1" s="1"/>
  <c r="S1714" i="1" l="1"/>
  <c r="T1714" i="1" s="1"/>
  <c r="C1715" i="1"/>
  <c r="S1713" i="1"/>
  <c r="B1713" i="1" s="1"/>
  <c r="B1714" i="1" l="1"/>
  <c r="C1716" i="1"/>
  <c r="M1715" i="1"/>
  <c r="S1715" i="1" l="1"/>
  <c r="B1715" i="1" s="1"/>
  <c r="M1716" i="1"/>
  <c r="S1716" i="1" s="1"/>
  <c r="B1716" i="1" s="1"/>
  <c r="C1717" i="1"/>
  <c r="C1718" i="1" l="1"/>
  <c r="M1717" i="1"/>
  <c r="S1717" i="1" s="1"/>
  <c r="B1717" i="1" s="1"/>
  <c r="C1719" i="1" l="1"/>
  <c r="M1718" i="1"/>
  <c r="S1718" i="1" s="1"/>
  <c r="B1718" i="1" s="1"/>
  <c r="C1720" i="1" l="1"/>
  <c r="M1719" i="1"/>
  <c r="S1719" i="1" l="1"/>
  <c r="B1719" i="1" s="1"/>
  <c r="C1721" i="1"/>
  <c r="M1720" i="1"/>
  <c r="C1722" i="1" l="1"/>
  <c r="M1721" i="1"/>
  <c r="S1721" i="1" s="1"/>
  <c r="B1721" i="1" s="1"/>
  <c r="S1720" i="1"/>
  <c r="B1720" i="1" s="1"/>
  <c r="C1723" i="1" l="1"/>
  <c r="M1722" i="1"/>
  <c r="S1722" i="1" l="1"/>
  <c r="B1722" i="1" s="1"/>
  <c r="C1724" i="1"/>
  <c r="M1723" i="1"/>
  <c r="S1723" i="1" s="1"/>
  <c r="B1723" i="1" s="1"/>
  <c r="C1725" i="1" l="1"/>
  <c r="M1724" i="1"/>
  <c r="S1724" i="1" s="1"/>
  <c r="B1724" i="1" s="1"/>
  <c r="C1726" i="1" l="1"/>
  <c r="M1725" i="1"/>
  <c r="S1725" i="1" l="1"/>
  <c r="B1725" i="1" s="1"/>
  <c r="M1726" i="1"/>
  <c r="S1726" i="1" s="1"/>
  <c r="B1726" i="1" s="1"/>
  <c r="C1727" i="1"/>
  <c r="C1728" i="1" l="1"/>
  <c r="M1727" i="1"/>
  <c r="S1727" i="1" l="1"/>
  <c r="B1727" i="1" s="1"/>
  <c r="M1728" i="1"/>
  <c r="S1728" i="1" s="1"/>
  <c r="B1728" i="1" s="1"/>
  <c r="C1729" i="1"/>
  <c r="M1729" i="1" l="1"/>
  <c r="S1729" i="1" s="1"/>
  <c r="B1729" i="1" s="1"/>
  <c r="C1730" i="1"/>
  <c r="C1731" i="1" l="1"/>
  <c r="M1730" i="1"/>
  <c r="S1730" i="1" l="1"/>
  <c r="B1730" i="1" s="1"/>
  <c r="M1731" i="1"/>
  <c r="S1731" i="1" s="1"/>
  <c r="B1731" i="1" s="1"/>
  <c r="C1732" i="1"/>
  <c r="C1733" i="1" l="1"/>
  <c r="M1732" i="1"/>
  <c r="S1732" i="1" s="1"/>
  <c r="B1732" i="1" s="1"/>
  <c r="C1734" i="1" l="1"/>
  <c r="M1733" i="1"/>
  <c r="S1733" i="1" l="1"/>
  <c r="B1733" i="1" s="1"/>
  <c r="M1734" i="1"/>
  <c r="S1734" i="1" s="1"/>
  <c r="B1734" i="1" s="1"/>
  <c r="C1735" i="1"/>
  <c r="C1736" i="1" l="1"/>
  <c r="M1735" i="1"/>
  <c r="S1735" i="1" l="1"/>
  <c r="B1735" i="1" s="1"/>
  <c r="C1737" i="1"/>
  <c r="M1736" i="1"/>
  <c r="S1736" i="1" s="1"/>
  <c r="B1736" i="1" s="1"/>
  <c r="C1738" i="1" l="1"/>
  <c r="M1737" i="1"/>
  <c r="S1737" i="1" l="1"/>
  <c r="B1737" i="1" s="1"/>
  <c r="C1739" i="1"/>
  <c r="M1738" i="1"/>
  <c r="S1738" i="1" s="1"/>
  <c r="B1738" i="1" s="1"/>
  <c r="M1739" i="1" l="1"/>
  <c r="S1739" i="1" s="1"/>
  <c r="B1739" i="1" s="1"/>
  <c r="C1740" i="1"/>
  <c r="C1741" i="1" l="1"/>
  <c r="M1740" i="1"/>
  <c r="S1740" i="1" s="1"/>
  <c r="B1740" i="1" s="1"/>
  <c r="C1742" i="1" l="1"/>
  <c r="M1741" i="1"/>
  <c r="S1741" i="1" l="1"/>
  <c r="B1741" i="1" s="1"/>
  <c r="M1742" i="1"/>
  <c r="S1742" i="1" s="1"/>
  <c r="B1742" i="1" s="1"/>
  <c r="C1743" i="1"/>
  <c r="C1744" i="1" l="1"/>
  <c r="M1743" i="1"/>
  <c r="S1743" i="1" l="1"/>
  <c r="B1743" i="1" s="1"/>
  <c r="C1745" i="1"/>
  <c r="M1745" i="1" s="1"/>
  <c r="P1745" i="1" s="1"/>
  <c r="M1744" i="1"/>
  <c r="S1744" i="1" s="1"/>
  <c r="B1744" i="1" s="1"/>
  <c r="C1746" i="1" l="1"/>
  <c r="S1745" i="1"/>
  <c r="B1745" i="1" l="1"/>
  <c r="T1745" i="1"/>
  <c r="C1747" i="1"/>
  <c r="M1746" i="1"/>
  <c r="S1746" i="1" s="1"/>
  <c r="B1746" i="1" s="1"/>
  <c r="C1748" i="1" l="1"/>
  <c r="M1747" i="1"/>
  <c r="S1747" i="1" l="1"/>
  <c r="B1747" i="1" s="1"/>
  <c r="M1748" i="1"/>
  <c r="C1749" i="1"/>
  <c r="M1749" i="1" l="1"/>
  <c r="C1750" i="1"/>
  <c r="S1748" i="1"/>
  <c r="B1748" i="1" s="1"/>
  <c r="M1750" i="1" l="1"/>
  <c r="C1751" i="1"/>
  <c r="S1749" i="1"/>
  <c r="B1749" i="1" s="1"/>
  <c r="M1751" i="1" l="1"/>
  <c r="C1752" i="1"/>
  <c r="S1750" i="1"/>
  <c r="B1750" i="1" s="1"/>
  <c r="C1753" i="1" l="1"/>
  <c r="M1752" i="1"/>
  <c r="S1751" i="1"/>
  <c r="B1751" i="1" s="1"/>
  <c r="S1752" i="1" l="1"/>
  <c r="B1752" i="1" s="1"/>
  <c r="M1753" i="1"/>
  <c r="S1753" i="1" s="1"/>
  <c r="B1753" i="1" s="1"/>
  <c r="C1754" i="1"/>
  <c r="M1754" i="1" l="1"/>
  <c r="S1754" i="1" s="1"/>
  <c r="B1754" i="1" s="1"/>
  <c r="C1755" i="1"/>
  <c r="C1756" i="1" l="1"/>
  <c r="M1755" i="1"/>
  <c r="S1755" i="1" l="1"/>
  <c r="B1755" i="1" s="1"/>
  <c r="C1757" i="1"/>
  <c r="M1756" i="1"/>
  <c r="C1758" i="1" l="1"/>
  <c r="M1757" i="1"/>
  <c r="S1756" i="1"/>
  <c r="B1756" i="1" s="1"/>
  <c r="S1757" i="1" l="1"/>
  <c r="B1757" i="1" s="1"/>
  <c r="C1759" i="1"/>
  <c r="M1758" i="1"/>
  <c r="C1760" i="1" l="1"/>
  <c r="M1759" i="1"/>
  <c r="S1758" i="1"/>
  <c r="B1758" i="1" s="1"/>
  <c r="S1759" i="1" l="1"/>
  <c r="B1759" i="1" s="1"/>
  <c r="C1761" i="1"/>
  <c r="M1760" i="1"/>
  <c r="C1762" i="1" l="1"/>
  <c r="M1761" i="1"/>
  <c r="S1760" i="1"/>
  <c r="B1760" i="1" s="1"/>
  <c r="S1761" i="1" l="1"/>
  <c r="B1761" i="1" s="1"/>
  <c r="C1763" i="1"/>
  <c r="M1762" i="1"/>
  <c r="S1762" i="1" l="1"/>
  <c r="B1762" i="1" s="1"/>
  <c r="C1764" i="1"/>
  <c r="M1763" i="1"/>
  <c r="C1765" i="1" l="1"/>
  <c r="M1764" i="1"/>
  <c r="S1764" i="1" s="1"/>
  <c r="B1764" i="1" s="1"/>
  <c r="S1763" i="1"/>
  <c r="B1763" i="1" s="1"/>
  <c r="C1766" i="1" l="1"/>
  <c r="M1765" i="1"/>
  <c r="S1765" i="1" l="1"/>
  <c r="B1765" i="1" s="1"/>
  <c r="C1767" i="1"/>
  <c r="M1766" i="1"/>
  <c r="S1766" i="1" s="1"/>
  <c r="B1766" i="1" s="1"/>
  <c r="C1768" i="1" l="1"/>
  <c r="M1767" i="1"/>
  <c r="S1767" i="1" s="1"/>
  <c r="B1767" i="1" s="1"/>
  <c r="C1769" i="1" l="1"/>
  <c r="M1768" i="1"/>
  <c r="S1768" i="1" l="1"/>
  <c r="B1768" i="1" s="1"/>
  <c r="C1770" i="1"/>
  <c r="M1769" i="1"/>
  <c r="S1769" i="1" s="1"/>
  <c r="B1769" i="1" s="1"/>
  <c r="C1771" i="1" l="1"/>
  <c r="M1770" i="1"/>
  <c r="S1770" i="1" l="1"/>
  <c r="B1770" i="1" s="1"/>
  <c r="C1772" i="1"/>
  <c r="M1771" i="1"/>
  <c r="M1772" i="1" l="1"/>
  <c r="C1773" i="1"/>
  <c r="S1771" i="1"/>
  <c r="B1771" i="1" s="1"/>
  <c r="M1773" i="1" l="1"/>
  <c r="S1773" i="1" s="1"/>
  <c r="B1773" i="1" s="1"/>
  <c r="C1774" i="1"/>
  <c r="S1772" i="1"/>
  <c r="B1772" i="1" s="1"/>
  <c r="C1775" i="1" l="1"/>
  <c r="M1775" i="1" s="1"/>
  <c r="P1775" i="1" s="1"/>
  <c r="M1774" i="1"/>
  <c r="S1774" i="1" l="1"/>
  <c r="B1774" i="1" s="1"/>
  <c r="S1775" i="1"/>
  <c r="T1775" i="1" s="1"/>
  <c r="C1776" i="1"/>
  <c r="B1775" i="1" l="1"/>
  <c r="C1777" i="1"/>
  <c r="M1776" i="1"/>
  <c r="S1776" i="1" l="1"/>
  <c r="B1776" i="1" s="1"/>
  <c r="M1777" i="1"/>
  <c r="C1778" i="1"/>
  <c r="S1777" i="1" l="1"/>
  <c r="B1777" i="1" s="1"/>
  <c r="M1778" i="1"/>
  <c r="S1778" i="1" s="1"/>
  <c r="B1778" i="1" s="1"/>
  <c r="C1779" i="1"/>
  <c r="C1780" i="1" l="1"/>
  <c r="M1779" i="1"/>
  <c r="S1779" i="1" s="1"/>
  <c r="B1779" i="1" s="1"/>
  <c r="M1780" i="1" l="1"/>
  <c r="S1780" i="1" s="1"/>
  <c r="B1780" i="1" s="1"/>
  <c r="C1781" i="1"/>
  <c r="C1782" i="1" l="1"/>
  <c r="M1781" i="1"/>
  <c r="S1781" i="1" s="1"/>
  <c r="B1781" i="1" s="1"/>
  <c r="C1783" i="1" l="1"/>
  <c r="M1782" i="1"/>
  <c r="S1782" i="1" l="1"/>
  <c r="B1782" i="1" s="1"/>
  <c r="M1783" i="1"/>
  <c r="S1783" i="1" s="1"/>
  <c r="B1783" i="1" s="1"/>
  <c r="C1784" i="1"/>
  <c r="C1785" i="1" l="1"/>
  <c r="M1784" i="1"/>
  <c r="S1784" i="1" s="1"/>
  <c r="B1784" i="1" s="1"/>
  <c r="C1786" i="1" l="1"/>
  <c r="M1785" i="1"/>
  <c r="S1785" i="1" s="1"/>
  <c r="B1785" i="1" s="1"/>
  <c r="M1786" i="1" l="1"/>
  <c r="C1787" i="1"/>
  <c r="C1788" i="1" l="1"/>
  <c r="M1787" i="1"/>
  <c r="S1787" i="1" s="1"/>
  <c r="B1787" i="1" s="1"/>
  <c r="S1786" i="1"/>
  <c r="B1786" i="1" s="1"/>
  <c r="M1788" i="1" l="1"/>
  <c r="S1788" i="1" s="1"/>
  <c r="B1788" i="1" s="1"/>
  <c r="C1789" i="1"/>
  <c r="C1790" i="1" l="1"/>
  <c r="M1789" i="1"/>
  <c r="S1789" i="1" l="1"/>
  <c r="B1789" i="1" s="1"/>
  <c r="M1790" i="1"/>
  <c r="S1790" i="1" s="1"/>
  <c r="B1790" i="1" s="1"/>
  <c r="C1791" i="1"/>
  <c r="C1792" i="1" l="1"/>
  <c r="M1791" i="1"/>
  <c r="S1791" i="1" l="1"/>
  <c r="B1791" i="1" s="1"/>
  <c r="M1792" i="1"/>
  <c r="S1792" i="1" s="1"/>
  <c r="B1792" i="1" s="1"/>
  <c r="C1793" i="1"/>
  <c r="C1794" i="1" l="1"/>
  <c r="M1793" i="1"/>
  <c r="S1793" i="1" l="1"/>
  <c r="B1793" i="1" s="1"/>
  <c r="M1794" i="1"/>
  <c r="S1794" i="1" s="1"/>
  <c r="B1794" i="1" s="1"/>
  <c r="C1795" i="1"/>
  <c r="C1796" i="1" l="1"/>
  <c r="M1795" i="1"/>
  <c r="S1795" i="1" l="1"/>
  <c r="B1795" i="1" s="1"/>
  <c r="C1797" i="1"/>
  <c r="M1796" i="1"/>
  <c r="M1797" i="1" l="1"/>
  <c r="C1798" i="1"/>
  <c r="S1796" i="1"/>
  <c r="B1796" i="1" s="1"/>
  <c r="C1799" i="1" l="1"/>
  <c r="M1798" i="1"/>
  <c r="S1797" i="1"/>
  <c r="B1797" i="1" s="1"/>
  <c r="S1798" i="1" l="1"/>
  <c r="B1798" i="1" s="1"/>
  <c r="C1800" i="1"/>
  <c r="M1799" i="1"/>
  <c r="C1801" i="1" l="1"/>
  <c r="M1800" i="1"/>
  <c r="S1799" i="1"/>
  <c r="B1799" i="1" s="1"/>
  <c r="S1800" i="1" l="1"/>
  <c r="B1800" i="1" s="1"/>
  <c r="C1802" i="1"/>
  <c r="M1801" i="1"/>
  <c r="S1801" i="1" s="1"/>
  <c r="B1801" i="1" s="1"/>
  <c r="M1802" i="1" l="1"/>
  <c r="C1803" i="1"/>
  <c r="C1804" i="1" l="1"/>
  <c r="M1803" i="1"/>
  <c r="S1802" i="1"/>
  <c r="B1802" i="1" s="1"/>
  <c r="S1803" i="1" l="1"/>
  <c r="B1803" i="1" s="1"/>
  <c r="C1805" i="1"/>
  <c r="M1804" i="1"/>
  <c r="C1806" i="1" l="1"/>
  <c r="M1806" i="1" s="1"/>
  <c r="P1806" i="1" s="1"/>
  <c r="M1805" i="1"/>
  <c r="S1804" i="1"/>
  <c r="B1804" i="1" s="1"/>
  <c r="S1805" i="1" l="1"/>
  <c r="B1805" i="1" s="1"/>
  <c r="S1806" i="1"/>
  <c r="T1806" i="1" s="1"/>
  <c r="C1807" i="1"/>
  <c r="M1807" i="1" l="1"/>
  <c r="C1808" i="1"/>
  <c r="B1806" i="1"/>
  <c r="C1809" i="1" l="1"/>
  <c r="M1808" i="1"/>
  <c r="S1807" i="1"/>
  <c r="B1807" i="1" s="1"/>
  <c r="S1808" i="1" l="1"/>
  <c r="B1808" i="1" s="1"/>
  <c r="M1809" i="1"/>
  <c r="S1809" i="1" s="1"/>
  <c r="B1809" i="1" s="1"/>
  <c r="C1810" i="1"/>
  <c r="C1811" i="1" l="1"/>
  <c r="M1810" i="1"/>
  <c r="S1810" i="1" l="1"/>
  <c r="B1810" i="1" s="1"/>
  <c r="C1812" i="1"/>
  <c r="M1811" i="1"/>
  <c r="M1812" i="1" l="1"/>
  <c r="S1812" i="1" s="1"/>
  <c r="B1812" i="1" s="1"/>
  <c r="C1813" i="1"/>
  <c r="S1811" i="1"/>
  <c r="B1811" i="1" s="1"/>
  <c r="M1813" i="1" l="1"/>
  <c r="C1814" i="1"/>
  <c r="C1815" i="1" l="1"/>
  <c r="M1814" i="1"/>
  <c r="S1813" i="1"/>
  <c r="B1813" i="1" s="1"/>
  <c r="S1814" i="1" l="1"/>
  <c r="B1814" i="1" s="1"/>
  <c r="M1815" i="1"/>
  <c r="C1816" i="1"/>
  <c r="S1815" i="1" l="1"/>
  <c r="B1815" i="1" s="1"/>
  <c r="M1816" i="1"/>
  <c r="S1816" i="1" s="1"/>
  <c r="B1816" i="1" s="1"/>
  <c r="C1817" i="1"/>
  <c r="C1818" i="1" l="1"/>
  <c r="M1817" i="1"/>
  <c r="S1817" i="1" s="1"/>
  <c r="B1817" i="1" s="1"/>
  <c r="M1818" i="1" l="1"/>
  <c r="C1819" i="1"/>
  <c r="C1820" i="1" l="1"/>
  <c r="M1819" i="1"/>
  <c r="S1818" i="1"/>
  <c r="B1818" i="1" s="1"/>
  <c r="S1819" i="1" l="1"/>
  <c r="B1819" i="1" s="1"/>
  <c r="C1821" i="1"/>
  <c r="M1820" i="1"/>
  <c r="S1820" i="1" s="1"/>
  <c r="B1820" i="1" s="1"/>
  <c r="M1821" i="1" l="1"/>
  <c r="C1822" i="1"/>
  <c r="C1823" i="1" l="1"/>
  <c r="M1822" i="1"/>
  <c r="S1821" i="1"/>
  <c r="B1821" i="1" s="1"/>
  <c r="S1822" i="1" l="1"/>
  <c r="B1822" i="1" s="1"/>
  <c r="C1824" i="1"/>
  <c r="M1823" i="1"/>
  <c r="S1823" i="1" s="1"/>
  <c r="B1823" i="1" s="1"/>
  <c r="C1825" i="1" l="1"/>
  <c r="M1824" i="1"/>
  <c r="S1824" i="1" l="1"/>
  <c r="B1824" i="1" s="1"/>
  <c r="C1826" i="1"/>
  <c r="M1825" i="1"/>
  <c r="C1827" i="1" l="1"/>
  <c r="M1826" i="1"/>
  <c r="S1825" i="1"/>
  <c r="B1825" i="1" s="1"/>
  <c r="S1826" i="1" l="1"/>
  <c r="B1826" i="1" s="1"/>
  <c r="C1828" i="1"/>
  <c r="M1827" i="1"/>
  <c r="S1827" i="1" s="1"/>
  <c r="B1827" i="1" s="1"/>
  <c r="C1829" i="1" l="1"/>
  <c r="M1828" i="1"/>
  <c r="S1828" i="1" l="1"/>
  <c r="B1828" i="1" s="1"/>
  <c r="M1829" i="1"/>
  <c r="C1830" i="1"/>
  <c r="S1829" i="1" l="1"/>
  <c r="B1829" i="1" s="1"/>
  <c r="M1830" i="1"/>
  <c r="C1831" i="1"/>
  <c r="S1830" i="1" l="1"/>
  <c r="B1830" i="1" s="1"/>
  <c r="M1831" i="1"/>
  <c r="C1832" i="1"/>
  <c r="C1833" i="1" l="1"/>
  <c r="M1832" i="1"/>
  <c r="S1831" i="1"/>
  <c r="B1831" i="1" s="1"/>
  <c r="S1832" i="1" l="1"/>
  <c r="B1832" i="1" s="1"/>
  <c r="C1834" i="1"/>
  <c r="M1833" i="1"/>
  <c r="S1833" i="1" s="1"/>
  <c r="B1833" i="1" s="1"/>
  <c r="C1835" i="1" l="1"/>
  <c r="M1834" i="1"/>
  <c r="S1834" i="1" l="1"/>
  <c r="B1834" i="1" s="1"/>
  <c r="C1836" i="1"/>
  <c r="M1836" i="1" s="1"/>
  <c r="M1835" i="1"/>
  <c r="S1836" i="1" l="1"/>
  <c r="B1836" i="1" s="1"/>
  <c r="P1836" i="1"/>
  <c r="S1835" i="1"/>
  <c r="B1835" i="1" s="1"/>
  <c r="T1836" i="1" l="1"/>
</calcChain>
</file>

<file path=xl/sharedStrings.xml><?xml version="1.0" encoding="utf-8"?>
<sst xmlns="http://schemas.openxmlformats.org/spreadsheetml/2006/main" count="149" uniqueCount="85">
  <si>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</si>
  <si>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</si>
  <si>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</si>
  <si>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</si>
  <si>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</si>
  <si>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</si>
  <si>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</si>
  <si>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</si>
  <si>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</si>
  <si>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</si>
  <si>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</si>
  <si>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</si>
  <si>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</si>
  <si>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</si>
  <si>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</si>
  <si>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</si>
  <si>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</si>
  <si>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</si>
  <si>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</si>
  <si>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</si>
  <si>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</si>
  <si>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</si>
  <si>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</si>
  <si>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</si>
  <si>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</si>
  <si>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</si>
  <si>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</si>
  <si>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</si>
  <si>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</si>
  <si>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</si>
  <si>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</si>
  <si>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</si>
  <si>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</si>
  <si>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</si>
  <si>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</si>
  <si>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</si>
  <si>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</si>
  <si>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</si>
  <si>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</si>
  <si>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</si>
  <si>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</si>
  <si>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</si>
  <si>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</si>
  <si>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</si>
  <si>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</si>
  <si>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</si>
  <si>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</si>
  <si>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</si>
  <si>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</si>
  <si>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</si>
  <si>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</si>
  <si>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</si>
  <si>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</si>
  <si>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</si>
  <si>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</si>
  <si>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</si>
  <si>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</si>
  <si>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</si>
  <si>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</si>
  <si>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</si>
  <si>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</si>
  <si>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</si>
  <si>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</si>
  <si>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</si>
  <si>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</si>
  <si>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</si>
  <si>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</si>
  <si>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</si>
  <si>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</si>
  <si>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</si>
  <si>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</si>
  <si>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</si>
  <si>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</si>
  <si>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</si>
  <si>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</si>
  <si>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</si>
  <si>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</si>
  <si>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</si>
  <si>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SECURITIZADORA DE CRÉDITO S.A. - 3ª EMISSÃO - 1ª SÉRIE - R$ 63.101.000,00</t>
  </si>
  <si>
    <t>CASA DE PEDRA - LBC</t>
  </si>
  <si>
    <t>1ªSER/3ªEMI</t>
  </si>
  <si>
    <t>INCORPJ=</t>
  </si>
  <si>
    <t>A+J=</t>
  </si>
  <si>
    <t>22G1038258</t>
  </si>
  <si>
    <t>BRASPRCRI0K5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</si>
</sst>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164" fontId="21" fillId="7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1091.25</v>
          </cell>
        </row>
        <row r="78">
          <cell r="E78">
            <v>45402</v>
          </cell>
          <cell r="F78">
            <v>45371</v>
          </cell>
          <cell r="G78">
            <v>1091.25</v>
          </cell>
        </row>
        <row r="79">
          <cell r="E79">
            <v>45432</v>
          </cell>
          <cell r="F79">
            <v>45402</v>
          </cell>
          <cell r="G79">
            <v>1091.25</v>
          </cell>
        </row>
        <row r="80">
          <cell r="E80">
            <v>45463</v>
          </cell>
          <cell r="F80">
            <v>45432</v>
          </cell>
          <cell r="G80">
            <v>1091.25</v>
          </cell>
        </row>
        <row r="81">
          <cell r="E81">
            <v>45493</v>
          </cell>
          <cell r="F81">
            <v>45463</v>
          </cell>
          <cell r="G81">
            <v>1091.25</v>
          </cell>
        </row>
        <row r="82">
          <cell r="E82">
            <v>45524</v>
          </cell>
          <cell r="F82">
            <v>45493</v>
          </cell>
          <cell r="G82">
            <v>1091.25</v>
          </cell>
        </row>
        <row r="83">
          <cell r="E83">
            <v>45555</v>
          </cell>
          <cell r="F83">
            <v>45524</v>
          </cell>
          <cell r="G83">
            <v>1091.25</v>
          </cell>
        </row>
        <row r="84">
          <cell r="E84">
            <v>45585</v>
          </cell>
          <cell r="F84">
            <v>45555</v>
          </cell>
          <cell r="G84">
            <v>1091.25</v>
          </cell>
        </row>
        <row r="85">
          <cell r="E85">
            <v>45616</v>
          </cell>
          <cell r="F85">
            <v>45585</v>
          </cell>
          <cell r="G85">
            <v>1091.25</v>
          </cell>
        </row>
        <row r="86">
          <cell r="E86">
            <v>45646</v>
          </cell>
          <cell r="F86">
            <v>45616</v>
          </cell>
          <cell r="G86">
            <v>1091.25</v>
          </cell>
        </row>
        <row r="87">
          <cell r="E87">
            <v>45677</v>
          </cell>
          <cell r="F87">
            <v>45646</v>
          </cell>
          <cell r="G87">
            <v>1091.25</v>
          </cell>
        </row>
        <row r="88">
          <cell r="E88">
            <v>45708</v>
          </cell>
          <cell r="F88">
            <v>45677</v>
          </cell>
          <cell r="G88">
            <v>1091.25</v>
          </cell>
        </row>
        <row r="89">
          <cell r="E89">
            <v>45736</v>
          </cell>
          <cell r="F89">
            <v>45708</v>
          </cell>
          <cell r="G89">
            <v>1091.25</v>
          </cell>
        </row>
        <row r="90">
          <cell r="E90">
            <v>45767</v>
          </cell>
          <cell r="F90">
            <v>45736</v>
          </cell>
          <cell r="G90">
            <v>1091.25</v>
          </cell>
        </row>
        <row r="91">
          <cell r="E91">
            <v>45797</v>
          </cell>
          <cell r="F91">
            <v>45767</v>
          </cell>
          <cell r="G91">
            <v>1091.25</v>
          </cell>
        </row>
        <row r="92">
          <cell r="E92">
            <v>45828</v>
          </cell>
          <cell r="F92">
            <v>45797</v>
          </cell>
          <cell r="G92">
            <v>1091.25</v>
          </cell>
        </row>
        <row r="93">
          <cell r="E93">
            <v>45858</v>
          </cell>
          <cell r="F93">
            <v>45828</v>
          </cell>
          <cell r="G93">
            <v>1091.25</v>
          </cell>
        </row>
        <row r="94">
          <cell r="E94">
            <v>45889</v>
          </cell>
          <cell r="F94">
            <v>45858</v>
          </cell>
          <cell r="G94">
            <v>1091.25</v>
          </cell>
        </row>
        <row r="95">
          <cell r="E95">
            <v>45920</v>
          </cell>
          <cell r="F95">
            <v>45889</v>
          </cell>
          <cell r="G95">
            <v>1091.25</v>
          </cell>
        </row>
        <row r="96">
          <cell r="E96">
            <v>45950</v>
          </cell>
          <cell r="F96">
            <v>45920</v>
          </cell>
          <cell r="G96">
            <v>1091.25</v>
          </cell>
        </row>
        <row r="97">
          <cell r="E97">
            <v>45981</v>
          </cell>
          <cell r="F97">
            <v>45950</v>
          </cell>
          <cell r="G97">
            <v>1091.25</v>
          </cell>
        </row>
        <row r="98">
          <cell r="E98">
            <v>46011</v>
          </cell>
          <cell r="F98">
            <v>45981</v>
          </cell>
          <cell r="G98">
            <v>1091.25</v>
          </cell>
        </row>
        <row r="99">
          <cell r="E99">
            <v>46042</v>
          </cell>
          <cell r="F99">
            <v>46011</v>
          </cell>
          <cell r="G99">
            <v>1091.25</v>
          </cell>
        </row>
        <row r="100">
          <cell r="E100">
            <v>46073</v>
          </cell>
          <cell r="F100">
            <v>46042</v>
          </cell>
          <cell r="G100">
            <v>1091.25</v>
          </cell>
        </row>
        <row r="101">
          <cell r="E101">
            <v>46101</v>
          </cell>
          <cell r="F101">
            <v>46073</v>
          </cell>
          <cell r="G101">
            <v>1091.25</v>
          </cell>
        </row>
        <row r="102">
          <cell r="E102">
            <v>46132</v>
          </cell>
          <cell r="F102">
            <v>46101</v>
          </cell>
          <cell r="G102">
            <v>1091.25</v>
          </cell>
        </row>
        <row r="103">
          <cell r="E103">
            <v>46162</v>
          </cell>
          <cell r="F103">
            <v>46132</v>
          </cell>
          <cell r="G103">
            <v>1091.25</v>
          </cell>
        </row>
        <row r="104">
          <cell r="E104">
            <v>46193</v>
          </cell>
          <cell r="F104">
            <v>46162</v>
          </cell>
          <cell r="G104">
            <v>1091.25</v>
          </cell>
        </row>
        <row r="105">
          <cell r="E105">
            <v>46223</v>
          </cell>
          <cell r="F105">
            <v>46193</v>
          </cell>
          <cell r="G105">
            <v>1091.25</v>
          </cell>
        </row>
        <row r="106">
          <cell r="E106">
            <v>46254</v>
          </cell>
          <cell r="F106">
            <v>46223</v>
          </cell>
          <cell r="G106">
            <v>1091.25</v>
          </cell>
        </row>
        <row r="107">
          <cell r="E107">
            <v>46285</v>
          </cell>
          <cell r="F107">
            <v>46254</v>
          </cell>
          <cell r="G107">
            <v>1091.25</v>
          </cell>
        </row>
        <row r="108">
          <cell r="E108">
            <v>46315</v>
          </cell>
          <cell r="F108">
            <v>46285</v>
          </cell>
          <cell r="G108">
            <v>1091.25</v>
          </cell>
        </row>
        <row r="109">
          <cell r="E109">
            <v>46346</v>
          </cell>
          <cell r="F109">
            <v>46315</v>
          </cell>
          <cell r="G109">
            <v>1091.25</v>
          </cell>
        </row>
        <row r="110">
          <cell r="E110">
            <v>46376</v>
          </cell>
          <cell r="F110">
            <v>46346</v>
          </cell>
          <cell r="G110">
            <v>1091.25</v>
          </cell>
        </row>
        <row r="111">
          <cell r="E111">
            <v>46407</v>
          </cell>
          <cell r="F111">
            <v>46376</v>
          </cell>
          <cell r="G111">
            <v>1091.25</v>
          </cell>
        </row>
        <row r="112">
          <cell r="E112">
            <v>46438</v>
          </cell>
          <cell r="F112">
            <v>46407</v>
          </cell>
          <cell r="G112">
            <v>1091.25</v>
          </cell>
        </row>
        <row r="113">
          <cell r="E113">
            <v>46466</v>
          </cell>
          <cell r="F113">
            <v>46438</v>
          </cell>
          <cell r="G113">
            <v>1091.25</v>
          </cell>
        </row>
        <row r="114">
          <cell r="E114">
            <v>46497</v>
          </cell>
          <cell r="F114">
            <v>46466</v>
          </cell>
          <cell r="G114">
            <v>1091.25</v>
          </cell>
        </row>
        <row r="115">
          <cell r="E115">
            <v>46527</v>
          </cell>
          <cell r="F115">
            <v>46497</v>
          </cell>
          <cell r="G115">
            <v>1091.25</v>
          </cell>
        </row>
        <row r="116">
          <cell r="E116">
            <v>46558</v>
          </cell>
          <cell r="F116">
            <v>46527</v>
          </cell>
          <cell r="G116">
            <v>1091.25</v>
          </cell>
        </row>
        <row r="117">
          <cell r="E117">
            <v>46588</v>
          </cell>
          <cell r="F117">
            <v>46558</v>
          </cell>
          <cell r="G117">
            <v>1091.25</v>
          </cell>
        </row>
        <row r="118">
          <cell r="E118">
            <v>46619</v>
          </cell>
          <cell r="F118">
            <v>46588</v>
          </cell>
          <cell r="G118">
            <v>1091.25</v>
          </cell>
        </row>
        <row r="119">
          <cell r="E119">
            <v>46650</v>
          </cell>
          <cell r="F119">
            <v>46619</v>
          </cell>
          <cell r="G119">
            <v>1091.25</v>
          </cell>
        </row>
        <row r="120">
          <cell r="E120">
            <v>46680</v>
          </cell>
          <cell r="F120">
            <v>46650</v>
          </cell>
          <cell r="G120">
            <v>1091.25</v>
          </cell>
        </row>
        <row r="121">
          <cell r="E121">
            <v>46711</v>
          </cell>
          <cell r="F121">
            <v>46680</v>
          </cell>
          <cell r="G121">
            <v>1091.25</v>
          </cell>
        </row>
        <row r="122">
          <cell r="E122">
            <v>46741</v>
          </cell>
          <cell r="F122">
            <v>46711</v>
          </cell>
          <cell r="G122">
            <v>1091.25</v>
          </cell>
        </row>
        <row r="123">
          <cell r="E123">
            <v>46772</v>
          </cell>
          <cell r="F123">
            <v>46741</v>
          </cell>
          <cell r="G123">
            <v>1091.25</v>
          </cell>
        </row>
        <row r="124">
          <cell r="E124">
            <v>46803</v>
          </cell>
          <cell r="F124">
            <v>46772</v>
          </cell>
          <cell r="G124">
            <v>1091.25</v>
          </cell>
        </row>
        <row r="125">
          <cell r="E125">
            <v>46832</v>
          </cell>
          <cell r="F125">
            <v>46803</v>
          </cell>
          <cell r="G125">
            <v>1091.25</v>
          </cell>
        </row>
        <row r="126">
          <cell r="E126">
            <v>46863</v>
          </cell>
          <cell r="F126">
            <v>46832</v>
          </cell>
          <cell r="G126">
            <v>1091.25</v>
          </cell>
        </row>
        <row r="127">
          <cell r="E127">
            <v>46893</v>
          </cell>
          <cell r="F127">
            <v>46863</v>
          </cell>
          <cell r="G127">
            <v>1091.25</v>
          </cell>
        </row>
        <row r="128">
          <cell r="E128">
            <v>46924</v>
          </cell>
          <cell r="F128">
            <v>46893</v>
          </cell>
          <cell r="G128">
            <v>1091.25</v>
          </cell>
        </row>
        <row r="129">
          <cell r="E129">
            <v>46954</v>
          </cell>
          <cell r="F129">
            <v>46924</v>
          </cell>
          <cell r="G129">
            <v>1091.25</v>
          </cell>
        </row>
        <row r="130">
          <cell r="E130">
            <v>46985</v>
          </cell>
          <cell r="F130">
            <v>46954</v>
          </cell>
          <cell r="G130">
            <v>1091.25</v>
          </cell>
        </row>
        <row r="131">
          <cell r="E131">
            <v>47016</v>
          </cell>
          <cell r="F131">
            <v>46985</v>
          </cell>
          <cell r="G131">
            <v>1091.25</v>
          </cell>
        </row>
        <row r="132">
          <cell r="E132">
            <v>47046</v>
          </cell>
          <cell r="F132">
            <v>47016</v>
          </cell>
          <cell r="G132">
            <v>1091.25</v>
          </cell>
        </row>
        <row r="133">
          <cell r="E133">
            <v>47077</v>
          </cell>
          <cell r="F133">
            <v>47046</v>
          </cell>
          <cell r="G133">
            <v>1091.25</v>
          </cell>
        </row>
        <row r="134">
          <cell r="E134">
            <v>47107</v>
          </cell>
          <cell r="F134">
            <v>47077</v>
          </cell>
          <cell r="G134">
            <v>1091.25</v>
          </cell>
        </row>
        <row r="135">
          <cell r="E135">
            <v>47138</v>
          </cell>
          <cell r="F135">
            <v>47107</v>
          </cell>
          <cell r="G135">
            <v>1091.25</v>
          </cell>
        </row>
        <row r="136">
          <cell r="E136">
            <v>47169</v>
          </cell>
          <cell r="F136">
            <v>47138</v>
          </cell>
          <cell r="G136">
            <v>1091.25</v>
          </cell>
        </row>
        <row r="137">
          <cell r="E137">
            <v>47197</v>
          </cell>
          <cell r="F137">
            <v>47169</v>
          </cell>
          <cell r="G137">
            <v>1091.25</v>
          </cell>
        </row>
        <row r="138">
          <cell r="E138">
            <v>47228</v>
          </cell>
          <cell r="F138">
            <v>47197</v>
          </cell>
          <cell r="G138">
            <v>1091.25</v>
          </cell>
        </row>
        <row r="139">
          <cell r="E139">
            <v>47258</v>
          </cell>
          <cell r="F139">
            <v>47228</v>
          </cell>
          <cell r="G139">
            <v>1091.25</v>
          </cell>
        </row>
        <row r="140">
          <cell r="E140">
            <v>47289</v>
          </cell>
          <cell r="F140">
            <v>47258</v>
          </cell>
          <cell r="G140">
            <v>1091.25</v>
          </cell>
        </row>
        <row r="141">
          <cell r="E141">
            <v>47319</v>
          </cell>
          <cell r="F141">
            <v>47289</v>
          </cell>
          <cell r="G141">
            <v>1091.25</v>
          </cell>
        </row>
        <row r="142">
          <cell r="E142">
            <v>47350</v>
          </cell>
          <cell r="F142">
            <v>47319</v>
          </cell>
          <cell r="G142">
            <v>1091.25</v>
          </cell>
        </row>
        <row r="143">
          <cell r="E143">
            <v>47381</v>
          </cell>
          <cell r="F143">
            <v>47350</v>
          </cell>
          <cell r="G143">
            <v>1091.25</v>
          </cell>
        </row>
        <row r="144">
          <cell r="E144">
            <v>47411</v>
          </cell>
          <cell r="F144">
            <v>47381</v>
          </cell>
          <cell r="G144">
            <v>1091.25</v>
          </cell>
        </row>
        <row r="145">
          <cell r="E145">
            <v>47442</v>
          </cell>
          <cell r="F145">
            <v>47411</v>
          </cell>
          <cell r="G145">
            <v>1091.25</v>
          </cell>
        </row>
        <row r="146">
          <cell r="E146">
            <v>47472</v>
          </cell>
          <cell r="F146">
            <v>47442</v>
          </cell>
          <cell r="G146">
            <v>1091.25</v>
          </cell>
        </row>
        <row r="147">
          <cell r="E147">
            <v>47503</v>
          </cell>
          <cell r="F147">
            <v>47472</v>
          </cell>
          <cell r="G147">
            <v>1091.25</v>
          </cell>
        </row>
        <row r="148">
          <cell r="E148">
            <v>47534</v>
          </cell>
          <cell r="F148">
            <v>47503</v>
          </cell>
          <cell r="G148">
            <v>1091.25</v>
          </cell>
        </row>
        <row r="149">
          <cell r="E149">
            <v>47562</v>
          </cell>
          <cell r="F149">
            <v>47534</v>
          </cell>
          <cell r="G149">
            <v>1091.25</v>
          </cell>
        </row>
        <row r="150">
          <cell r="E150">
            <v>47593</v>
          </cell>
          <cell r="F150">
            <v>47562</v>
          </cell>
          <cell r="G150">
            <v>1091.25</v>
          </cell>
        </row>
        <row r="151">
          <cell r="E151">
            <v>47623</v>
          </cell>
          <cell r="F151">
            <v>47593</v>
          </cell>
          <cell r="G151">
            <v>1091.25</v>
          </cell>
        </row>
        <row r="152">
          <cell r="E152">
            <v>47654</v>
          </cell>
          <cell r="F152">
            <v>47623</v>
          </cell>
          <cell r="G152">
            <v>1091.25</v>
          </cell>
        </row>
        <row r="153">
          <cell r="E153">
            <v>47684</v>
          </cell>
          <cell r="F153">
            <v>47654</v>
          </cell>
          <cell r="G153">
            <v>1091.25</v>
          </cell>
        </row>
        <row r="154">
          <cell r="E154">
            <v>47715</v>
          </cell>
          <cell r="F154">
            <v>47684</v>
          </cell>
          <cell r="G154">
            <v>1091.25</v>
          </cell>
        </row>
        <row r="155">
          <cell r="E155">
            <v>47746</v>
          </cell>
          <cell r="F155">
            <v>47715</v>
          </cell>
          <cell r="G155">
            <v>1091.25</v>
          </cell>
        </row>
        <row r="156">
          <cell r="E156">
            <v>47776</v>
          </cell>
          <cell r="F156">
            <v>47746</v>
          </cell>
          <cell r="G156">
            <v>1091.25</v>
          </cell>
        </row>
        <row r="157">
          <cell r="E157">
            <v>47807</v>
          </cell>
          <cell r="F157">
            <v>47776</v>
          </cell>
          <cell r="G157">
            <v>1091.25</v>
          </cell>
        </row>
        <row r="158">
          <cell r="E158">
            <v>47837</v>
          </cell>
          <cell r="F158">
            <v>47807</v>
          </cell>
          <cell r="G158">
            <v>1091.25</v>
          </cell>
        </row>
        <row r="159">
          <cell r="E159">
            <v>47868</v>
          </cell>
          <cell r="F159">
            <v>47837</v>
          </cell>
          <cell r="G159">
            <v>1091.25</v>
          </cell>
        </row>
        <row r="160">
          <cell r="E160">
            <v>47899</v>
          </cell>
          <cell r="F160">
            <v>47868</v>
          </cell>
          <cell r="G160">
            <v>1091.25</v>
          </cell>
        </row>
        <row r="161">
          <cell r="E161">
            <v>47927</v>
          </cell>
          <cell r="F161">
            <v>47899</v>
          </cell>
          <cell r="G161">
            <v>1091.25</v>
          </cell>
        </row>
        <row r="162">
          <cell r="E162">
            <v>47958</v>
          </cell>
          <cell r="F162">
            <v>47927</v>
          </cell>
          <cell r="G162">
            <v>1091.25</v>
          </cell>
        </row>
        <row r="163">
          <cell r="E163">
            <v>47988</v>
          </cell>
          <cell r="F163">
            <v>47958</v>
          </cell>
          <cell r="G163">
            <v>1091.25</v>
          </cell>
        </row>
        <row r="164">
          <cell r="E164">
            <v>48019</v>
          </cell>
          <cell r="F164">
            <v>47988</v>
          </cell>
          <cell r="G164">
            <v>1091.25</v>
          </cell>
        </row>
        <row r="165">
          <cell r="E165">
            <v>48049</v>
          </cell>
          <cell r="F165">
            <v>48019</v>
          </cell>
          <cell r="G165">
            <v>1091.25</v>
          </cell>
        </row>
        <row r="166">
          <cell r="E166">
            <v>48080</v>
          </cell>
          <cell r="F166">
            <v>48049</v>
          </cell>
          <cell r="G166">
            <v>1091.25</v>
          </cell>
        </row>
        <row r="167">
          <cell r="E167">
            <v>48111</v>
          </cell>
          <cell r="F167">
            <v>48080</v>
          </cell>
          <cell r="G167">
            <v>1091.25</v>
          </cell>
        </row>
        <row r="168">
          <cell r="E168">
            <v>48141</v>
          </cell>
          <cell r="F168">
            <v>48111</v>
          </cell>
          <cell r="G168">
            <v>1091.25</v>
          </cell>
        </row>
        <row r="169">
          <cell r="E169">
            <v>48172</v>
          </cell>
          <cell r="F169">
            <v>48141</v>
          </cell>
          <cell r="G169">
            <v>1091.25</v>
          </cell>
        </row>
        <row r="170">
          <cell r="E170">
            <v>48202</v>
          </cell>
          <cell r="F170">
            <v>48172</v>
          </cell>
          <cell r="G170">
            <v>1091.25</v>
          </cell>
        </row>
        <row r="171">
          <cell r="E171">
            <v>48233</v>
          </cell>
          <cell r="F171">
            <v>48202</v>
          </cell>
          <cell r="G171">
            <v>1091.25</v>
          </cell>
        </row>
        <row r="172">
          <cell r="E172">
            <v>48264</v>
          </cell>
          <cell r="F172">
            <v>48233</v>
          </cell>
          <cell r="G172">
            <v>1091.25</v>
          </cell>
        </row>
        <row r="173">
          <cell r="E173">
            <v>48293</v>
          </cell>
          <cell r="F173">
            <v>48264</v>
          </cell>
          <cell r="G173">
            <v>1091.25</v>
          </cell>
        </row>
        <row r="174">
          <cell r="E174">
            <v>48324</v>
          </cell>
          <cell r="F174">
            <v>48293</v>
          </cell>
          <cell r="G174">
            <v>1091.25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25.8554687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78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 t="s">
        <v>84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83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44774</v>
      </c>
      <c r="B7" s="127" t="s">
        <v>79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80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46589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0.12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81</v>
      </c>
      <c r="V10" s="122">
        <f>AG10</f>
        <v>44793</v>
      </c>
      <c r="W10" s="4"/>
      <c r="X10" s="113">
        <v>0</v>
      </c>
      <c r="Y10" s="114">
        <f>A7</f>
        <v>44774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0.12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70" si="18">(X10+1)</f>
        <v>1</v>
      </c>
      <c r="Y11" s="114">
        <f>AB85</f>
        <v>44793</v>
      </c>
      <c r="Z11" s="114">
        <f>AD85</f>
        <v>44796</v>
      </c>
      <c r="AA11" s="116">
        <f>AA10-AC11</f>
        <v>1009.488792934583</v>
      </c>
      <c r="AB11" s="117">
        <f t="shared" ref="AB11:AB30" si="19">(((1+AB$9)^(1/12))-1)*AA10</f>
        <v>9.4887929345830457</v>
      </c>
      <c r="AC11" s="116">
        <f>-AB11</f>
        <v>-9.4887929345830457</v>
      </c>
      <c r="AD11" s="140">
        <v>0</v>
      </c>
      <c r="AE11" s="118">
        <f t="shared" ref="AE11:AE30" si="20">(AB11+AC11)</f>
        <v>0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1">IF(E12=E11,D11,E11)</f>
        <v>1013.164</v>
      </c>
      <c r="E12" s="120">
        <f>IF(DAY(A11)=$A$5,VLOOKUP(A11,[1]A!$E$15:$G$200,3),E11)</f>
        <v>1034.8240000000001</v>
      </c>
      <c r="F12" s="91">
        <f t="shared" ref="F12:F75" si="22">IF(D12=D11,F11,EDATE(A12,-1))</f>
        <v>44732</v>
      </c>
      <c r="G12" s="2">
        <f t="shared" ref="G12:G75" si="23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4">IF(DAY(A12)=A$5,VLOOKUP(A12,$Y$10:$AG$80,8),0)</f>
        <v>0</v>
      </c>
      <c r="O12" s="95">
        <f t="shared" ref="O12:O75" si="25">IF(N12&gt;0,VLOOKUP(N12,$X$10:$AD$117,7),0)</f>
        <v>0</v>
      </c>
      <c r="P12" s="96">
        <f t="shared" ref="P12:P75" si="26">IF(O12&gt;0,TRUNC(O12*M12,8),0)</f>
        <v>0</v>
      </c>
      <c r="Q12" s="5">
        <f t="shared" si="13"/>
        <v>0.12</v>
      </c>
      <c r="R12" s="8">
        <f t="shared" ref="R12:R75" si="27">ROUND((1+Q12)^(30/360)^(H12/I12),9)</f>
        <v>1</v>
      </c>
      <c r="S12" s="3">
        <f t="shared" ref="S12:S75" si="28">TRUNC(M12*(R12-1),8)</f>
        <v>0</v>
      </c>
      <c r="T12" s="3">
        <f t="shared" ref="T12:T75" si="29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70" si="30">AB86</f>
        <v>44824</v>
      </c>
      <c r="Z12" s="114">
        <f t="shared" ref="Z12:Z70" si="31">AD86</f>
        <v>44825</v>
      </c>
      <c r="AA12" s="116">
        <f t="shared" ref="AA12:AA30" si="32">AA11-AC12</f>
        <v>1019.0676230605214</v>
      </c>
      <c r="AB12" s="117">
        <f t="shared" si="19"/>
        <v>9.5788301259384383</v>
      </c>
      <c r="AC12" s="116">
        <f t="shared" ref="AC12:AC27" si="33">-AB12</f>
        <v>-9.5788301259384383</v>
      </c>
      <c r="AD12" s="140">
        <v>0</v>
      </c>
      <c r="AE12" s="118">
        <f t="shared" si="20"/>
        <v>0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1"/>
        <v>1013.164</v>
      </c>
      <c r="E13" s="120">
        <f>IF(DAY(A12)=$A$5,VLOOKUP(A12,[1]A!$E$15:$G$200,3),E12)</f>
        <v>1034.8240000000001</v>
      </c>
      <c r="F13" s="91">
        <f t="shared" si="22"/>
        <v>44732</v>
      </c>
      <c r="G13" s="2">
        <f t="shared" si="23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4"/>
        <v>0</v>
      </c>
      <c r="O13" s="95">
        <f t="shared" si="25"/>
        <v>0</v>
      </c>
      <c r="P13" s="96">
        <f t="shared" si="26"/>
        <v>0</v>
      </c>
      <c r="Q13" s="5">
        <f t="shared" si="13"/>
        <v>0.12</v>
      </c>
      <c r="R13" s="8">
        <f t="shared" si="27"/>
        <v>1</v>
      </c>
      <c r="S13" s="3">
        <f t="shared" si="28"/>
        <v>0</v>
      </c>
      <c r="T13" s="3">
        <f t="shared" si="29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0"/>
        <v>44854</v>
      </c>
      <c r="Z13" s="114">
        <f t="shared" si="31"/>
        <v>44855</v>
      </c>
      <c r="AA13" s="116">
        <f t="shared" si="32"/>
        <v>1028.7373447220805</v>
      </c>
      <c r="AB13" s="117">
        <f t="shared" si="19"/>
        <v>9.6697216615590147</v>
      </c>
      <c r="AC13" s="116">
        <f t="shared" si="33"/>
        <v>-9.6697216615590147</v>
      </c>
      <c r="AD13" s="140">
        <v>0</v>
      </c>
      <c r="AE13" s="118">
        <f t="shared" si="20"/>
        <v>0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4"/>
        <v>0</v>
      </c>
      <c r="O14" s="95">
        <f t="shared" si="25"/>
        <v>0</v>
      </c>
      <c r="P14" s="96">
        <f t="shared" si="26"/>
        <v>0</v>
      </c>
      <c r="Q14" s="5">
        <f t="shared" si="13"/>
        <v>0.12</v>
      </c>
      <c r="R14" s="8">
        <f t="shared" si="27"/>
        <v>1</v>
      </c>
      <c r="S14" s="3">
        <f t="shared" si="28"/>
        <v>0</v>
      </c>
      <c r="T14" s="3">
        <f t="shared" si="29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0"/>
        <v>44885</v>
      </c>
      <c r="Z14" s="114">
        <f t="shared" si="31"/>
        <v>44887</v>
      </c>
      <c r="AA14" s="116">
        <f t="shared" si="32"/>
        <v>1038.498820370221</v>
      </c>
      <c r="AB14" s="117">
        <f t="shared" si="19"/>
        <v>9.7614756481405998</v>
      </c>
      <c r="AC14" s="116">
        <f t="shared" si="33"/>
        <v>-9.7614756481405998</v>
      </c>
      <c r="AD14" s="140">
        <v>0</v>
      </c>
      <c r="AE14" s="118">
        <f t="shared" si="20"/>
        <v>0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1"/>
        <v>1013.164</v>
      </c>
      <c r="E15" s="120">
        <f>IF(DAY(A14)=$A$5,VLOOKUP(A14,[1]A!$E$15:$G$200,3),E14)</f>
        <v>1034.8240000000001</v>
      </c>
      <c r="F15" s="100">
        <f t="shared" si="22"/>
        <v>44732</v>
      </c>
      <c r="G15" s="141">
        <f t="shared" si="23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4"/>
        <v>0</v>
      </c>
      <c r="O15" s="95">
        <f t="shared" si="25"/>
        <v>0</v>
      </c>
      <c r="P15" s="96">
        <f t="shared" si="26"/>
        <v>0</v>
      </c>
      <c r="Q15" s="5">
        <f t="shared" si="13"/>
        <v>0.12</v>
      </c>
      <c r="R15" s="8">
        <f t="shared" si="27"/>
        <v>1</v>
      </c>
      <c r="S15" s="3">
        <f t="shared" si="28"/>
        <v>0</v>
      </c>
      <c r="T15" s="3">
        <f t="shared" si="29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0"/>
        <v>44915</v>
      </c>
      <c r="Z15" s="114">
        <f t="shared" si="31"/>
        <v>44916</v>
      </c>
      <c r="AA15" s="116">
        <f t="shared" si="32"/>
        <v>1048.3529206395228</v>
      </c>
      <c r="AB15" s="117">
        <f t="shared" si="19"/>
        <v>9.8541002693017798</v>
      </c>
      <c r="AC15" s="116">
        <f t="shared" si="33"/>
        <v>-9.8541002693017798</v>
      </c>
      <c r="AD15" s="140">
        <v>0</v>
      </c>
      <c r="AE15" s="118">
        <f t="shared" si="20"/>
        <v>0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1"/>
        <v>1013.164</v>
      </c>
      <c r="E16" s="120">
        <f>IF(DAY(A15)=$A$5,VLOOKUP(A15,[1]A!$E$15:$G$200,3),E15)</f>
        <v>1034.8240000000001</v>
      </c>
      <c r="F16" s="100">
        <f t="shared" si="22"/>
        <v>44732</v>
      </c>
      <c r="G16" s="141">
        <f t="shared" si="23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4"/>
        <v>0</v>
      </c>
      <c r="O16" s="95">
        <f t="shared" si="25"/>
        <v>0</v>
      </c>
      <c r="P16" s="96">
        <f t="shared" si="26"/>
        <v>0</v>
      </c>
      <c r="Q16" s="5">
        <f t="shared" si="13"/>
        <v>0.12</v>
      </c>
      <c r="R16" s="8">
        <f t="shared" si="27"/>
        <v>1</v>
      </c>
      <c r="S16" s="3">
        <f t="shared" si="28"/>
        <v>0</v>
      </c>
      <c r="T16" s="3">
        <f t="shared" si="29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0"/>
        <v>44946</v>
      </c>
      <c r="Z16" s="114">
        <f t="shared" si="31"/>
        <v>44949</v>
      </c>
      <c r="AA16" s="116">
        <f t="shared" si="32"/>
        <v>1058.3005244258366</v>
      </c>
      <c r="AB16" s="117">
        <f t="shared" si="19"/>
        <v>9.9476037863138043</v>
      </c>
      <c r="AC16" s="116">
        <f t="shared" si="33"/>
        <v>-9.9476037863138043</v>
      </c>
      <c r="AD16" s="140">
        <v>0</v>
      </c>
      <c r="AE16" s="118">
        <f t="shared" si="20"/>
        <v>0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1"/>
        <v>1013.164</v>
      </c>
      <c r="E17" s="120">
        <f>IF(DAY(A16)=$A$5,VLOOKUP(A16,[1]A!$E$15:$G$200,3),E16)</f>
        <v>1034.8240000000001</v>
      </c>
      <c r="F17" s="100">
        <f t="shared" si="22"/>
        <v>44732</v>
      </c>
      <c r="G17" s="141">
        <f t="shared" si="23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4"/>
        <v>0</v>
      </c>
      <c r="O17" s="95">
        <f t="shared" si="25"/>
        <v>0</v>
      </c>
      <c r="P17" s="96">
        <f t="shared" si="26"/>
        <v>0</v>
      </c>
      <c r="Q17" s="5">
        <f t="shared" si="13"/>
        <v>0.12</v>
      </c>
      <c r="R17" s="8">
        <f t="shared" si="27"/>
        <v>1</v>
      </c>
      <c r="S17" s="3">
        <f t="shared" si="28"/>
        <v>0</v>
      </c>
      <c r="T17" s="3">
        <f t="shared" si="29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0"/>
        <v>44977</v>
      </c>
      <c r="Z17" s="114">
        <f t="shared" si="31"/>
        <v>44980</v>
      </c>
      <c r="AA17" s="116">
        <f t="shared" si="32"/>
        <v>1068.3425189646739</v>
      </c>
      <c r="AB17" s="117">
        <f t="shared" si="19"/>
        <v>10.041994538837409</v>
      </c>
      <c r="AC17" s="116">
        <f t="shared" si="33"/>
        <v>-10.041994538837409</v>
      </c>
      <c r="AD17" s="140">
        <v>0</v>
      </c>
      <c r="AE17" s="118">
        <f t="shared" si="20"/>
        <v>0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1"/>
        <v>1013.164</v>
      </c>
      <c r="E18" s="120">
        <f>IF(DAY(A17)=$A$5,VLOOKUP(A17,[1]A!$E$15:$G$200,3),E17)</f>
        <v>1034.8240000000001</v>
      </c>
      <c r="F18" s="100">
        <f t="shared" si="22"/>
        <v>44732</v>
      </c>
      <c r="G18" s="141">
        <f t="shared" si="23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4"/>
        <v>0</v>
      </c>
      <c r="O18" s="95">
        <f t="shared" si="25"/>
        <v>0</v>
      </c>
      <c r="P18" s="96">
        <f t="shared" si="26"/>
        <v>0</v>
      </c>
      <c r="Q18" s="5">
        <f t="shared" si="13"/>
        <v>0.12</v>
      </c>
      <c r="R18" s="8">
        <f t="shared" si="27"/>
        <v>1</v>
      </c>
      <c r="S18" s="3">
        <f t="shared" si="28"/>
        <v>0</v>
      </c>
      <c r="T18" s="3">
        <f t="shared" si="29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0"/>
        <v>45005</v>
      </c>
      <c r="Z18" s="114">
        <f t="shared" si="31"/>
        <v>45006</v>
      </c>
      <c r="AA18" s="116">
        <f t="shared" si="32"/>
        <v>1078.4797999103405</v>
      </c>
      <c r="AB18" s="117">
        <f t="shared" si="19"/>
        <v>10.137280945666651</v>
      </c>
      <c r="AC18" s="116">
        <f t="shared" si="33"/>
        <v>-10.137280945666651</v>
      </c>
      <c r="AD18" s="140">
        <v>0</v>
      </c>
      <c r="AE18" s="118">
        <f t="shared" si="20"/>
        <v>0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1"/>
        <v>1013.164</v>
      </c>
      <c r="E19" s="120">
        <f>IF(DAY(A18)=$A$5,VLOOKUP(A18,[1]A!$E$15:$G$200,3),E18)</f>
        <v>1034.8240000000001</v>
      </c>
      <c r="F19" s="100">
        <f t="shared" si="22"/>
        <v>44732</v>
      </c>
      <c r="G19" s="141">
        <f t="shared" si="23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4"/>
        <v>0</v>
      </c>
      <c r="O19" s="95">
        <f t="shared" si="25"/>
        <v>0</v>
      </c>
      <c r="P19" s="96">
        <f t="shared" si="26"/>
        <v>0</v>
      </c>
      <c r="Q19" s="5">
        <f t="shared" si="13"/>
        <v>0.12</v>
      </c>
      <c r="R19" s="8">
        <f t="shared" si="27"/>
        <v>1</v>
      </c>
      <c r="S19" s="3">
        <f t="shared" si="28"/>
        <v>0</v>
      </c>
      <c r="T19" s="3">
        <f t="shared" si="29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0"/>
        <v>45036</v>
      </c>
      <c r="Z19" s="114">
        <f t="shared" si="31"/>
        <v>45040</v>
      </c>
      <c r="AA19" s="116">
        <f t="shared" si="32"/>
        <v>1088.7132714158204</v>
      </c>
      <c r="AB19" s="117">
        <f t="shared" si="19"/>
        <v>10.233471505479775</v>
      </c>
      <c r="AC19" s="116">
        <f t="shared" si="33"/>
        <v>-10.233471505479775</v>
      </c>
      <c r="AD19" s="140">
        <v>0</v>
      </c>
      <c r="AE19" s="118">
        <f t="shared" si="20"/>
        <v>0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1"/>
        <v>1013.164</v>
      </c>
      <c r="E20" s="120">
        <f>IF(DAY(A19)=$A$5,VLOOKUP(A19,[1]A!$E$15:$G$200,3),E19)</f>
        <v>1034.8240000000001</v>
      </c>
      <c r="F20" s="100">
        <f t="shared" si="22"/>
        <v>44732</v>
      </c>
      <c r="G20" s="141">
        <f t="shared" si="23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4"/>
        <v>0</v>
      </c>
      <c r="O20" s="95">
        <f t="shared" si="25"/>
        <v>0</v>
      </c>
      <c r="P20" s="96">
        <f t="shared" si="26"/>
        <v>0</v>
      </c>
      <c r="Q20" s="5">
        <f t="shared" si="13"/>
        <v>0.12</v>
      </c>
      <c r="R20" s="8">
        <f t="shared" si="27"/>
        <v>1</v>
      </c>
      <c r="S20" s="3">
        <f t="shared" si="28"/>
        <v>0</v>
      </c>
      <c r="T20" s="3">
        <f t="shared" si="29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0"/>
        <v>45066</v>
      </c>
      <c r="Z20" s="114">
        <f t="shared" si="31"/>
        <v>45069</v>
      </c>
      <c r="AA20" s="116">
        <f t="shared" si="32"/>
        <v>1099.0438462134175</v>
      </c>
      <c r="AB20" s="117">
        <f t="shared" si="19"/>
        <v>10.33057479759723</v>
      </c>
      <c r="AC20" s="116">
        <f t="shared" si="33"/>
        <v>-10.33057479759723</v>
      </c>
      <c r="AD20" s="140">
        <v>0</v>
      </c>
      <c r="AE20" s="118">
        <f t="shared" si="20"/>
        <v>0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1"/>
        <v>1013.164</v>
      </c>
      <c r="E21" s="120">
        <f>IF(DAY(A20)=$A$5,VLOOKUP(A20,[1]A!$E$15:$G$200,3),E20)</f>
        <v>1034.8240000000001</v>
      </c>
      <c r="F21" s="100">
        <f t="shared" si="22"/>
        <v>44732</v>
      </c>
      <c r="G21" s="141">
        <f t="shared" si="23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4"/>
        <v>0</v>
      </c>
      <c r="O21" s="95">
        <f t="shared" si="25"/>
        <v>0</v>
      </c>
      <c r="P21" s="96">
        <f t="shared" si="26"/>
        <v>0</v>
      </c>
      <c r="Q21" s="5">
        <f t="shared" si="13"/>
        <v>0.12</v>
      </c>
      <c r="R21" s="8">
        <f t="shared" si="27"/>
        <v>1</v>
      </c>
      <c r="S21" s="3">
        <f t="shared" si="28"/>
        <v>0</v>
      </c>
      <c r="T21" s="3">
        <f t="shared" si="29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0"/>
        <v>45097</v>
      </c>
      <c r="Z21" s="114">
        <f t="shared" si="31"/>
        <v>45098</v>
      </c>
      <c r="AA21" s="116">
        <f t="shared" si="32"/>
        <v>1109.4724456961644</v>
      </c>
      <c r="AB21" s="117">
        <f t="shared" si="19"/>
        <v>10.428599482746851</v>
      </c>
      <c r="AC21" s="116">
        <f t="shared" si="33"/>
        <v>-10.428599482746851</v>
      </c>
      <c r="AD21" s="140">
        <v>0</v>
      </c>
      <c r="AE21" s="118">
        <f t="shared" si="20"/>
        <v>0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1"/>
        <v>1013.164</v>
      </c>
      <c r="E22" s="120">
        <f>IF(DAY(A21)=$A$5,VLOOKUP(A21,[1]A!$E$15:$G$200,3),E21)</f>
        <v>1034.8240000000001</v>
      </c>
      <c r="F22" s="100">
        <f t="shared" si="22"/>
        <v>44732</v>
      </c>
      <c r="G22" s="141">
        <f t="shared" si="23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4"/>
        <v>0</v>
      </c>
      <c r="O22" s="95">
        <f t="shared" si="25"/>
        <v>0</v>
      </c>
      <c r="P22" s="96">
        <f t="shared" si="26"/>
        <v>0</v>
      </c>
      <c r="Q22" s="5">
        <f t="shared" si="13"/>
        <v>0.12</v>
      </c>
      <c r="R22" s="8">
        <f t="shared" si="27"/>
        <v>1</v>
      </c>
      <c r="S22" s="3">
        <f t="shared" si="28"/>
        <v>0</v>
      </c>
      <c r="T22" s="3">
        <f t="shared" si="29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0"/>
        <v>45127</v>
      </c>
      <c r="Z22" s="114">
        <f t="shared" si="31"/>
        <v>45128</v>
      </c>
      <c r="AA22" s="116">
        <f t="shared" si="32"/>
        <v>1120.0000000000007</v>
      </c>
      <c r="AB22" s="117">
        <f t="shared" si="19"/>
        <v>10.527554303836336</v>
      </c>
      <c r="AC22" s="116">
        <f t="shared" si="33"/>
        <v>-10.527554303836336</v>
      </c>
      <c r="AD22" s="140">
        <v>0</v>
      </c>
      <c r="AE22" s="118">
        <f t="shared" si="20"/>
        <v>0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1000.98749098</v>
      </c>
      <c r="C23" s="3">
        <f t="shared" si="7"/>
        <v>1000</v>
      </c>
      <c r="D23" s="99">
        <f t="shared" si="21"/>
        <v>1013.164</v>
      </c>
      <c r="E23" s="120">
        <f>IF(DAY(A22)=$A$5,VLOOKUP(A22,[1]A!$E$15:$G$200,3),E22)</f>
        <v>1034.8240000000001</v>
      </c>
      <c r="F23" s="100">
        <f t="shared" si="22"/>
        <v>44732</v>
      </c>
      <c r="G23" s="141">
        <f t="shared" si="23"/>
        <v>2.1378572471979052E-2</v>
      </c>
      <c r="H23" s="101">
        <f t="shared" si="9"/>
        <v>1</v>
      </c>
      <c r="I23" s="101">
        <f t="shared" si="10"/>
        <v>31</v>
      </c>
      <c r="J23" s="96">
        <f t="shared" si="11"/>
        <v>1.0006825959731562</v>
      </c>
      <c r="K23" s="96">
        <f t="shared" si="12"/>
        <v>1</v>
      </c>
      <c r="L23" s="96">
        <f t="shared" si="2"/>
        <v>1.00068259</v>
      </c>
      <c r="M23" s="96">
        <f t="shared" si="3"/>
        <v>1000.68259</v>
      </c>
      <c r="N23" s="24">
        <f t="shared" si="24"/>
        <v>0</v>
      </c>
      <c r="O23" s="95">
        <f t="shared" si="25"/>
        <v>0</v>
      </c>
      <c r="P23" s="96">
        <f t="shared" si="26"/>
        <v>0</v>
      </c>
      <c r="Q23" s="5">
        <f t="shared" si="13"/>
        <v>0.12</v>
      </c>
      <c r="R23" s="8">
        <f t="shared" si="27"/>
        <v>1.0003046929999999</v>
      </c>
      <c r="S23" s="3">
        <f t="shared" si="28"/>
        <v>0.30490097999999999</v>
      </c>
      <c r="T23" s="3">
        <f t="shared" si="29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0"/>
        <v>45158</v>
      </c>
      <c r="Z23" s="114">
        <f t="shared" si="31"/>
        <v>45160</v>
      </c>
      <c r="AA23" s="116">
        <f t="shared" si="32"/>
        <v>1130.6274480867337</v>
      </c>
      <c r="AB23" s="117">
        <f t="shared" si="19"/>
        <v>10.627448086733018</v>
      </c>
      <c r="AC23" s="116">
        <f t="shared" si="33"/>
        <v>-10.627448086733018</v>
      </c>
      <c r="AD23" s="140">
        <v>0</v>
      </c>
      <c r="AE23" s="118">
        <f t="shared" si="20"/>
        <v>0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1001.97596233</v>
      </c>
      <c r="C24" s="3">
        <f t="shared" si="7"/>
        <v>1000</v>
      </c>
      <c r="D24" s="99">
        <f t="shared" si="21"/>
        <v>1013.164</v>
      </c>
      <c r="E24" s="120">
        <f>IF(DAY(A23)=$A$5,VLOOKUP(A23,[1]A!$E$15:$G$200,3),E23)</f>
        <v>1034.8240000000001</v>
      </c>
      <c r="F24" s="100">
        <f t="shared" si="22"/>
        <v>44732</v>
      </c>
      <c r="G24" s="141">
        <f t="shared" si="23"/>
        <v>2.1378572471979052E-2</v>
      </c>
      <c r="H24" s="101">
        <f t="shared" si="9"/>
        <v>2</v>
      </c>
      <c r="I24" s="101">
        <f t="shared" si="10"/>
        <v>31</v>
      </c>
      <c r="J24" s="96">
        <f t="shared" si="11"/>
        <v>1.0013656578835752</v>
      </c>
      <c r="K24" s="96">
        <f t="shared" si="12"/>
        <v>1</v>
      </c>
      <c r="L24" s="96">
        <f t="shared" si="2"/>
        <v>1.0013656500000001</v>
      </c>
      <c r="M24" s="96">
        <f t="shared" si="3"/>
        <v>1001.36565</v>
      </c>
      <c r="N24" s="24">
        <f t="shared" si="24"/>
        <v>0</v>
      </c>
      <c r="O24" s="95">
        <f t="shared" si="25"/>
        <v>0</v>
      </c>
      <c r="P24" s="96">
        <f t="shared" si="26"/>
        <v>0</v>
      </c>
      <c r="Q24" s="5">
        <f t="shared" si="13"/>
        <v>0.12</v>
      </c>
      <c r="R24" s="8">
        <f t="shared" si="27"/>
        <v>1.0006094800000001</v>
      </c>
      <c r="S24" s="3">
        <f t="shared" si="28"/>
        <v>0.61031232999999996</v>
      </c>
      <c r="T24" s="3">
        <f t="shared" si="29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0"/>
        <v>45189</v>
      </c>
      <c r="Z24" s="114">
        <f t="shared" si="31"/>
        <v>45190</v>
      </c>
      <c r="AA24" s="116">
        <f t="shared" si="32"/>
        <v>1141.3557378277847</v>
      </c>
      <c r="AB24" s="117">
        <f t="shared" si="19"/>
        <v>10.728289741051057</v>
      </c>
      <c r="AC24" s="116">
        <f t="shared" si="33"/>
        <v>-10.728289741051057</v>
      </c>
      <c r="AD24" s="140">
        <v>0</v>
      </c>
      <c r="AE24" s="118">
        <f t="shared" si="20"/>
        <v>0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1002.96541268</v>
      </c>
      <c r="C25" s="3">
        <f t="shared" si="7"/>
        <v>1000</v>
      </c>
      <c r="D25" s="99">
        <f t="shared" si="21"/>
        <v>1013.164</v>
      </c>
      <c r="E25" s="120">
        <f>IF(DAY(A24)=$A$5,VLOOKUP(A24,[1]A!$E$15:$G$200,3),E24)</f>
        <v>1034.8240000000001</v>
      </c>
      <c r="F25" s="100">
        <f t="shared" si="22"/>
        <v>44732</v>
      </c>
      <c r="G25" s="141">
        <f t="shared" si="23"/>
        <v>2.1378572471979052E-2</v>
      </c>
      <c r="H25" s="101">
        <f t="shared" si="9"/>
        <v>3</v>
      </c>
      <c r="I25" s="101">
        <f t="shared" si="10"/>
        <v>31</v>
      </c>
      <c r="J25" s="96">
        <f t="shared" si="11"/>
        <v>1.0020491860493035</v>
      </c>
      <c r="K25" s="96">
        <f t="shared" si="12"/>
        <v>1</v>
      </c>
      <c r="L25" s="96">
        <f t="shared" si="2"/>
        <v>1.00204918</v>
      </c>
      <c r="M25" s="96">
        <f t="shared" si="3"/>
        <v>1002.04918</v>
      </c>
      <c r="N25" s="24">
        <f t="shared" si="24"/>
        <v>0</v>
      </c>
      <c r="O25" s="95">
        <f t="shared" si="25"/>
        <v>0</v>
      </c>
      <c r="P25" s="96">
        <f t="shared" si="26"/>
        <v>0</v>
      </c>
      <c r="Q25" s="5">
        <f t="shared" si="13"/>
        <v>0.12</v>
      </c>
      <c r="R25" s="8">
        <f t="shared" si="27"/>
        <v>1.000914359</v>
      </c>
      <c r="S25" s="3">
        <f t="shared" si="28"/>
        <v>0.91623268000000002</v>
      </c>
      <c r="T25" s="3">
        <f t="shared" si="29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0"/>
        <v>45219</v>
      </c>
      <c r="Z25" s="114">
        <f t="shared" si="31"/>
        <v>45222</v>
      </c>
      <c r="AA25" s="116">
        <f t="shared" si="32"/>
        <v>1152.1858260887307</v>
      </c>
      <c r="AB25" s="117">
        <f t="shared" si="19"/>
        <v>10.830088260946102</v>
      </c>
      <c r="AC25" s="116">
        <f t="shared" si="33"/>
        <v>-10.830088260946102</v>
      </c>
      <c r="AD25" s="140">
        <v>0</v>
      </c>
      <c r="AE25" s="118">
        <f t="shared" si="20"/>
        <v>0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1003.9558436499999</v>
      </c>
      <c r="C26" s="3">
        <f t="shared" si="7"/>
        <v>1000</v>
      </c>
      <c r="D26" s="99">
        <f t="shared" si="21"/>
        <v>1013.164</v>
      </c>
      <c r="E26" s="120">
        <f>IF(DAY(A25)=$A$5,VLOOKUP(A25,[1]A!$E$15:$G$200,3),E25)</f>
        <v>1034.8240000000001</v>
      </c>
      <c r="F26" s="100">
        <f t="shared" si="22"/>
        <v>44732</v>
      </c>
      <c r="G26" s="141">
        <f t="shared" si="23"/>
        <v>2.1378572471979052E-2</v>
      </c>
      <c r="H26" s="101">
        <f t="shared" si="9"/>
        <v>4</v>
      </c>
      <c r="I26" s="101">
        <f t="shared" si="10"/>
        <v>31</v>
      </c>
      <c r="J26" s="96">
        <f t="shared" si="11"/>
        <v>1.0027331807886053</v>
      </c>
      <c r="K26" s="96">
        <f t="shared" si="12"/>
        <v>1</v>
      </c>
      <c r="L26" s="96">
        <f t="shared" si="2"/>
        <v>1.0027331799999999</v>
      </c>
      <c r="M26" s="96">
        <f t="shared" si="3"/>
        <v>1002.7331799999999</v>
      </c>
      <c r="N26" s="24">
        <f t="shared" si="24"/>
        <v>0</v>
      </c>
      <c r="O26" s="95">
        <f t="shared" si="25"/>
        <v>0</v>
      </c>
      <c r="P26" s="96">
        <f t="shared" si="26"/>
        <v>0</v>
      </c>
      <c r="Q26" s="5">
        <f t="shared" si="13"/>
        <v>0.12</v>
      </c>
      <c r="R26" s="8">
        <f t="shared" si="27"/>
        <v>1.0012193309999999</v>
      </c>
      <c r="S26" s="3">
        <f t="shared" si="28"/>
        <v>1.2226636500000001</v>
      </c>
      <c r="T26" s="3">
        <f t="shared" si="29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0"/>
        <v>45250</v>
      </c>
      <c r="Z26" s="114">
        <f t="shared" si="31"/>
        <v>45251</v>
      </c>
      <c r="AA26" s="116">
        <f t="shared" si="32"/>
        <v>1163.1186788146481</v>
      </c>
      <c r="AB26" s="117">
        <f t="shared" si="19"/>
        <v>10.932852725917478</v>
      </c>
      <c r="AC26" s="116">
        <f t="shared" si="33"/>
        <v>-10.932852725917478</v>
      </c>
      <c r="AD26" s="140">
        <v>0</v>
      </c>
      <c r="AE26" s="118">
        <f t="shared" si="20"/>
        <v>0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1004.94724583</v>
      </c>
      <c r="C27" s="3">
        <f t="shared" si="7"/>
        <v>1000</v>
      </c>
      <c r="D27" s="99">
        <f t="shared" si="21"/>
        <v>1013.164</v>
      </c>
      <c r="E27" s="120">
        <f>IF(DAY(A26)=$A$5,VLOOKUP(A26,[1]A!$E$15:$G$200,3),E26)</f>
        <v>1034.8240000000001</v>
      </c>
      <c r="F27" s="100">
        <f t="shared" si="22"/>
        <v>44732</v>
      </c>
      <c r="G27" s="141">
        <f t="shared" si="23"/>
        <v>2.1378572471979052E-2</v>
      </c>
      <c r="H27" s="101">
        <f t="shared" si="9"/>
        <v>5</v>
      </c>
      <c r="I27" s="101">
        <f t="shared" si="10"/>
        <v>31</v>
      </c>
      <c r="J27" s="96">
        <f t="shared" si="11"/>
        <v>1.0034176424199617</v>
      </c>
      <c r="K27" s="96">
        <f t="shared" si="12"/>
        <v>1</v>
      </c>
      <c r="L27" s="96">
        <f t="shared" si="2"/>
        <v>1.0034176400000001</v>
      </c>
      <c r="M27" s="96">
        <f t="shared" si="3"/>
        <v>1003.41764</v>
      </c>
      <c r="N27" s="24">
        <f t="shared" si="24"/>
        <v>0</v>
      </c>
      <c r="O27" s="95">
        <f t="shared" si="25"/>
        <v>0</v>
      </c>
      <c r="P27" s="96">
        <f t="shared" si="26"/>
        <v>0</v>
      </c>
      <c r="Q27" s="5">
        <f t="shared" si="13"/>
        <v>0.12</v>
      </c>
      <c r="R27" s="8">
        <f t="shared" si="27"/>
        <v>1.001524396</v>
      </c>
      <c r="S27" s="3">
        <f t="shared" si="28"/>
        <v>1.5296058299999999</v>
      </c>
      <c r="T27" s="3">
        <f t="shared" si="29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0"/>
        <v>45280</v>
      </c>
      <c r="Z27" s="114">
        <f t="shared" si="31"/>
        <v>45281</v>
      </c>
      <c r="AA27" s="116">
        <f t="shared" si="32"/>
        <v>1174.155271116266</v>
      </c>
      <c r="AB27" s="117">
        <f t="shared" si="19"/>
        <v>11.036592301618001</v>
      </c>
      <c r="AC27" s="116">
        <f t="shared" si="33"/>
        <v>-11.036592301618001</v>
      </c>
      <c r="AD27" s="140">
        <v>0</v>
      </c>
      <c r="AE27" s="118">
        <f t="shared" si="20"/>
        <v>0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1005.93962987</v>
      </c>
      <c r="C28" s="3">
        <f t="shared" si="7"/>
        <v>1000</v>
      </c>
      <c r="D28" s="99">
        <f t="shared" si="21"/>
        <v>1013.164</v>
      </c>
      <c r="E28" s="120">
        <f>IF(DAY(A27)=$A$5,VLOOKUP(A27,[1]A!$E$15:$G$200,3),E27)</f>
        <v>1034.8240000000001</v>
      </c>
      <c r="F28" s="100">
        <f t="shared" si="22"/>
        <v>44732</v>
      </c>
      <c r="G28" s="141">
        <f t="shared" si="23"/>
        <v>2.1378572471979052E-2</v>
      </c>
      <c r="H28" s="101">
        <f t="shared" si="9"/>
        <v>6</v>
      </c>
      <c r="I28" s="101">
        <f t="shared" si="10"/>
        <v>31</v>
      </c>
      <c r="J28" s="96">
        <f t="shared" si="11"/>
        <v>1.0041025712620717</v>
      </c>
      <c r="K28" s="96">
        <f t="shared" si="12"/>
        <v>1</v>
      </c>
      <c r="L28" s="96">
        <f t="shared" si="2"/>
        <v>1.0041025699999999</v>
      </c>
      <c r="M28" s="96">
        <f t="shared" si="3"/>
        <v>1004.10257</v>
      </c>
      <c r="N28" s="24">
        <f t="shared" si="24"/>
        <v>0</v>
      </c>
      <c r="O28" s="95">
        <f t="shared" si="25"/>
        <v>0</v>
      </c>
      <c r="P28" s="96">
        <f t="shared" si="26"/>
        <v>0</v>
      </c>
      <c r="Q28" s="5">
        <f t="shared" si="13"/>
        <v>0.12</v>
      </c>
      <c r="R28" s="8">
        <f t="shared" si="27"/>
        <v>1.001829554</v>
      </c>
      <c r="S28" s="3">
        <f t="shared" si="28"/>
        <v>1.83705987</v>
      </c>
      <c r="T28" s="3">
        <f t="shared" si="29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0"/>
        <v>45311</v>
      </c>
      <c r="Z28" s="114">
        <f t="shared" si="31"/>
        <v>45314</v>
      </c>
      <c r="AA28" s="116">
        <f t="shared" si="32"/>
        <v>1168.2844947662661</v>
      </c>
      <c r="AB28" s="117">
        <f t="shared" si="19"/>
        <v>11.141316240671465</v>
      </c>
      <c r="AC28" s="116">
        <f t="shared" ref="AC28:AC30" si="44">TRUNC(AD28*AA27,8)</f>
        <v>5.8707763499999999</v>
      </c>
      <c r="AD28" s="140">
        <v>5.0000000000000001E-3</v>
      </c>
      <c r="AE28" s="118">
        <f t="shared" si="20"/>
        <v>17.012092590671465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1006.93298535</v>
      </c>
      <c r="C29" s="3">
        <f t="shared" si="7"/>
        <v>1000</v>
      </c>
      <c r="D29" s="99">
        <f t="shared" si="21"/>
        <v>1013.164</v>
      </c>
      <c r="E29" s="120">
        <f>IF(DAY(A28)=$A$5,VLOOKUP(A28,[1]A!$E$15:$G$200,3),E28)</f>
        <v>1034.8240000000001</v>
      </c>
      <c r="F29" s="100">
        <f t="shared" si="22"/>
        <v>44732</v>
      </c>
      <c r="G29" s="141">
        <f t="shared" si="23"/>
        <v>2.1378572471979052E-2</v>
      </c>
      <c r="H29" s="101">
        <f t="shared" si="9"/>
        <v>7</v>
      </c>
      <c r="I29" s="101">
        <f t="shared" si="10"/>
        <v>31</v>
      </c>
      <c r="J29" s="96">
        <f t="shared" si="11"/>
        <v>1.0047879676338509</v>
      </c>
      <c r="K29" s="96">
        <f t="shared" si="12"/>
        <v>1</v>
      </c>
      <c r="L29" s="96">
        <f t="shared" si="2"/>
        <v>1.00478796</v>
      </c>
      <c r="M29" s="96">
        <f t="shared" si="3"/>
        <v>1004.78796</v>
      </c>
      <c r="N29" s="24">
        <f t="shared" si="24"/>
        <v>0</v>
      </c>
      <c r="O29" s="95">
        <f t="shared" si="25"/>
        <v>0</v>
      </c>
      <c r="P29" s="96">
        <f t="shared" si="26"/>
        <v>0</v>
      </c>
      <c r="Q29" s="5">
        <f t="shared" si="13"/>
        <v>0.12</v>
      </c>
      <c r="R29" s="8">
        <f t="shared" si="27"/>
        <v>1.002134804</v>
      </c>
      <c r="S29" s="3">
        <f t="shared" si="28"/>
        <v>2.1450253500000001</v>
      </c>
      <c r="T29" s="3">
        <f t="shared" si="29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0"/>
        <v>45342</v>
      </c>
      <c r="Z29" s="114">
        <f t="shared" si="31"/>
        <v>45343</v>
      </c>
      <c r="AA29" s="116">
        <f t="shared" si="32"/>
        <v>1162.4430722962661</v>
      </c>
      <c r="AB29" s="117">
        <f t="shared" si="19"/>
        <v>11.085609659521069</v>
      </c>
      <c r="AC29" s="116">
        <f t="shared" si="44"/>
        <v>5.8414224700000004</v>
      </c>
      <c r="AD29" s="140">
        <v>5.0000000000000001E-3</v>
      </c>
      <c r="AE29" s="118">
        <f t="shared" si="20"/>
        <v>16.92703212952107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1007.92733495</v>
      </c>
      <c r="C30" s="3">
        <f t="shared" si="7"/>
        <v>1000</v>
      </c>
      <c r="D30" s="99">
        <f t="shared" si="21"/>
        <v>1013.164</v>
      </c>
      <c r="E30" s="120">
        <f>IF(DAY(A29)=$A$5,VLOOKUP(A29,[1]A!$E$15:$G$200,3),E29)</f>
        <v>1034.8240000000001</v>
      </c>
      <c r="F30" s="100">
        <f t="shared" si="22"/>
        <v>44732</v>
      </c>
      <c r="G30" s="141">
        <f t="shared" si="23"/>
        <v>2.1378572471979052E-2</v>
      </c>
      <c r="H30" s="101">
        <f t="shared" si="9"/>
        <v>8</v>
      </c>
      <c r="I30" s="101">
        <f t="shared" si="10"/>
        <v>31</v>
      </c>
      <c r="J30" s="96">
        <f t="shared" si="11"/>
        <v>1.0054738318544338</v>
      </c>
      <c r="K30" s="96">
        <f t="shared" si="12"/>
        <v>1</v>
      </c>
      <c r="L30" s="96">
        <f t="shared" si="2"/>
        <v>1.0054738299999999</v>
      </c>
      <c r="M30" s="96">
        <f t="shared" si="3"/>
        <v>1005.47383</v>
      </c>
      <c r="N30" s="24">
        <f t="shared" si="24"/>
        <v>0</v>
      </c>
      <c r="O30" s="95">
        <f t="shared" si="25"/>
        <v>0</v>
      </c>
      <c r="P30" s="96">
        <f t="shared" si="26"/>
        <v>0</v>
      </c>
      <c r="Q30" s="5">
        <f t="shared" si="13"/>
        <v>0.12</v>
      </c>
      <c r="R30" s="8">
        <f t="shared" si="27"/>
        <v>1.002440148</v>
      </c>
      <c r="S30" s="3">
        <f t="shared" si="28"/>
        <v>2.4535049500000001</v>
      </c>
      <c r="T30" s="3">
        <f t="shared" si="29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0"/>
        <v>45371</v>
      </c>
      <c r="Z30" s="114">
        <f t="shared" si="31"/>
        <v>45372</v>
      </c>
      <c r="AA30" s="116">
        <f t="shared" si="32"/>
        <v>1156.6308569362661</v>
      </c>
      <c r="AB30" s="117">
        <f t="shared" si="19"/>
        <v>11.030181611259819</v>
      </c>
      <c r="AC30" s="116">
        <f t="shared" si="44"/>
        <v>5.8122153599999997</v>
      </c>
      <c r="AD30" s="140">
        <v>5.0000000000000001E-3</v>
      </c>
      <c r="AE30" s="118">
        <f t="shared" si="20"/>
        <v>16.842396971259816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1008.92265824</v>
      </c>
      <c r="C31" s="3">
        <f t="shared" si="7"/>
        <v>1000</v>
      </c>
      <c r="D31" s="99">
        <f t="shared" si="21"/>
        <v>1013.164</v>
      </c>
      <c r="E31" s="120">
        <f>IF(DAY(A30)=$A$5,VLOOKUP(A30,[1]A!$E$15:$G$200,3),E30)</f>
        <v>1034.8240000000001</v>
      </c>
      <c r="F31" s="100">
        <f t="shared" si="22"/>
        <v>44732</v>
      </c>
      <c r="G31" s="141">
        <f t="shared" si="23"/>
        <v>2.1378572471979052E-2</v>
      </c>
      <c r="H31" s="101">
        <f t="shared" si="9"/>
        <v>9</v>
      </c>
      <c r="I31" s="101">
        <f t="shared" si="10"/>
        <v>31</v>
      </c>
      <c r="J31" s="96">
        <f t="shared" si="11"/>
        <v>1.0061601642431717</v>
      </c>
      <c r="K31" s="96">
        <f t="shared" si="12"/>
        <v>1</v>
      </c>
      <c r="L31" s="96">
        <f t="shared" si="2"/>
        <v>1.0061601600000001</v>
      </c>
      <c r="M31" s="96">
        <f t="shared" si="3"/>
        <v>1006.16016</v>
      </c>
      <c r="N31" s="24">
        <f t="shared" si="24"/>
        <v>0</v>
      </c>
      <c r="O31" s="95">
        <f t="shared" si="25"/>
        <v>0</v>
      </c>
      <c r="P31" s="96">
        <f t="shared" si="26"/>
        <v>0</v>
      </c>
      <c r="Q31" s="5">
        <f t="shared" si="13"/>
        <v>0.12</v>
      </c>
      <c r="R31" s="8">
        <f t="shared" si="27"/>
        <v>1.002745585</v>
      </c>
      <c r="S31" s="3">
        <f t="shared" si="28"/>
        <v>2.7624982400000002</v>
      </c>
      <c r="T31" s="3">
        <f t="shared" si="29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0"/>
        <v>45402</v>
      </c>
      <c r="Z31" s="114">
        <f t="shared" si="31"/>
        <v>45405</v>
      </c>
      <c r="AA31" s="116">
        <f t="shared" ref="AA31:AA46" si="45">AA30-AC31</f>
        <v>1150.8477026562662</v>
      </c>
      <c r="AB31" s="117">
        <f t="shared" ref="AB31:AB46" si="46">(((1+AB$9)^(1/12))-1)*AA30</f>
        <v>10.975030703217575</v>
      </c>
      <c r="AC31" s="116">
        <f t="shared" ref="AC31:AC46" si="47">TRUNC(AD31*AA30,8)</f>
        <v>5.7831542799999998</v>
      </c>
      <c r="AD31" s="140">
        <v>5.0000000000000001E-3</v>
      </c>
      <c r="AE31" s="118">
        <f t="shared" ref="AE31:AE46" si="48">(AB31+AC31)</f>
        <v>16.758184983217575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1009.91896586</v>
      </c>
      <c r="C32" s="3">
        <f t="shared" si="7"/>
        <v>1000</v>
      </c>
      <c r="D32" s="99">
        <f t="shared" si="21"/>
        <v>1013.164</v>
      </c>
      <c r="E32" s="120">
        <f>IF(DAY(A31)=$A$5,VLOOKUP(A31,[1]A!$E$15:$G$200,3),E31)</f>
        <v>1034.8240000000001</v>
      </c>
      <c r="F32" s="100">
        <f t="shared" si="22"/>
        <v>44732</v>
      </c>
      <c r="G32" s="141">
        <f t="shared" si="23"/>
        <v>2.1378572471979052E-2</v>
      </c>
      <c r="H32" s="101">
        <f t="shared" si="9"/>
        <v>10</v>
      </c>
      <c r="I32" s="101">
        <f t="shared" si="10"/>
        <v>31</v>
      </c>
      <c r="J32" s="96">
        <f t="shared" si="11"/>
        <v>1.0068469651196343</v>
      </c>
      <c r="K32" s="96">
        <f t="shared" si="12"/>
        <v>1</v>
      </c>
      <c r="L32" s="96">
        <f t="shared" si="2"/>
        <v>1.0068469600000001</v>
      </c>
      <c r="M32" s="96">
        <f t="shared" si="3"/>
        <v>1006.84696</v>
      </c>
      <c r="N32" s="24">
        <f t="shared" si="24"/>
        <v>0</v>
      </c>
      <c r="O32" s="95">
        <f t="shared" si="25"/>
        <v>0</v>
      </c>
      <c r="P32" s="96">
        <f t="shared" si="26"/>
        <v>0</v>
      </c>
      <c r="Q32" s="5">
        <f t="shared" si="13"/>
        <v>0.12</v>
      </c>
      <c r="R32" s="8">
        <f t="shared" si="27"/>
        <v>1.0030511150000001</v>
      </c>
      <c r="S32" s="3">
        <f t="shared" si="28"/>
        <v>3.07200586</v>
      </c>
      <c r="T32" s="3">
        <f t="shared" si="29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0"/>
        <v>45432</v>
      </c>
      <c r="Z32" s="114">
        <f t="shared" si="31"/>
        <v>45433</v>
      </c>
      <c r="AA32" s="116">
        <f t="shared" si="45"/>
        <v>1145.0934641462661</v>
      </c>
      <c r="AB32" s="117">
        <f t="shared" si="46"/>
        <v>10.920155549745909</v>
      </c>
      <c r="AC32" s="116">
        <f t="shared" si="47"/>
        <v>5.7542385100000004</v>
      </c>
      <c r="AD32" s="140">
        <v>5.0000000000000001E-3</v>
      </c>
      <c r="AE32" s="118">
        <f t="shared" si="48"/>
        <v>16.674394059745907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1010.91625843</v>
      </c>
      <c r="C33" s="3">
        <f t="shared" si="7"/>
        <v>1000</v>
      </c>
      <c r="D33" s="99">
        <f t="shared" si="21"/>
        <v>1013.164</v>
      </c>
      <c r="E33" s="120">
        <f>IF(DAY(A32)=$A$5,VLOOKUP(A32,[1]A!$E$15:$G$200,3),E32)</f>
        <v>1034.8240000000001</v>
      </c>
      <c r="F33" s="100">
        <f t="shared" si="22"/>
        <v>44732</v>
      </c>
      <c r="G33" s="141">
        <f t="shared" si="23"/>
        <v>2.1378572471979052E-2</v>
      </c>
      <c r="H33" s="101">
        <f t="shared" si="9"/>
        <v>11</v>
      </c>
      <c r="I33" s="101">
        <f t="shared" si="10"/>
        <v>31</v>
      </c>
      <c r="J33" s="96">
        <f t="shared" si="11"/>
        <v>1.0075342348036096</v>
      </c>
      <c r="K33" s="96">
        <f t="shared" si="12"/>
        <v>1</v>
      </c>
      <c r="L33" s="96">
        <f t="shared" si="2"/>
        <v>1.0075342300000001</v>
      </c>
      <c r="M33" s="96">
        <f t="shared" si="3"/>
        <v>1007.53423</v>
      </c>
      <c r="N33" s="24">
        <f t="shared" si="24"/>
        <v>0</v>
      </c>
      <c r="O33" s="95">
        <f t="shared" si="25"/>
        <v>0</v>
      </c>
      <c r="P33" s="96">
        <f t="shared" si="26"/>
        <v>0</v>
      </c>
      <c r="Q33" s="5">
        <f t="shared" si="13"/>
        <v>0.12</v>
      </c>
      <c r="R33" s="8">
        <f t="shared" si="27"/>
        <v>1.0033567379999999</v>
      </c>
      <c r="S33" s="3">
        <f t="shared" si="28"/>
        <v>3.3820284300000001</v>
      </c>
      <c r="T33" s="3">
        <f t="shared" si="29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0"/>
        <v>45463</v>
      </c>
      <c r="Z33" s="114">
        <f t="shared" si="31"/>
        <v>45464</v>
      </c>
      <c r="AA33" s="116">
        <f t="shared" si="45"/>
        <v>1139.3679968262661</v>
      </c>
      <c r="AB33" s="117">
        <f t="shared" si="46"/>
        <v>10.865554772028315</v>
      </c>
      <c r="AC33" s="116">
        <f t="shared" si="47"/>
        <v>5.7254673199999999</v>
      </c>
      <c r="AD33" s="140">
        <v>5.0000000000000001E-3</v>
      </c>
      <c r="AE33" s="118">
        <f t="shared" si="48"/>
        <v>16.591022092028314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1011.91453658</v>
      </c>
      <c r="C34" s="3">
        <f t="shared" si="7"/>
        <v>1000</v>
      </c>
      <c r="D34" s="99">
        <f t="shared" si="21"/>
        <v>1013.164</v>
      </c>
      <c r="E34" s="120">
        <f>IF(DAY(A33)=$A$5,VLOOKUP(A33,[1]A!$E$15:$G$200,3),E33)</f>
        <v>1034.8240000000001</v>
      </c>
      <c r="F34" s="100">
        <f t="shared" si="22"/>
        <v>44732</v>
      </c>
      <c r="G34" s="141">
        <f t="shared" si="23"/>
        <v>2.1378572471979052E-2</v>
      </c>
      <c r="H34" s="101">
        <f t="shared" si="9"/>
        <v>12</v>
      </c>
      <c r="I34" s="101">
        <f t="shared" si="10"/>
        <v>31</v>
      </c>
      <c r="J34" s="96">
        <f t="shared" si="11"/>
        <v>1.0082219736151037</v>
      </c>
      <c r="K34" s="96">
        <f t="shared" si="12"/>
        <v>1</v>
      </c>
      <c r="L34" s="96">
        <f t="shared" si="2"/>
        <v>1.0082219699999999</v>
      </c>
      <c r="M34" s="96">
        <f t="shared" si="3"/>
        <v>1008.2219700000001</v>
      </c>
      <c r="N34" s="24">
        <f t="shared" si="24"/>
        <v>0</v>
      </c>
      <c r="O34" s="95">
        <f t="shared" si="25"/>
        <v>0</v>
      </c>
      <c r="P34" s="96">
        <f t="shared" si="26"/>
        <v>0</v>
      </c>
      <c r="Q34" s="5">
        <f t="shared" si="13"/>
        <v>0.12</v>
      </c>
      <c r="R34" s="8">
        <f t="shared" si="27"/>
        <v>1.0036624540000001</v>
      </c>
      <c r="S34" s="3">
        <f t="shared" si="28"/>
        <v>3.6925665799999998</v>
      </c>
      <c r="T34" s="3">
        <f t="shared" si="29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0"/>
        <v>45493</v>
      </c>
      <c r="Z34" s="114">
        <f t="shared" si="31"/>
        <v>45496</v>
      </c>
      <c r="AA34" s="116">
        <f t="shared" si="45"/>
        <v>1133.6711568462661</v>
      </c>
      <c r="AB34" s="117">
        <f t="shared" si="46"/>
        <v>10.811226998175112</v>
      </c>
      <c r="AC34" s="116">
        <f t="shared" si="47"/>
        <v>5.69683998</v>
      </c>
      <c r="AD34" s="140">
        <v>5.0000000000000001E-3</v>
      </c>
      <c r="AE34" s="118">
        <f t="shared" si="48"/>
        <v>16.508066978175112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1012.91380194</v>
      </c>
      <c r="C35" s="3">
        <f t="shared" si="7"/>
        <v>1000</v>
      </c>
      <c r="D35" s="99">
        <f t="shared" si="21"/>
        <v>1013.164</v>
      </c>
      <c r="E35" s="120">
        <f>IF(DAY(A34)=$A$5,VLOOKUP(A34,[1]A!$E$15:$G$200,3),E34)</f>
        <v>1034.8240000000001</v>
      </c>
      <c r="F35" s="100">
        <f t="shared" si="22"/>
        <v>44732</v>
      </c>
      <c r="G35" s="141">
        <f t="shared" si="23"/>
        <v>2.1378572471979052E-2</v>
      </c>
      <c r="H35" s="101">
        <f t="shared" si="9"/>
        <v>13</v>
      </c>
      <c r="I35" s="101">
        <f t="shared" si="10"/>
        <v>31</v>
      </c>
      <c r="J35" s="96">
        <f t="shared" si="11"/>
        <v>1.0089101818743409</v>
      </c>
      <c r="K35" s="96">
        <f t="shared" si="12"/>
        <v>1</v>
      </c>
      <c r="L35" s="96">
        <f t="shared" si="2"/>
        <v>1.00891018</v>
      </c>
      <c r="M35" s="96">
        <f t="shared" si="3"/>
        <v>1008.91018</v>
      </c>
      <c r="N35" s="24">
        <f t="shared" si="24"/>
        <v>0</v>
      </c>
      <c r="O35" s="95">
        <f t="shared" si="25"/>
        <v>0</v>
      </c>
      <c r="P35" s="96">
        <f t="shared" si="26"/>
        <v>0</v>
      </c>
      <c r="Q35" s="5">
        <f t="shared" si="13"/>
        <v>0.12</v>
      </c>
      <c r="R35" s="8">
        <f t="shared" si="27"/>
        <v>1.0039682640000001</v>
      </c>
      <c r="S35" s="3">
        <f t="shared" si="28"/>
        <v>4.0036219400000004</v>
      </c>
      <c r="T35" s="3">
        <f t="shared" si="29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0"/>
        <v>45524</v>
      </c>
      <c r="Z35" s="114">
        <f t="shared" si="31"/>
        <v>45525</v>
      </c>
      <c r="AA35" s="116">
        <f t="shared" si="45"/>
        <v>1128.0028010662661</v>
      </c>
      <c r="AB35" s="117">
        <f t="shared" si="46"/>
        <v>10.757170863223438</v>
      </c>
      <c r="AC35" s="116">
        <f t="shared" si="47"/>
        <v>5.6683557799999997</v>
      </c>
      <c r="AD35" s="140">
        <v>5.0000000000000001E-3</v>
      </c>
      <c r="AE35" s="118">
        <f t="shared" si="48"/>
        <v>16.425526643223439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1013.9140430699999</v>
      </c>
      <c r="C36" s="3">
        <f t="shared" si="7"/>
        <v>1000</v>
      </c>
      <c r="D36" s="99">
        <f t="shared" si="21"/>
        <v>1013.164</v>
      </c>
      <c r="E36" s="120">
        <f>IF(DAY(A35)=$A$5,VLOOKUP(A35,[1]A!$E$15:$G$200,3),E35)</f>
        <v>1034.8240000000001</v>
      </c>
      <c r="F36" s="100">
        <f t="shared" si="22"/>
        <v>44732</v>
      </c>
      <c r="G36" s="141">
        <f t="shared" si="23"/>
        <v>2.1378572471979052E-2</v>
      </c>
      <c r="H36" s="101">
        <f t="shared" si="9"/>
        <v>14</v>
      </c>
      <c r="I36" s="101">
        <f t="shared" si="10"/>
        <v>31</v>
      </c>
      <c r="J36" s="96">
        <f t="shared" si="11"/>
        <v>1.0095988599017647</v>
      </c>
      <c r="K36" s="96">
        <f t="shared" si="12"/>
        <v>1</v>
      </c>
      <c r="L36" s="96">
        <f t="shared" si="2"/>
        <v>1.0095988499999999</v>
      </c>
      <c r="M36" s="96">
        <f t="shared" si="3"/>
        <v>1009.59885</v>
      </c>
      <c r="N36" s="24">
        <f t="shared" si="24"/>
        <v>0</v>
      </c>
      <c r="O36" s="95">
        <f t="shared" si="25"/>
        <v>0</v>
      </c>
      <c r="P36" s="96">
        <f t="shared" si="26"/>
        <v>0</v>
      </c>
      <c r="Q36" s="5">
        <f t="shared" si="13"/>
        <v>0.12</v>
      </c>
      <c r="R36" s="8">
        <f t="shared" si="27"/>
        <v>1.0042741660000001</v>
      </c>
      <c r="S36" s="3">
        <f t="shared" si="28"/>
        <v>4.3151930700000003</v>
      </c>
      <c r="T36" s="3">
        <f t="shared" si="29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0"/>
        <v>45555</v>
      </c>
      <c r="Z36" s="114">
        <f t="shared" si="31"/>
        <v>45558</v>
      </c>
      <c r="AA36" s="116">
        <f t="shared" si="45"/>
        <v>1122.362787066266</v>
      </c>
      <c r="AB36" s="117">
        <f t="shared" si="46"/>
        <v>10.703385008947471</v>
      </c>
      <c r="AC36" s="116">
        <f t="shared" si="47"/>
        <v>5.6400139999999999</v>
      </c>
      <c r="AD36" s="140">
        <v>5.0000000000000001E-3</v>
      </c>
      <c r="AE36" s="118">
        <f t="shared" si="48"/>
        <v>16.343399008947472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1014.9152827</v>
      </c>
      <c r="C37" s="3">
        <f>IF(N36&gt;0,M36-P36,C36)</f>
        <v>1000</v>
      </c>
      <c r="D37" s="99">
        <f t="shared" si="21"/>
        <v>1013.164</v>
      </c>
      <c r="E37" s="120">
        <f>IF(DAY(A36)=$A$5,VLOOKUP(A36,[1]A!$E$15:$G$200,3),E36)</f>
        <v>1034.8240000000001</v>
      </c>
      <c r="F37" s="100">
        <f t="shared" si="22"/>
        <v>44732</v>
      </c>
      <c r="G37" s="141">
        <f t="shared" si="23"/>
        <v>2.1378572471979052E-2</v>
      </c>
      <c r="H37" s="101">
        <f t="shared" si="9"/>
        <v>15</v>
      </c>
      <c r="I37" s="101">
        <f t="shared" si="10"/>
        <v>31</v>
      </c>
      <c r="J37" s="96">
        <f t="shared" si="11"/>
        <v>1.010288008018037</v>
      </c>
      <c r="K37" s="96">
        <v>1</v>
      </c>
      <c r="L37" s="96">
        <f t="shared" si="2"/>
        <v>1.0102880000000001</v>
      </c>
      <c r="M37" s="96">
        <f t="shared" si="3"/>
        <v>1010.288</v>
      </c>
      <c r="N37" s="24">
        <f t="shared" si="24"/>
        <v>0</v>
      </c>
      <c r="O37" s="95">
        <f t="shared" si="25"/>
        <v>0</v>
      </c>
      <c r="P37" s="96">
        <f t="shared" si="26"/>
        <v>0</v>
      </c>
      <c r="Q37" s="5">
        <f t="shared" si="13"/>
        <v>0.12</v>
      </c>
      <c r="R37" s="8">
        <f t="shared" si="27"/>
        <v>1.0045801620000001</v>
      </c>
      <c r="S37" s="3">
        <f t="shared" si="28"/>
        <v>4.6272827000000003</v>
      </c>
      <c r="T37" s="3">
        <f t="shared" si="29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0"/>
        <v>45585</v>
      </c>
      <c r="Z37" s="114">
        <f t="shared" si="31"/>
        <v>45587</v>
      </c>
      <c r="AA37" s="116">
        <f t="shared" si="45"/>
        <v>1116.7509731362661</v>
      </c>
      <c r="AB37" s="117">
        <f t="shared" si="46"/>
        <v>10.64986808395332</v>
      </c>
      <c r="AC37" s="116">
        <f t="shared" si="47"/>
        <v>5.6118139300000003</v>
      </c>
      <c r="AD37" s="140">
        <v>5.0000000000000001E-3</v>
      </c>
      <c r="AE37" s="118">
        <f t="shared" si="48"/>
        <v>16.261682013953319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1015.9175104</v>
      </c>
      <c r="C38" s="3">
        <f t="shared" ref="C38:C101" si="51">IF(N37&gt;0,M37-P37,C37)</f>
        <v>1000</v>
      </c>
      <c r="D38" s="99">
        <f t="shared" si="21"/>
        <v>1013.164</v>
      </c>
      <c r="E38" s="120">
        <f>IF(DAY(A37)=$A$5,VLOOKUP(A37,[1]A!$E$15:$G$200,3),E37)</f>
        <v>1034.8240000000001</v>
      </c>
      <c r="F38" s="100">
        <f t="shared" si="22"/>
        <v>44732</v>
      </c>
      <c r="G38" s="141">
        <f t="shared" si="23"/>
        <v>2.1378572471979052E-2</v>
      </c>
      <c r="H38" s="101">
        <f t="shared" si="9"/>
        <v>16</v>
      </c>
      <c r="I38" s="101">
        <f t="shared" si="10"/>
        <v>31</v>
      </c>
      <c r="J38" s="96">
        <f t="shared" si="11"/>
        <v>1.010977626544038</v>
      </c>
      <c r="K38" s="96">
        <v>1</v>
      </c>
      <c r="L38" s="96">
        <f t="shared" si="2"/>
        <v>1.01097762</v>
      </c>
      <c r="M38" s="96">
        <f t="shared" si="3"/>
        <v>1010.97762</v>
      </c>
      <c r="N38" s="24">
        <f t="shared" si="24"/>
        <v>0</v>
      </c>
      <c r="O38" s="95">
        <f t="shared" si="25"/>
        <v>0</v>
      </c>
      <c r="P38" s="96">
        <f t="shared" si="26"/>
        <v>0</v>
      </c>
      <c r="Q38" s="5">
        <f t="shared" si="13"/>
        <v>0.12</v>
      </c>
      <c r="R38" s="8">
        <f t="shared" si="27"/>
        <v>1.0048862510000001</v>
      </c>
      <c r="S38" s="3">
        <f t="shared" si="28"/>
        <v>4.9398904000000003</v>
      </c>
      <c r="T38" s="3">
        <f t="shared" si="29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0"/>
        <v>45616</v>
      </c>
      <c r="Z38" s="114">
        <f t="shared" si="31"/>
        <v>45617</v>
      </c>
      <c r="AA38" s="116">
        <f t="shared" si="45"/>
        <v>1111.1672182762661</v>
      </c>
      <c r="AB38" s="117">
        <f t="shared" si="46"/>
        <v>10.596618743584143</v>
      </c>
      <c r="AC38" s="116">
        <f t="shared" si="47"/>
        <v>5.58375486</v>
      </c>
      <c r="AD38" s="140">
        <v>5.0000000000000001E-3</v>
      </c>
      <c r="AE38" s="118">
        <f t="shared" si="48"/>
        <v>16.180373603584144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1016.9207268</v>
      </c>
      <c r="C39" s="3">
        <f t="shared" si="51"/>
        <v>1000</v>
      </c>
      <c r="D39" s="99">
        <f t="shared" si="21"/>
        <v>1013.164</v>
      </c>
      <c r="E39" s="120">
        <f>IF(DAY(A38)=$A$5,VLOOKUP(A38,[1]A!$E$15:$G$200,3),E38)</f>
        <v>1034.8240000000001</v>
      </c>
      <c r="F39" s="100">
        <f t="shared" si="22"/>
        <v>44732</v>
      </c>
      <c r="G39" s="141">
        <f t="shared" si="23"/>
        <v>2.1378572471979052E-2</v>
      </c>
      <c r="H39" s="101">
        <f t="shared" si="9"/>
        <v>17</v>
      </c>
      <c r="I39" s="101">
        <f t="shared" si="10"/>
        <v>31</v>
      </c>
      <c r="J39" s="96">
        <f t="shared" si="11"/>
        <v>1.0116677158008682</v>
      </c>
      <c r="K39" s="96">
        <v>1</v>
      </c>
      <c r="L39" s="96">
        <f t="shared" si="2"/>
        <v>1.01166771</v>
      </c>
      <c r="M39" s="96">
        <f t="shared" si="3"/>
        <v>1011.6677100000001</v>
      </c>
      <c r="N39" s="24">
        <f t="shared" si="24"/>
        <v>0</v>
      </c>
      <c r="O39" s="95">
        <f t="shared" si="25"/>
        <v>0</v>
      </c>
      <c r="P39" s="96">
        <f t="shared" si="26"/>
        <v>0</v>
      </c>
      <c r="Q39" s="5">
        <f t="shared" si="13"/>
        <v>0.12</v>
      </c>
      <c r="R39" s="8">
        <f t="shared" si="27"/>
        <v>1.0051924329999999</v>
      </c>
      <c r="S39" s="3">
        <f t="shared" si="28"/>
        <v>5.2530168000000002</v>
      </c>
      <c r="T39" s="3">
        <f t="shared" si="29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0"/>
        <v>45646</v>
      </c>
      <c r="Z39" s="114">
        <f t="shared" si="31"/>
        <v>45649</v>
      </c>
      <c r="AA39" s="116">
        <f t="shared" si="45"/>
        <v>1105.6113821862662</v>
      </c>
      <c r="AB39" s="117">
        <f t="shared" si="46"/>
        <v>10.54363564992013</v>
      </c>
      <c r="AC39" s="116">
        <f t="shared" si="47"/>
        <v>5.5558360899999997</v>
      </c>
      <c r="AD39" s="140">
        <v>5.0000000000000001E-3</v>
      </c>
      <c r="AE39" s="118">
        <f t="shared" si="48"/>
        <v>16.09947173992013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1017.92493353</v>
      </c>
      <c r="C40" s="3">
        <f t="shared" si="51"/>
        <v>1000</v>
      </c>
      <c r="D40" s="99">
        <f t="shared" si="21"/>
        <v>1013.164</v>
      </c>
      <c r="E40" s="120">
        <f>IF(DAY(A39)=$A$5,VLOOKUP(A39,[1]A!$E$15:$G$200,3),E39)</f>
        <v>1034.8240000000001</v>
      </c>
      <c r="F40" s="100">
        <f t="shared" si="22"/>
        <v>44732</v>
      </c>
      <c r="G40" s="141">
        <f t="shared" si="23"/>
        <v>2.1378572471979052E-2</v>
      </c>
      <c r="H40" s="101">
        <f t="shared" si="9"/>
        <v>18</v>
      </c>
      <c r="I40" s="101">
        <f t="shared" si="10"/>
        <v>31</v>
      </c>
      <c r="J40" s="96">
        <f t="shared" si="11"/>
        <v>1.012358276109846</v>
      </c>
      <c r="K40" s="96">
        <v>1</v>
      </c>
      <c r="L40" s="96">
        <f t="shared" si="2"/>
        <v>1.01235827</v>
      </c>
      <c r="M40" s="96">
        <f t="shared" si="3"/>
        <v>1012.3582699999999</v>
      </c>
      <c r="N40" s="24">
        <f t="shared" si="24"/>
        <v>0</v>
      </c>
      <c r="O40" s="95">
        <f t="shared" si="25"/>
        <v>0</v>
      </c>
      <c r="P40" s="96">
        <f t="shared" si="26"/>
        <v>0</v>
      </c>
      <c r="Q40" s="5">
        <f t="shared" si="13"/>
        <v>0.12</v>
      </c>
      <c r="R40" s="8">
        <f t="shared" si="27"/>
        <v>1.005498709</v>
      </c>
      <c r="S40" s="3">
        <f t="shared" si="28"/>
        <v>5.5666635299999996</v>
      </c>
      <c r="T40" s="3">
        <f t="shared" si="29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0"/>
        <v>45677</v>
      </c>
      <c r="Z40" s="114">
        <f t="shared" si="31"/>
        <v>45678</v>
      </c>
      <c r="AA40" s="116">
        <f t="shared" si="45"/>
        <v>1100.0833252762661</v>
      </c>
      <c r="AB40" s="117">
        <f t="shared" si="46"/>
        <v>10.490917471683638</v>
      </c>
      <c r="AC40" s="116">
        <f t="shared" si="47"/>
        <v>5.5280569100000001</v>
      </c>
      <c r="AD40" s="140">
        <v>5.0000000000000001E-3</v>
      </c>
      <c r="AE40" s="118">
        <f t="shared" si="48"/>
        <v>16.018974381683638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1018.9301302</v>
      </c>
      <c r="C41" s="3">
        <f t="shared" si="51"/>
        <v>1000</v>
      </c>
      <c r="D41" s="99">
        <f t="shared" si="21"/>
        <v>1013.164</v>
      </c>
      <c r="E41" s="120">
        <f>IF(DAY(A40)=$A$5,VLOOKUP(A40,[1]A!$E$15:$G$200,3),E40)</f>
        <v>1034.8240000000001</v>
      </c>
      <c r="F41" s="100">
        <f t="shared" si="22"/>
        <v>44732</v>
      </c>
      <c r="G41" s="141">
        <f t="shared" si="23"/>
        <v>2.1378572471979052E-2</v>
      </c>
      <c r="H41" s="101">
        <f t="shared" si="9"/>
        <v>19</v>
      </c>
      <c r="I41" s="101">
        <f t="shared" si="10"/>
        <v>31</v>
      </c>
      <c r="J41" s="96">
        <f t="shared" si="11"/>
        <v>1.01304930779251</v>
      </c>
      <c r="K41" s="96">
        <v>1</v>
      </c>
      <c r="L41" s="96">
        <f t="shared" si="2"/>
        <v>1.0130493</v>
      </c>
      <c r="M41" s="96">
        <f t="shared" si="3"/>
        <v>1013.0493</v>
      </c>
      <c r="N41" s="24">
        <f t="shared" si="24"/>
        <v>1</v>
      </c>
      <c r="O41" s="95">
        <f t="shared" si="25"/>
        <v>0</v>
      </c>
      <c r="P41" s="96">
        <f t="shared" si="26"/>
        <v>0</v>
      </c>
      <c r="Q41" s="5">
        <f t="shared" si="13"/>
        <v>0.12</v>
      </c>
      <c r="R41" s="8">
        <f t="shared" si="27"/>
        <v>1.0058050780000001</v>
      </c>
      <c r="S41" s="3">
        <f t="shared" si="28"/>
        <v>5.8808302000000001</v>
      </c>
      <c r="T41" s="3">
        <f t="shared" si="29"/>
        <v>5.8808302000000001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0"/>
        <v>45708</v>
      </c>
      <c r="Z41" s="114">
        <f t="shared" si="31"/>
        <v>45709</v>
      </c>
      <c r="AA41" s="116">
        <f t="shared" si="45"/>
        <v>1094.5829086562662</v>
      </c>
      <c r="AB41" s="117">
        <f t="shared" si="46"/>
        <v>10.438462884334056</v>
      </c>
      <c r="AC41" s="116">
        <f t="shared" si="47"/>
        <v>5.5004166200000002</v>
      </c>
      <c r="AD41" s="140">
        <v>5.0000000000000001E-3</v>
      </c>
      <c r="AE41" s="118">
        <f t="shared" si="48"/>
        <v>15.938879504334057</v>
      </c>
      <c r="AF41" s="110">
        <f t="shared" si="49"/>
        <v>31</v>
      </c>
      <c r="AG41" s="114">
        <f t="shared" si="50"/>
        <v>45736</v>
      </c>
    </row>
    <row r="42" spans="1:135" ht="15.75" x14ac:dyDescent="0.2">
      <c r="A42" s="98">
        <f t="shared" si="6"/>
        <v>44794</v>
      </c>
      <c r="B42" s="96">
        <f t="shared" si="0"/>
        <v>1019.5233284100001</v>
      </c>
      <c r="C42" s="144">
        <f>IF(N41&gt;0,M41-P41+S41,C41)</f>
        <v>1018.9301302</v>
      </c>
      <c r="D42" s="99">
        <f t="shared" si="21"/>
        <v>1034.8240000000001</v>
      </c>
      <c r="E42" s="120">
        <f>IF(DAY(A41)=$A$5,VLOOKUP(A41,[1]A!$E$15:$G$200,3),E41)</f>
        <v>1043.76</v>
      </c>
      <c r="F42" s="100">
        <f t="shared" si="22"/>
        <v>44763</v>
      </c>
      <c r="G42" s="141">
        <f t="shared" si="23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1019.21278141</v>
      </c>
      <c r="N42" s="24">
        <f t="shared" si="24"/>
        <v>0</v>
      </c>
      <c r="O42" s="95">
        <f t="shared" si="25"/>
        <v>0</v>
      </c>
      <c r="P42" s="96">
        <f t="shared" si="26"/>
        <v>0</v>
      </c>
      <c r="Q42" s="5">
        <f t="shared" si="13"/>
        <v>0.12</v>
      </c>
      <c r="R42" s="8">
        <f t="shared" si="27"/>
        <v>1.0003046929999999</v>
      </c>
      <c r="S42" s="3">
        <f t="shared" si="28"/>
        <v>0.31054700000000002</v>
      </c>
      <c r="T42" s="3">
        <f t="shared" si="29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0"/>
        <v>45736</v>
      </c>
      <c r="Z42" s="114">
        <f t="shared" si="31"/>
        <v>45737</v>
      </c>
      <c r="AA42" s="116">
        <f t="shared" si="45"/>
        <v>1089.1099941162663</v>
      </c>
      <c r="AB42" s="117">
        <f t="shared" si="46"/>
        <v>10.386270569972938</v>
      </c>
      <c r="AC42" s="116">
        <f t="shared" si="47"/>
        <v>5.4729145399999997</v>
      </c>
      <c r="AD42" s="140">
        <v>5.0000000000000001E-3</v>
      </c>
      <c r="AE42" s="118">
        <f t="shared" si="48"/>
        <v>15.859185109972938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1020.1168660699999</v>
      </c>
      <c r="C43" s="3">
        <f t="shared" si="51"/>
        <v>1018.9301302</v>
      </c>
      <c r="D43" s="99">
        <f t="shared" si="21"/>
        <v>1034.8240000000001</v>
      </c>
      <c r="E43" s="120">
        <f>IF(DAY(A42)=$A$5,VLOOKUP(A42,[1]A!$E$15:$G$200,3),E42)</f>
        <v>1043.76</v>
      </c>
      <c r="F43" s="100">
        <f t="shared" si="22"/>
        <v>44763</v>
      </c>
      <c r="G43" s="141">
        <f t="shared" si="23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1019.49550396</v>
      </c>
      <c r="N43" s="24">
        <f t="shared" si="24"/>
        <v>0</v>
      </c>
      <c r="O43" s="95">
        <f t="shared" si="25"/>
        <v>0</v>
      </c>
      <c r="P43" s="96">
        <f t="shared" si="26"/>
        <v>0</v>
      </c>
      <c r="Q43" s="5">
        <f t="shared" si="13"/>
        <v>0.12</v>
      </c>
      <c r="R43" s="8">
        <f t="shared" si="27"/>
        <v>1.0006094800000001</v>
      </c>
      <c r="S43" s="3">
        <f t="shared" si="28"/>
        <v>0.62136210999999997</v>
      </c>
      <c r="T43" s="3">
        <f t="shared" si="29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0"/>
        <v>45767</v>
      </c>
      <c r="Z43" s="114">
        <f t="shared" si="31"/>
        <v>45770</v>
      </c>
      <c r="AA43" s="116">
        <f t="shared" si="45"/>
        <v>1083.6644441462663</v>
      </c>
      <c r="AB43" s="117">
        <f t="shared" si="46"/>
        <v>10.334339217154211</v>
      </c>
      <c r="AC43" s="116">
        <f t="shared" si="47"/>
        <v>5.4455499700000001</v>
      </c>
      <c r="AD43" s="140">
        <v>5.0000000000000001E-3</v>
      </c>
      <c r="AE43" s="118">
        <f t="shared" si="48"/>
        <v>15.779889187154211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1020.7107616799999</v>
      </c>
      <c r="C44" s="3">
        <f t="shared" si="51"/>
        <v>1018.9301302</v>
      </c>
      <c r="D44" s="99">
        <f t="shared" si="21"/>
        <v>1034.8240000000001</v>
      </c>
      <c r="E44" s="120">
        <f>IF(DAY(A43)=$A$5,VLOOKUP(A43,[1]A!$E$15:$G$200,3),E43)</f>
        <v>1043.76</v>
      </c>
      <c r="F44" s="100">
        <f t="shared" si="22"/>
        <v>44763</v>
      </c>
      <c r="G44" s="141">
        <f t="shared" si="23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1019.7783181999999</v>
      </c>
      <c r="N44" s="24">
        <f t="shared" si="24"/>
        <v>0</v>
      </c>
      <c r="O44" s="95">
        <f t="shared" si="25"/>
        <v>0</v>
      </c>
      <c r="P44" s="96">
        <f t="shared" si="26"/>
        <v>0</v>
      </c>
      <c r="Q44" s="5">
        <f t="shared" si="13"/>
        <v>0.12</v>
      </c>
      <c r="R44" s="8">
        <f t="shared" si="27"/>
        <v>1.000914359</v>
      </c>
      <c r="S44" s="3">
        <f t="shared" si="28"/>
        <v>0.93244347999999999</v>
      </c>
      <c r="T44" s="3">
        <f t="shared" si="29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0"/>
        <v>45797</v>
      </c>
      <c r="Z44" s="114">
        <f t="shared" si="31"/>
        <v>45798</v>
      </c>
      <c r="AA44" s="116">
        <f t="shared" si="45"/>
        <v>1078.2461219262664</v>
      </c>
      <c r="AB44" s="117">
        <f t="shared" si="46"/>
        <v>10.282667521073956</v>
      </c>
      <c r="AC44" s="116">
        <f t="shared" si="47"/>
        <v>5.4183222200000003</v>
      </c>
      <c r="AD44" s="140">
        <v>5.0000000000000001E-3</v>
      </c>
      <c r="AE44" s="118">
        <f t="shared" si="48"/>
        <v>15.700989741073956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1021.30499602</v>
      </c>
      <c r="C45" s="3">
        <f t="shared" si="51"/>
        <v>1018.9301302</v>
      </c>
      <c r="D45" s="99">
        <f t="shared" si="21"/>
        <v>1034.8240000000001</v>
      </c>
      <c r="E45" s="120">
        <f>IF(DAY(A44)=$A$5,VLOOKUP(A44,[1]A!$E$15:$G$200,3),E44)</f>
        <v>1043.76</v>
      </c>
      <c r="F45" s="100">
        <f t="shared" si="22"/>
        <v>44763</v>
      </c>
      <c r="G45" s="141">
        <f t="shared" si="23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1020.06120378</v>
      </c>
      <c r="N45" s="24">
        <f t="shared" si="24"/>
        <v>0</v>
      </c>
      <c r="O45" s="95">
        <f t="shared" si="25"/>
        <v>0</v>
      </c>
      <c r="P45" s="96">
        <f t="shared" si="26"/>
        <v>0</v>
      </c>
      <c r="Q45" s="5">
        <f t="shared" si="13"/>
        <v>0.12</v>
      </c>
      <c r="R45" s="8">
        <f t="shared" si="27"/>
        <v>1.0012193309999999</v>
      </c>
      <c r="S45" s="3">
        <f t="shared" si="28"/>
        <v>1.2437922400000001</v>
      </c>
      <c r="T45" s="3">
        <f t="shared" si="29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0"/>
        <v>45828</v>
      </c>
      <c r="Z45" s="114">
        <f t="shared" si="31"/>
        <v>45831</v>
      </c>
      <c r="AA45" s="116">
        <f t="shared" si="45"/>
        <v>1072.8548913262664</v>
      </c>
      <c r="AB45" s="117">
        <f t="shared" si="46"/>
        <v>10.231254183475526</v>
      </c>
      <c r="AC45" s="116">
        <f t="shared" si="47"/>
        <v>5.3912306000000001</v>
      </c>
      <c r="AD45" s="140">
        <v>5.0000000000000001E-3</v>
      </c>
      <c r="AE45" s="118">
        <f t="shared" si="48"/>
        <v>15.622484783475526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1021.89957943</v>
      </c>
      <c r="C46" s="3">
        <f t="shared" si="51"/>
        <v>1018.9301302</v>
      </c>
      <c r="D46" s="99">
        <f t="shared" si="21"/>
        <v>1034.8240000000001</v>
      </c>
      <c r="E46" s="120">
        <f>IF(DAY(A45)=$A$5,VLOOKUP(A45,[1]A!$E$15:$G$200,3),E45)</f>
        <v>1043.76</v>
      </c>
      <c r="F46" s="100">
        <f t="shared" si="22"/>
        <v>44763</v>
      </c>
      <c r="G46" s="141">
        <f t="shared" si="23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1020.34417086</v>
      </c>
      <c r="N46" s="24">
        <f t="shared" si="24"/>
        <v>0</v>
      </c>
      <c r="O46" s="95">
        <f t="shared" si="25"/>
        <v>0</v>
      </c>
      <c r="P46" s="96">
        <f t="shared" si="26"/>
        <v>0</v>
      </c>
      <c r="Q46" s="5">
        <f t="shared" si="13"/>
        <v>0.12</v>
      </c>
      <c r="R46" s="8">
        <f t="shared" si="27"/>
        <v>1.001524396</v>
      </c>
      <c r="S46" s="3">
        <f t="shared" si="28"/>
        <v>1.55540857</v>
      </c>
      <c r="T46" s="3">
        <f t="shared" si="29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0"/>
        <v>45858</v>
      </c>
      <c r="Z46" s="114">
        <f t="shared" si="31"/>
        <v>45860</v>
      </c>
      <c r="AA46" s="116">
        <f t="shared" si="45"/>
        <v>1067.4906168762664</v>
      </c>
      <c r="AB46" s="117">
        <f t="shared" si="46"/>
        <v>10.180097912649538</v>
      </c>
      <c r="AC46" s="116">
        <f t="shared" si="47"/>
        <v>5.3642744499999999</v>
      </c>
      <c r="AD46" s="140">
        <v>5.0000000000000001E-3</v>
      </c>
      <c r="AE46" s="118">
        <f t="shared" si="48"/>
        <v>15.544372362649538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1022.49450186</v>
      </c>
      <c r="C47" s="3">
        <f t="shared" si="51"/>
        <v>1018.9301302</v>
      </c>
      <c r="D47" s="99">
        <f t="shared" si="21"/>
        <v>1034.8240000000001</v>
      </c>
      <c r="E47" s="120">
        <f>IF(DAY(A46)=$A$5,VLOOKUP(A46,[1]A!$E$15:$G$200,3),E46)</f>
        <v>1043.76</v>
      </c>
      <c r="F47" s="100">
        <f t="shared" si="22"/>
        <v>44763</v>
      </c>
      <c r="G47" s="141">
        <f t="shared" si="23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1020.62720927</v>
      </c>
      <c r="N47" s="24">
        <f t="shared" si="24"/>
        <v>0</v>
      </c>
      <c r="O47" s="95">
        <f t="shared" si="25"/>
        <v>0</v>
      </c>
      <c r="P47" s="96">
        <f t="shared" si="26"/>
        <v>0</v>
      </c>
      <c r="Q47" s="5">
        <f t="shared" si="13"/>
        <v>0.12</v>
      </c>
      <c r="R47" s="8">
        <f t="shared" si="27"/>
        <v>1.001829554</v>
      </c>
      <c r="S47" s="3">
        <f t="shared" si="28"/>
        <v>1.8672925899999999</v>
      </c>
      <c r="T47" s="3">
        <f t="shared" si="29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0"/>
        <v>45889</v>
      </c>
      <c r="Z47" s="114">
        <f t="shared" si="31"/>
        <v>45890</v>
      </c>
      <c r="AA47" s="116">
        <f t="shared" ref="AA47:AA62" si="54">AA46-AC47</f>
        <v>1062.1531637962664</v>
      </c>
      <c r="AB47" s="117">
        <f t="shared" ref="AB47:AB62" si="55">(((1+AB$9)^(1/12))-1)*AA46</f>
        <v>10.129197423149213</v>
      </c>
      <c r="AC47" s="116">
        <f t="shared" ref="AC47:AC62" si="56">TRUNC(AD47*AA46,8)</f>
        <v>5.3374530800000004</v>
      </c>
      <c r="AD47" s="140">
        <v>5.0000000000000001E-3</v>
      </c>
      <c r="AE47" s="118">
        <f t="shared" ref="AE47:AE62" si="57">(AB47+AC47)</f>
        <v>15.466650503149214</v>
      </c>
      <c r="AF47" s="110">
        <f t="shared" ref="AF47:AF62" si="58">X47</f>
        <v>37</v>
      </c>
      <c r="AG47" s="114">
        <f t="shared" ref="AG47:AG62" si="59">Y48</f>
        <v>45920</v>
      </c>
    </row>
    <row r="48" spans="1:135" x14ac:dyDescent="0.2">
      <c r="A48" s="98">
        <f t="shared" si="6"/>
        <v>44800</v>
      </c>
      <c r="B48" s="96">
        <f t="shared" si="0"/>
        <v>1023.08977265</v>
      </c>
      <c r="C48" s="3">
        <f t="shared" si="51"/>
        <v>1018.9301302</v>
      </c>
      <c r="D48" s="99">
        <f t="shared" si="21"/>
        <v>1034.8240000000001</v>
      </c>
      <c r="E48" s="120">
        <f>IF(DAY(A47)=$A$5,VLOOKUP(A47,[1]A!$E$15:$G$200,3),E47)</f>
        <v>1043.76</v>
      </c>
      <c r="F48" s="100">
        <f t="shared" si="22"/>
        <v>44763</v>
      </c>
      <c r="G48" s="141">
        <f t="shared" si="23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1020.9103292</v>
      </c>
      <c r="N48" s="24">
        <f t="shared" si="24"/>
        <v>0</v>
      </c>
      <c r="O48" s="95">
        <f t="shared" si="25"/>
        <v>0</v>
      </c>
      <c r="P48" s="96">
        <f t="shared" si="26"/>
        <v>0</v>
      </c>
      <c r="Q48" s="5">
        <f t="shared" si="13"/>
        <v>0.12</v>
      </c>
      <c r="R48" s="8">
        <f t="shared" si="27"/>
        <v>1.002134804</v>
      </c>
      <c r="S48" s="3">
        <f t="shared" si="28"/>
        <v>2.1794434499999999</v>
      </c>
      <c r="T48" s="3">
        <f t="shared" si="29"/>
        <v>0</v>
      </c>
      <c r="U48" s="97" t="str">
        <f t="shared" si="52"/>
        <v>INCORPJ=</v>
      </c>
      <c r="V48" s="122">
        <f t="shared" si="53"/>
        <v>44824</v>
      </c>
      <c r="W48" s="4"/>
      <c r="X48" s="110">
        <f t="shared" si="18"/>
        <v>38</v>
      </c>
      <c r="Y48" s="114">
        <f t="shared" si="30"/>
        <v>45920</v>
      </c>
      <c r="Z48" s="114">
        <f t="shared" si="31"/>
        <v>45923</v>
      </c>
      <c r="AA48" s="116">
        <f t="shared" si="54"/>
        <v>1056.8423979862664</v>
      </c>
      <c r="AB48" s="117">
        <f t="shared" si="55"/>
        <v>10.078551436075042</v>
      </c>
      <c r="AC48" s="116">
        <f t="shared" si="56"/>
        <v>5.3107658100000004</v>
      </c>
      <c r="AD48" s="140">
        <v>5.0000000000000001E-3</v>
      </c>
      <c r="AE48" s="118">
        <f t="shared" si="57"/>
        <v>15.389317246075041</v>
      </c>
      <c r="AF48" s="110">
        <f t="shared" si="58"/>
        <v>38</v>
      </c>
      <c r="AG48" s="114">
        <f t="shared" si="59"/>
        <v>45950</v>
      </c>
    </row>
    <row r="49" spans="1:33" x14ac:dyDescent="0.2">
      <c r="A49" s="98">
        <f t="shared" si="6"/>
        <v>44801</v>
      </c>
      <c r="B49" s="96">
        <f t="shared" si="0"/>
        <v>1023.68539399</v>
      </c>
      <c r="C49" s="3">
        <f t="shared" si="51"/>
        <v>1018.9301302</v>
      </c>
      <c r="D49" s="99">
        <f t="shared" si="21"/>
        <v>1034.8240000000001</v>
      </c>
      <c r="E49" s="120">
        <f>IF(DAY(A48)=$A$5,VLOOKUP(A48,[1]A!$E$15:$G$200,3),E48)</f>
        <v>1043.76</v>
      </c>
      <c r="F49" s="100">
        <f t="shared" si="22"/>
        <v>44763</v>
      </c>
      <c r="G49" s="141">
        <f t="shared" si="23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1021.1935306399999</v>
      </c>
      <c r="N49" s="24">
        <f t="shared" si="24"/>
        <v>0</v>
      </c>
      <c r="O49" s="95">
        <f t="shared" si="25"/>
        <v>0</v>
      </c>
      <c r="P49" s="96">
        <f t="shared" si="26"/>
        <v>0</v>
      </c>
      <c r="Q49" s="5">
        <f t="shared" si="13"/>
        <v>0.12</v>
      </c>
      <c r="R49" s="8">
        <f t="shared" si="27"/>
        <v>1.002440148</v>
      </c>
      <c r="S49" s="3">
        <f t="shared" si="28"/>
        <v>2.49186335</v>
      </c>
      <c r="T49" s="3">
        <f t="shared" si="29"/>
        <v>0</v>
      </c>
      <c r="U49" s="97" t="str">
        <f t="shared" si="52"/>
        <v>INCORPJ=</v>
      </c>
      <c r="V49" s="122">
        <f t="shared" si="53"/>
        <v>44824</v>
      </c>
      <c r="W49" s="4"/>
      <c r="X49" s="110">
        <f t="shared" si="18"/>
        <v>39</v>
      </c>
      <c r="Y49" s="114">
        <f t="shared" si="30"/>
        <v>45950</v>
      </c>
      <c r="Z49" s="114">
        <f t="shared" si="31"/>
        <v>45951</v>
      </c>
      <c r="AA49" s="116">
        <f t="shared" si="54"/>
        <v>1051.5581860062664</v>
      </c>
      <c r="AB49" s="117">
        <f t="shared" si="55"/>
        <v>10.028158678979889</v>
      </c>
      <c r="AC49" s="116">
        <f t="shared" si="56"/>
        <v>5.2842119800000003</v>
      </c>
      <c r="AD49" s="140">
        <v>5.0000000000000001E-3</v>
      </c>
      <c r="AE49" s="118">
        <f t="shared" si="57"/>
        <v>15.312370658979889</v>
      </c>
      <c r="AF49" s="110">
        <f t="shared" si="58"/>
        <v>39</v>
      </c>
      <c r="AG49" s="114">
        <f t="shared" si="59"/>
        <v>45981</v>
      </c>
    </row>
    <row r="50" spans="1:33" x14ac:dyDescent="0.2">
      <c r="A50" s="98">
        <f t="shared" si="6"/>
        <v>44802</v>
      </c>
      <c r="B50" s="96">
        <f t="shared" si="0"/>
        <v>1024.2813650000001</v>
      </c>
      <c r="C50" s="3">
        <f t="shared" si="51"/>
        <v>1018.9301302</v>
      </c>
      <c r="D50" s="99">
        <f t="shared" si="21"/>
        <v>1034.8240000000001</v>
      </c>
      <c r="E50" s="120">
        <f>IF(DAY(A49)=$A$5,VLOOKUP(A49,[1]A!$E$15:$G$200,3),E49)</f>
        <v>1043.76</v>
      </c>
      <c r="F50" s="100">
        <f t="shared" si="22"/>
        <v>44763</v>
      </c>
      <c r="G50" s="141">
        <f t="shared" si="23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1021.47681359</v>
      </c>
      <c r="N50" s="24">
        <f t="shared" si="24"/>
        <v>0</v>
      </c>
      <c r="O50" s="95">
        <f t="shared" si="25"/>
        <v>0</v>
      </c>
      <c r="P50" s="96">
        <f t="shared" si="26"/>
        <v>0</v>
      </c>
      <c r="Q50" s="5">
        <f t="shared" si="13"/>
        <v>0.12</v>
      </c>
      <c r="R50" s="8">
        <f t="shared" si="27"/>
        <v>1.002745585</v>
      </c>
      <c r="S50" s="3">
        <f t="shared" si="28"/>
        <v>2.8045514100000002</v>
      </c>
      <c r="T50" s="3">
        <f t="shared" si="29"/>
        <v>0</v>
      </c>
      <c r="U50" s="97" t="str">
        <f t="shared" si="52"/>
        <v>INCORPJ=</v>
      </c>
      <c r="V50" s="122">
        <f t="shared" si="53"/>
        <v>44824</v>
      </c>
      <c r="W50" s="4"/>
      <c r="X50" s="110">
        <f t="shared" si="18"/>
        <v>40</v>
      </c>
      <c r="Y50" s="114">
        <f t="shared" si="30"/>
        <v>45981</v>
      </c>
      <c r="Z50" s="114">
        <f t="shared" si="31"/>
        <v>45982</v>
      </c>
      <c r="AA50" s="116">
        <f t="shared" si="54"/>
        <v>1046.3003950762663</v>
      </c>
      <c r="AB50" s="117">
        <f t="shared" si="55"/>
        <v>9.9780178856792254</v>
      </c>
      <c r="AC50" s="116">
        <f t="shared" si="56"/>
        <v>5.2577909299999996</v>
      </c>
      <c r="AD50" s="140">
        <v>5.0000000000000001E-3</v>
      </c>
      <c r="AE50" s="118">
        <f t="shared" si="57"/>
        <v>15.235808815679224</v>
      </c>
      <c r="AF50" s="110">
        <f t="shared" si="58"/>
        <v>40</v>
      </c>
      <c r="AG50" s="114">
        <f t="shared" si="59"/>
        <v>46011</v>
      </c>
    </row>
    <row r="51" spans="1:33" x14ac:dyDescent="0.2">
      <c r="A51" s="98">
        <f t="shared" si="6"/>
        <v>44803</v>
      </c>
      <c r="B51" s="96">
        <f t="shared" si="0"/>
        <v>1024.87767564</v>
      </c>
      <c r="C51" s="3">
        <f t="shared" si="51"/>
        <v>1018.9301302</v>
      </c>
      <c r="D51" s="99">
        <f t="shared" si="21"/>
        <v>1034.8240000000001</v>
      </c>
      <c r="E51" s="120">
        <f>IF(DAY(A50)=$A$5,VLOOKUP(A50,[1]A!$E$15:$G$200,3),E50)</f>
        <v>1043.76</v>
      </c>
      <c r="F51" s="100">
        <f t="shared" si="22"/>
        <v>44763</v>
      </c>
      <c r="G51" s="141">
        <f t="shared" si="23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1021.76016787</v>
      </c>
      <c r="N51" s="24">
        <f t="shared" si="24"/>
        <v>0</v>
      </c>
      <c r="O51" s="95">
        <f t="shared" si="25"/>
        <v>0</v>
      </c>
      <c r="P51" s="96">
        <f t="shared" si="26"/>
        <v>0</v>
      </c>
      <c r="Q51" s="5">
        <f t="shared" si="13"/>
        <v>0.12</v>
      </c>
      <c r="R51" s="8">
        <f t="shared" si="27"/>
        <v>1.0030511150000001</v>
      </c>
      <c r="S51" s="3">
        <f t="shared" si="28"/>
        <v>3.11750777</v>
      </c>
      <c r="T51" s="3">
        <f t="shared" si="29"/>
        <v>0</v>
      </c>
      <c r="U51" s="97" t="str">
        <f t="shared" si="52"/>
        <v>INCORPJ=</v>
      </c>
      <c r="V51" s="122">
        <f t="shared" si="53"/>
        <v>44824</v>
      </c>
      <c r="W51" s="4"/>
      <c r="X51" s="110">
        <f t="shared" si="18"/>
        <v>41</v>
      </c>
      <c r="Y51" s="114">
        <f t="shared" si="30"/>
        <v>46011</v>
      </c>
      <c r="Z51" s="114">
        <f t="shared" si="31"/>
        <v>46014</v>
      </c>
      <c r="AA51" s="116">
        <f t="shared" si="54"/>
        <v>1041.0688931062664</v>
      </c>
      <c r="AB51" s="117">
        <f t="shared" si="55"/>
        <v>9.9281277962511254</v>
      </c>
      <c r="AC51" s="116">
        <f t="shared" si="56"/>
        <v>5.2315019700000001</v>
      </c>
      <c r="AD51" s="140">
        <v>5.0000000000000001E-3</v>
      </c>
      <c r="AE51" s="118">
        <f t="shared" si="57"/>
        <v>15.159629766251125</v>
      </c>
      <c r="AF51" s="110">
        <f t="shared" si="58"/>
        <v>41</v>
      </c>
      <c r="AG51" s="114">
        <f t="shared" si="59"/>
        <v>46042</v>
      </c>
    </row>
    <row r="52" spans="1:33" x14ac:dyDescent="0.2">
      <c r="A52" s="98">
        <f t="shared" si="6"/>
        <v>44804</v>
      </c>
      <c r="B52" s="96">
        <f t="shared" si="0"/>
        <v>1025.4743362700001</v>
      </c>
      <c r="C52" s="3">
        <f t="shared" si="51"/>
        <v>1018.9301302</v>
      </c>
      <c r="D52" s="99">
        <f t="shared" si="21"/>
        <v>1034.8240000000001</v>
      </c>
      <c r="E52" s="120">
        <f>IF(DAY(A51)=$A$5,VLOOKUP(A51,[1]A!$E$15:$G$200,3),E51)</f>
        <v>1043.76</v>
      </c>
      <c r="F52" s="100">
        <f t="shared" si="22"/>
        <v>44763</v>
      </c>
      <c r="G52" s="141">
        <f t="shared" si="23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1022.04360367</v>
      </c>
      <c r="N52" s="24">
        <f t="shared" si="24"/>
        <v>0</v>
      </c>
      <c r="O52" s="95">
        <f t="shared" si="25"/>
        <v>0</v>
      </c>
      <c r="P52" s="96">
        <f t="shared" si="26"/>
        <v>0</v>
      </c>
      <c r="Q52" s="5">
        <f t="shared" si="13"/>
        <v>0.12</v>
      </c>
      <c r="R52" s="8">
        <f t="shared" si="27"/>
        <v>1.0033567379999999</v>
      </c>
      <c r="S52" s="3">
        <f t="shared" si="28"/>
        <v>3.4307325999999998</v>
      </c>
      <c r="T52" s="3">
        <f t="shared" si="29"/>
        <v>0</v>
      </c>
      <c r="U52" s="97" t="str">
        <f t="shared" si="52"/>
        <v>INCORPJ=</v>
      </c>
      <c r="V52" s="122">
        <f t="shared" si="53"/>
        <v>44824</v>
      </c>
      <c r="W52" s="4"/>
      <c r="X52" s="110">
        <f t="shared" si="18"/>
        <v>42</v>
      </c>
      <c r="Y52" s="114">
        <f t="shared" si="30"/>
        <v>46042</v>
      </c>
      <c r="Z52" s="114">
        <f t="shared" si="31"/>
        <v>46043</v>
      </c>
      <c r="AA52" s="116">
        <f t="shared" si="54"/>
        <v>1035.8635486462663</v>
      </c>
      <c r="AB52" s="117">
        <f t="shared" si="55"/>
        <v>9.878487157320933</v>
      </c>
      <c r="AC52" s="116">
        <f t="shared" si="56"/>
        <v>5.2053444600000001</v>
      </c>
      <c r="AD52" s="140">
        <v>5.0000000000000001E-3</v>
      </c>
      <c r="AE52" s="118">
        <f t="shared" si="57"/>
        <v>15.083831617320932</v>
      </c>
      <c r="AF52" s="110">
        <f t="shared" si="58"/>
        <v>42</v>
      </c>
      <c r="AG52" s="114">
        <f t="shared" si="59"/>
        <v>46073</v>
      </c>
    </row>
    <row r="53" spans="1:33" x14ac:dyDescent="0.2">
      <c r="A53" s="98">
        <f t="shared" si="6"/>
        <v>44805</v>
      </c>
      <c r="B53" s="96">
        <f t="shared" si="0"/>
        <v>1026.07134703</v>
      </c>
      <c r="C53" s="3">
        <f t="shared" si="51"/>
        <v>1018.9301302</v>
      </c>
      <c r="D53" s="99">
        <f t="shared" si="21"/>
        <v>1034.8240000000001</v>
      </c>
      <c r="E53" s="120">
        <f>IF(DAY(A52)=$A$5,VLOOKUP(A52,[1]A!$E$15:$G$200,3),E52)</f>
        <v>1043.76</v>
      </c>
      <c r="F53" s="100">
        <f t="shared" si="22"/>
        <v>44763</v>
      </c>
      <c r="G53" s="141">
        <f t="shared" si="23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1022.32712098</v>
      </c>
      <c r="N53" s="24">
        <f t="shared" si="24"/>
        <v>0</v>
      </c>
      <c r="O53" s="95">
        <f t="shared" si="25"/>
        <v>0</v>
      </c>
      <c r="P53" s="96">
        <f t="shared" si="26"/>
        <v>0</v>
      </c>
      <c r="Q53" s="5">
        <f t="shared" si="13"/>
        <v>0.12</v>
      </c>
      <c r="R53" s="8">
        <f t="shared" si="27"/>
        <v>1.0036624540000001</v>
      </c>
      <c r="S53" s="3">
        <f t="shared" si="28"/>
        <v>3.74422605</v>
      </c>
      <c r="T53" s="3">
        <f t="shared" si="29"/>
        <v>0</v>
      </c>
      <c r="U53" s="97" t="str">
        <f t="shared" si="52"/>
        <v>INCORPJ=</v>
      </c>
      <c r="V53" s="122">
        <f t="shared" si="53"/>
        <v>44824</v>
      </c>
      <c r="W53" s="4"/>
      <c r="X53" s="110">
        <f t="shared" si="18"/>
        <v>43</v>
      </c>
      <c r="Y53" s="114">
        <f t="shared" si="30"/>
        <v>46073</v>
      </c>
      <c r="Z53" s="114">
        <f t="shared" si="31"/>
        <v>46076</v>
      </c>
      <c r="AA53" s="116">
        <f t="shared" si="54"/>
        <v>1030.6842309062663</v>
      </c>
      <c r="AB53" s="117">
        <f t="shared" si="55"/>
        <v>9.829094721586813</v>
      </c>
      <c r="AC53" s="116">
        <f t="shared" si="56"/>
        <v>5.1793177400000001</v>
      </c>
      <c r="AD53" s="140">
        <v>5.0000000000000001E-3</v>
      </c>
      <c r="AE53" s="118">
        <f t="shared" si="57"/>
        <v>15.008412461586813</v>
      </c>
      <c r="AF53" s="110">
        <f t="shared" si="58"/>
        <v>43</v>
      </c>
      <c r="AG53" s="114">
        <f t="shared" si="59"/>
        <v>46101</v>
      </c>
    </row>
    <row r="54" spans="1:33" x14ac:dyDescent="0.2">
      <c r="A54" s="98">
        <f t="shared" si="6"/>
        <v>44806</v>
      </c>
      <c r="B54" s="96">
        <f t="shared" si="0"/>
        <v>1026.6687090999999</v>
      </c>
      <c r="C54" s="3">
        <f t="shared" si="51"/>
        <v>1018.9301302</v>
      </c>
      <c r="D54" s="99">
        <f t="shared" si="21"/>
        <v>1034.8240000000001</v>
      </c>
      <c r="E54" s="120">
        <f>IF(DAY(A53)=$A$5,VLOOKUP(A53,[1]A!$E$15:$G$200,3),E53)</f>
        <v>1043.76</v>
      </c>
      <c r="F54" s="100">
        <f t="shared" si="22"/>
        <v>44763</v>
      </c>
      <c r="G54" s="141">
        <f t="shared" si="23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1022.6107198</v>
      </c>
      <c r="N54" s="24">
        <f t="shared" si="24"/>
        <v>0</v>
      </c>
      <c r="O54" s="95">
        <f t="shared" si="25"/>
        <v>0</v>
      </c>
      <c r="P54" s="96">
        <f t="shared" si="26"/>
        <v>0</v>
      </c>
      <c r="Q54" s="5">
        <f t="shared" si="13"/>
        <v>0.12</v>
      </c>
      <c r="R54" s="8">
        <f t="shared" si="27"/>
        <v>1.0039682640000001</v>
      </c>
      <c r="S54" s="3">
        <f t="shared" si="28"/>
        <v>4.0579893</v>
      </c>
      <c r="T54" s="3">
        <f t="shared" si="29"/>
        <v>0</v>
      </c>
      <c r="U54" s="97" t="str">
        <f t="shared" si="52"/>
        <v>INCORPJ=</v>
      </c>
      <c r="V54" s="122">
        <f t="shared" si="53"/>
        <v>44824</v>
      </c>
      <c r="W54" s="4"/>
      <c r="X54" s="110">
        <f t="shared" si="18"/>
        <v>44</v>
      </c>
      <c r="Y54" s="114">
        <f t="shared" si="30"/>
        <v>46101</v>
      </c>
      <c r="Z54" s="114">
        <f t="shared" si="31"/>
        <v>46104</v>
      </c>
      <c r="AA54" s="116">
        <f t="shared" si="54"/>
        <v>1025.5308097562663</v>
      </c>
      <c r="AB54" s="117">
        <f t="shared" si="55"/>
        <v>9.7799492480095402</v>
      </c>
      <c r="AC54" s="116">
        <f t="shared" si="56"/>
        <v>5.1534211499999998</v>
      </c>
      <c r="AD54" s="140">
        <v>5.0000000000000001E-3</v>
      </c>
      <c r="AE54" s="118">
        <f t="shared" si="57"/>
        <v>14.93337039800954</v>
      </c>
      <c r="AF54" s="110">
        <f t="shared" si="58"/>
        <v>44</v>
      </c>
      <c r="AG54" s="114">
        <f t="shared" si="59"/>
        <v>46132</v>
      </c>
    </row>
    <row r="55" spans="1:33" x14ac:dyDescent="0.2">
      <c r="A55" s="98">
        <f t="shared" si="6"/>
        <v>44807</v>
      </c>
      <c r="B55" s="96">
        <f t="shared" si="0"/>
        <v>1027.2664103699999</v>
      </c>
      <c r="C55" s="3">
        <f t="shared" si="51"/>
        <v>1018.9301302</v>
      </c>
      <c r="D55" s="99">
        <f t="shared" si="21"/>
        <v>1034.8240000000001</v>
      </c>
      <c r="E55" s="120">
        <f>IF(DAY(A54)=$A$5,VLOOKUP(A54,[1]A!$E$15:$G$200,3),E54)</f>
        <v>1043.76</v>
      </c>
      <c r="F55" s="100">
        <f t="shared" si="22"/>
        <v>44763</v>
      </c>
      <c r="G55" s="141">
        <f t="shared" si="23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1022.89438995</v>
      </c>
      <c r="N55" s="24">
        <f t="shared" si="24"/>
        <v>0</v>
      </c>
      <c r="O55" s="95">
        <f t="shared" si="25"/>
        <v>0</v>
      </c>
      <c r="P55" s="96">
        <f t="shared" si="26"/>
        <v>0</v>
      </c>
      <c r="Q55" s="5">
        <f t="shared" si="13"/>
        <v>0.12</v>
      </c>
      <c r="R55" s="8">
        <f t="shared" si="27"/>
        <v>1.0042741660000001</v>
      </c>
      <c r="S55" s="3">
        <f t="shared" si="28"/>
        <v>4.3720204200000001</v>
      </c>
      <c r="T55" s="3">
        <f t="shared" si="29"/>
        <v>0</v>
      </c>
      <c r="U55" s="97" t="str">
        <f t="shared" si="52"/>
        <v>INCORPJ=</v>
      </c>
      <c r="V55" s="122">
        <f t="shared" si="53"/>
        <v>44824</v>
      </c>
      <c r="W55" s="4"/>
      <c r="X55" s="110">
        <f t="shared" si="18"/>
        <v>45</v>
      </c>
      <c r="Y55" s="114">
        <f t="shared" si="30"/>
        <v>46132</v>
      </c>
      <c r="Z55" s="114">
        <f t="shared" si="31"/>
        <v>46134</v>
      </c>
      <c r="AA55" s="116">
        <f t="shared" si="54"/>
        <v>1020.4031557162663</v>
      </c>
      <c r="AB55" s="117">
        <f t="shared" si="55"/>
        <v>9.731049501812489</v>
      </c>
      <c r="AC55" s="116">
        <f t="shared" si="56"/>
        <v>5.1276540400000004</v>
      </c>
      <c r="AD55" s="140">
        <v>5.0000000000000001E-3</v>
      </c>
      <c r="AE55" s="118">
        <f t="shared" si="57"/>
        <v>14.858703541812488</v>
      </c>
      <c r="AF55" s="110">
        <f t="shared" si="58"/>
        <v>45</v>
      </c>
      <c r="AG55" s="114">
        <f t="shared" si="59"/>
        <v>46162</v>
      </c>
    </row>
    <row r="56" spans="1:33" x14ac:dyDescent="0.2">
      <c r="A56" s="98">
        <f t="shared" si="6"/>
        <v>44808</v>
      </c>
      <c r="B56" s="96">
        <f t="shared" si="0"/>
        <v>1027.86446325</v>
      </c>
      <c r="C56" s="3">
        <f t="shared" si="51"/>
        <v>1018.9301302</v>
      </c>
      <c r="D56" s="99">
        <f t="shared" si="21"/>
        <v>1034.8240000000001</v>
      </c>
      <c r="E56" s="120">
        <f>IF(DAY(A55)=$A$5,VLOOKUP(A55,[1]A!$E$15:$G$200,3),E55)</f>
        <v>1043.76</v>
      </c>
      <c r="F56" s="100">
        <f t="shared" si="22"/>
        <v>44763</v>
      </c>
      <c r="G56" s="141">
        <f t="shared" si="23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1023.17814161</v>
      </c>
      <c r="N56" s="24">
        <f t="shared" si="24"/>
        <v>0</v>
      </c>
      <c r="O56" s="95">
        <f t="shared" si="25"/>
        <v>0</v>
      </c>
      <c r="P56" s="96">
        <f t="shared" si="26"/>
        <v>0</v>
      </c>
      <c r="Q56" s="5">
        <f t="shared" si="13"/>
        <v>0.12</v>
      </c>
      <c r="R56" s="8">
        <f t="shared" si="27"/>
        <v>1.0045801620000001</v>
      </c>
      <c r="S56" s="3">
        <f t="shared" si="28"/>
        <v>4.6863216400000001</v>
      </c>
      <c r="T56" s="3">
        <f t="shared" si="29"/>
        <v>0</v>
      </c>
      <c r="U56" s="97" t="str">
        <f t="shared" si="52"/>
        <v>INCORPJ=</v>
      </c>
      <c r="V56" s="122">
        <f t="shared" si="53"/>
        <v>44824</v>
      </c>
      <c r="W56" s="4"/>
      <c r="X56" s="110">
        <f t="shared" si="18"/>
        <v>46</v>
      </c>
      <c r="Y56" s="114">
        <f t="shared" si="30"/>
        <v>46162</v>
      </c>
      <c r="Z56" s="114">
        <f t="shared" si="31"/>
        <v>46163</v>
      </c>
      <c r="AA56" s="116">
        <f t="shared" si="54"/>
        <v>1015.3011399462663</v>
      </c>
      <c r="AB56" s="117">
        <f t="shared" si="55"/>
        <v>9.6823942543867503</v>
      </c>
      <c r="AC56" s="116">
        <f t="shared" si="56"/>
        <v>5.1020157700000004</v>
      </c>
      <c r="AD56" s="140">
        <v>5.0000000000000001E-3</v>
      </c>
      <c r="AE56" s="118">
        <f t="shared" si="57"/>
        <v>14.784410024386752</v>
      </c>
      <c r="AF56" s="110">
        <f t="shared" si="58"/>
        <v>46</v>
      </c>
      <c r="AG56" s="114">
        <f t="shared" si="59"/>
        <v>46193</v>
      </c>
    </row>
    <row r="57" spans="1:33" x14ac:dyDescent="0.2">
      <c r="A57" s="98">
        <f t="shared" si="6"/>
        <v>44809</v>
      </c>
      <c r="B57" s="96">
        <f t="shared" si="0"/>
        <v>1028.4628566399999</v>
      </c>
      <c r="C57" s="3">
        <f t="shared" si="51"/>
        <v>1018.9301302</v>
      </c>
      <c r="D57" s="99">
        <f t="shared" si="21"/>
        <v>1034.8240000000001</v>
      </c>
      <c r="E57" s="120">
        <f>IF(DAY(A56)=$A$5,VLOOKUP(A56,[1]A!$E$15:$G$200,3),E56)</f>
        <v>1043.76</v>
      </c>
      <c r="F57" s="100">
        <f t="shared" si="22"/>
        <v>44763</v>
      </c>
      <c r="G57" s="141">
        <f t="shared" si="23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1023.4619646</v>
      </c>
      <c r="N57" s="24">
        <f t="shared" si="24"/>
        <v>0</v>
      </c>
      <c r="O57" s="95">
        <f t="shared" si="25"/>
        <v>0</v>
      </c>
      <c r="P57" s="96">
        <f t="shared" si="26"/>
        <v>0</v>
      </c>
      <c r="Q57" s="5">
        <f t="shared" si="13"/>
        <v>0.12</v>
      </c>
      <c r="R57" s="8">
        <f t="shared" si="27"/>
        <v>1.0048862510000001</v>
      </c>
      <c r="S57" s="3">
        <f t="shared" si="28"/>
        <v>5.0008920400000001</v>
      </c>
      <c r="T57" s="3">
        <f t="shared" si="29"/>
        <v>0</v>
      </c>
      <c r="U57" s="97" t="str">
        <f t="shared" si="52"/>
        <v>INCORPJ=</v>
      </c>
      <c r="V57" s="122">
        <f t="shared" si="53"/>
        <v>44824</v>
      </c>
      <c r="W57" s="4"/>
      <c r="X57" s="110">
        <f t="shared" si="18"/>
        <v>47</v>
      </c>
      <c r="Y57" s="114">
        <f t="shared" si="30"/>
        <v>46193</v>
      </c>
      <c r="Z57" s="114">
        <f t="shared" si="31"/>
        <v>46196</v>
      </c>
      <c r="AA57" s="116">
        <f t="shared" si="54"/>
        <v>1010.2246342562663</v>
      </c>
      <c r="AB57" s="117">
        <f t="shared" si="55"/>
        <v>9.6339822831962429</v>
      </c>
      <c r="AC57" s="116">
        <f t="shared" si="56"/>
        <v>5.0765056900000003</v>
      </c>
      <c r="AD57" s="140">
        <v>5.0000000000000001E-3</v>
      </c>
      <c r="AE57" s="118">
        <f t="shared" si="57"/>
        <v>14.710487973196244</v>
      </c>
      <c r="AF57" s="110">
        <f t="shared" si="58"/>
        <v>47</v>
      </c>
      <c r="AG57" s="114">
        <f t="shared" si="59"/>
        <v>46223</v>
      </c>
    </row>
    <row r="58" spans="1:33" x14ac:dyDescent="0.2">
      <c r="A58" s="98">
        <f t="shared" si="6"/>
        <v>44810</v>
      </c>
      <c r="B58" s="96">
        <f t="shared" si="0"/>
        <v>1029.0616111699999</v>
      </c>
      <c r="C58" s="3">
        <f t="shared" si="51"/>
        <v>1018.9301302</v>
      </c>
      <c r="D58" s="99">
        <f t="shared" si="21"/>
        <v>1034.8240000000001</v>
      </c>
      <c r="E58" s="120">
        <f>IF(DAY(A57)=$A$5,VLOOKUP(A57,[1]A!$E$15:$G$200,3),E57)</f>
        <v>1043.76</v>
      </c>
      <c r="F58" s="100">
        <f t="shared" si="22"/>
        <v>44763</v>
      </c>
      <c r="G58" s="141">
        <f t="shared" si="23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1023.7458792899999</v>
      </c>
      <c r="N58" s="24">
        <f t="shared" si="24"/>
        <v>0</v>
      </c>
      <c r="O58" s="95">
        <f t="shared" si="25"/>
        <v>0</v>
      </c>
      <c r="P58" s="96">
        <f t="shared" si="26"/>
        <v>0</v>
      </c>
      <c r="Q58" s="5">
        <f t="shared" si="13"/>
        <v>0.12</v>
      </c>
      <c r="R58" s="8">
        <f t="shared" si="27"/>
        <v>1.0051924329999999</v>
      </c>
      <c r="S58" s="3">
        <f t="shared" si="28"/>
        <v>5.3157318800000004</v>
      </c>
      <c r="T58" s="3">
        <f t="shared" si="29"/>
        <v>0</v>
      </c>
      <c r="U58" s="97" t="str">
        <f t="shared" si="52"/>
        <v>INCORPJ=</v>
      </c>
      <c r="V58" s="122">
        <f t="shared" si="53"/>
        <v>44824</v>
      </c>
      <c r="W58" s="4"/>
      <c r="X58" s="110">
        <f t="shared" si="18"/>
        <v>48</v>
      </c>
      <c r="Y58" s="114">
        <f t="shared" si="30"/>
        <v>46223</v>
      </c>
      <c r="Z58" s="114">
        <f t="shared" si="31"/>
        <v>46224</v>
      </c>
      <c r="AA58" s="116">
        <f t="shared" si="54"/>
        <v>1005.1735110862663</v>
      </c>
      <c r="AB58" s="117">
        <f t="shared" si="55"/>
        <v>9.5858123718726009</v>
      </c>
      <c r="AC58" s="116">
        <f t="shared" si="56"/>
        <v>5.0511231700000003</v>
      </c>
      <c r="AD58" s="140">
        <v>5.0000000000000001E-3</v>
      </c>
      <c r="AE58" s="118">
        <f t="shared" si="57"/>
        <v>14.636935541872601</v>
      </c>
      <c r="AF58" s="110">
        <f t="shared" si="58"/>
        <v>48</v>
      </c>
      <c r="AG58" s="114">
        <f t="shared" si="59"/>
        <v>46254</v>
      </c>
    </row>
    <row r="59" spans="1:33" x14ac:dyDescent="0.2">
      <c r="A59" s="98">
        <f t="shared" si="6"/>
        <v>44811</v>
      </c>
      <c r="B59" s="96">
        <f t="shared" si="0"/>
        <v>1029.6607075400002</v>
      </c>
      <c r="C59" s="3">
        <f t="shared" si="51"/>
        <v>1018.9301302</v>
      </c>
      <c r="D59" s="99">
        <f t="shared" si="21"/>
        <v>1034.8240000000001</v>
      </c>
      <c r="E59" s="120">
        <f>IF(DAY(A58)=$A$5,VLOOKUP(A58,[1]A!$E$15:$G$200,3),E58)</f>
        <v>1043.76</v>
      </c>
      <c r="F59" s="100">
        <f t="shared" si="22"/>
        <v>44763</v>
      </c>
      <c r="G59" s="141">
        <f t="shared" si="23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1024.0298653100001</v>
      </c>
      <c r="N59" s="24">
        <f t="shared" si="24"/>
        <v>0</v>
      </c>
      <c r="O59" s="95">
        <f t="shared" si="25"/>
        <v>0</v>
      </c>
      <c r="P59" s="96">
        <f t="shared" si="26"/>
        <v>0</v>
      </c>
      <c r="Q59" s="5">
        <f t="shared" si="13"/>
        <v>0.12</v>
      </c>
      <c r="R59" s="8">
        <f t="shared" si="27"/>
        <v>1.005498709</v>
      </c>
      <c r="S59" s="3">
        <f t="shared" si="28"/>
        <v>5.6308422299999998</v>
      </c>
      <c r="T59" s="3">
        <f t="shared" si="29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>
        <f t="shared" si="18"/>
        <v>49</v>
      </c>
      <c r="Y59" s="114">
        <f t="shared" si="30"/>
        <v>46254</v>
      </c>
      <c r="Z59" s="114">
        <f t="shared" si="31"/>
        <v>46255</v>
      </c>
      <c r="AA59" s="116">
        <f t="shared" si="54"/>
        <v>1000.1476435362663</v>
      </c>
      <c r="AB59" s="117">
        <f t="shared" si="55"/>
        <v>9.5378833100253964</v>
      </c>
      <c r="AC59" s="116">
        <f t="shared" si="56"/>
        <v>5.0258675500000001</v>
      </c>
      <c r="AD59" s="140">
        <v>5.0000000000000001E-3</v>
      </c>
      <c r="AE59" s="118">
        <f t="shared" si="57"/>
        <v>14.563750860025397</v>
      </c>
      <c r="AF59" s="110">
        <f t="shared" si="58"/>
        <v>49</v>
      </c>
      <c r="AG59" s="114">
        <f t="shared" si="59"/>
        <v>46285</v>
      </c>
    </row>
    <row r="60" spans="1:33" x14ac:dyDescent="0.2">
      <c r="A60" s="98">
        <f t="shared" si="6"/>
        <v>44812</v>
      </c>
      <c r="B60" s="96">
        <f t="shared" si="0"/>
        <v>1030.2601551099999</v>
      </c>
      <c r="C60" s="3">
        <f t="shared" si="51"/>
        <v>1018.9301302</v>
      </c>
      <c r="D60" s="99">
        <f t="shared" si="21"/>
        <v>1034.8240000000001</v>
      </c>
      <c r="E60" s="120">
        <f>IF(DAY(A59)=$A$5,VLOOKUP(A59,[1]A!$E$15:$G$200,3),E59)</f>
        <v>1043.76</v>
      </c>
      <c r="F60" s="100">
        <f t="shared" si="22"/>
        <v>44763</v>
      </c>
      <c r="G60" s="141">
        <f t="shared" si="23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1024.31393284</v>
      </c>
      <c r="N60" s="24">
        <f t="shared" si="24"/>
        <v>0</v>
      </c>
      <c r="O60" s="95">
        <f t="shared" si="25"/>
        <v>0</v>
      </c>
      <c r="P60" s="96">
        <f t="shared" si="26"/>
        <v>0</v>
      </c>
      <c r="Q60" s="5">
        <f t="shared" si="13"/>
        <v>0.12</v>
      </c>
      <c r="R60" s="8">
        <f t="shared" si="27"/>
        <v>1.0058050780000001</v>
      </c>
      <c r="S60" s="3">
        <f t="shared" si="28"/>
        <v>5.9462222699999998</v>
      </c>
      <c r="T60" s="3">
        <f t="shared" si="29"/>
        <v>0</v>
      </c>
      <c r="U60" s="97" t="str">
        <f t="shared" si="61"/>
        <v>INCORPJ=</v>
      </c>
      <c r="V60" s="122">
        <f t="shared" si="53"/>
        <v>44824</v>
      </c>
      <c r="W60" s="4"/>
      <c r="X60" s="110">
        <f t="shared" si="18"/>
        <v>50</v>
      </c>
      <c r="Y60" s="114">
        <f t="shared" si="30"/>
        <v>46285</v>
      </c>
      <c r="Z60" s="114">
        <f t="shared" si="31"/>
        <v>46287</v>
      </c>
      <c r="AA60" s="116">
        <f t="shared" si="54"/>
        <v>995.14690532626628</v>
      </c>
      <c r="AB60" s="117">
        <f t="shared" si="55"/>
        <v>9.490193893526806</v>
      </c>
      <c r="AC60" s="116">
        <f t="shared" si="56"/>
        <v>5.0007382099999997</v>
      </c>
      <c r="AD60" s="140">
        <v>5.0000000000000001E-3</v>
      </c>
      <c r="AE60" s="118">
        <f t="shared" si="57"/>
        <v>14.490932103526806</v>
      </c>
      <c r="AF60" s="110">
        <f t="shared" si="58"/>
        <v>50</v>
      </c>
      <c r="AG60" s="114">
        <f t="shared" si="59"/>
        <v>46315</v>
      </c>
    </row>
    <row r="61" spans="1:33" x14ac:dyDescent="0.2">
      <c r="A61" s="98">
        <f t="shared" si="6"/>
        <v>44813</v>
      </c>
      <c r="B61" s="96">
        <f t="shared" si="0"/>
        <v>1030.8599437800001</v>
      </c>
      <c r="C61" s="3">
        <f t="shared" si="51"/>
        <v>1018.9301302</v>
      </c>
      <c r="D61" s="99">
        <f t="shared" si="21"/>
        <v>1034.8240000000001</v>
      </c>
      <c r="E61" s="120">
        <f>IF(DAY(A60)=$A$5,VLOOKUP(A60,[1]A!$E$15:$G$200,3),E60)</f>
        <v>1043.76</v>
      </c>
      <c r="F61" s="100">
        <f t="shared" si="22"/>
        <v>44763</v>
      </c>
      <c r="G61" s="141">
        <f t="shared" si="23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1024.5980716900001</v>
      </c>
      <c r="N61" s="24">
        <f t="shared" si="24"/>
        <v>0</v>
      </c>
      <c r="O61" s="95">
        <f t="shared" si="25"/>
        <v>0</v>
      </c>
      <c r="P61" s="96">
        <f t="shared" si="26"/>
        <v>0</v>
      </c>
      <c r="Q61" s="5">
        <f t="shared" si="13"/>
        <v>0.12</v>
      </c>
      <c r="R61" s="8">
        <f t="shared" si="27"/>
        <v>1.00611154</v>
      </c>
      <c r="S61" s="3">
        <f t="shared" si="28"/>
        <v>6.2618720899999998</v>
      </c>
      <c r="T61" s="3">
        <f t="shared" si="29"/>
        <v>0</v>
      </c>
      <c r="U61" s="97" t="str">
        <f t="shared" si="61"/>
        <v>INCORPJ=</v>
      </c>
      <c r="V61" s="122">
        <f t="shared" si="53"/>
        <v>44824</v>
      </c>
      <c r="W61" s="4"/>
      <c r="X61" s="110">
        <f t="shared" si="18"/>
        <v>51</v>
      </c>
      <c r="Y61" s="114">
        <f t="shared" si="30"/>
        <v>46315</v>
      </c>
      <c r="Z61" s="114">
        <f t="shared" si="31"/>
        <v>46316</v>
      </c>
      <c r="AA61" s="116">
        <f t="shared" si="54"/>
        <v>990.17117080626633</v>
      </c>
      <c r="AB61" s="117">
        <f t="shared" si="55"/>
        <v>9.4427429241320588</v>
      </c>
      <c r="AC61" s="116">
        <f t="shared" si="56"/>
        <v>4.9757345199999996</v>
      </c>
      <c r="AD61" s="140">
        <v>5.0000000000000001E-3</v>
      </c>
      <c r="AE61" s="118">
        <f t="shared" si="57"/>
        <v>14.418477444132058</v>
      </c>
      <c r="AF61" s="110">
        <f t="shared" si="58"/>
        <v>51</v>
      </c>
      <c r="AG61" s="114">
        <f t="shared" si="59"/>
        <v>46346</v>
      </c>
    </row>
    <row r="62" spans="1:33" x14ac:dyDescent="0.2">
      <c r="A62" s="98">
        <f t="shared" si="6"/>
        <v>44814</v>
      </c>
      <c r="B62" s="96">
        <f t="shared" si="0"/>
        <v>1031.46009422</v>
      </c>
      <c r="C62" s="3">
        <f t="shared" si="51"/>
        <v>1018.9301302</v>
      </c>
      <c r="D62" s="99">
        <f t="shared" si="21"/>
        <v>1034.8240000000001</v>
      </c>
      <c r="E62" s="120">
        <f>IF(DAY(A61)=$A$5,VLOOKUP(A61,[1]A!$E$15:$G$200,3),E61)</f>
        <v>1043.76</v>
      </c>
      <c r="F62" s="100">
        <f t="shared" si="22"/>
        <v>44763</v>
      </c>
      <c r="G62" s="141">
        <f t="shared" si="23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1024.8823022500001</v>
      </c>
      <c r="N62" s="24">
        <f t="shared" si="24"/>
        <v>0</v>
      </c>
      <c r="O62" s="95">
        <f t="shared" si="25"/>
        <v>0</v>
      </c>
      <c r="P62" s="96">
        <f t="shared" si="26"/>
        <v>0</v>
      </c>
      <c r="Q62" s="5">
        <f t="shared" si="13"/>
        <v>0.12</v>
      </c>
      <c r="R62" s="8">
        <f t="shared" si="27"/>
        <v>1.0064180949999999</v>
      </c>
      <c r="S62" s="3">
        <f t="shared" si="28"/>
        <v>6.5777919699999998</v>
      </c>
      <c r="T62" s="3">
        <f t="shared" si="29"/>
        <v>0</v>
      </c>
      <c r="U62" s="97" t="str">
        <f t="shared" si="61"/>
        <v>INCORPJ=</v>
      </c>
      <c r="V62" s="122">
        <f t="shared" si="53"/>
        <v>44824</v>
      </c>
      <c r="W62" s="4"/>
      <c r="X62" s="110">
        <f t="shared" si="18"/>
        <v>52</v>
      </c>
      <c r="Y62" s="114">
        <f t="shared" si="30"/>
        <v>46346</v>
      </c>
      <c r="Z62" s="114">
        <f t="shared" si="31"/>
        <v>46349</v>
      </c>
      <c r="AA62" s="116">
        <f t="shared" si="54"/>
        <v>985.22031495626629</v>
      </c>
      <c r="AB62" s="117">
        <f t="shared" si="55"/>
        <v>9.3955292095743221</v>
      </c>
      <c r="AC62" s="116">
        <f t="shared" si="56"/>
        <v>4.9508558499999999</v>
      </c>
      <c r="AD62" s="140">
        <v>5.0000000000000001E-3</v>
      </c>
      <c r="AE62" s="118">
        <f t="shared" si="57"/>
        <v>14.346385059574322</v>
      </c>
      <c r="AF62" s="110">
        <f t="shared" si="58"/>
        <v>52</v>
      </c>
      <c r="AG62" s="114">
        <f t="shared" si="59"/>
        <v>46376</v>
      </c>
    </row>
    <row r="63" spans="1:33" x14ac:dyDescent="0.2">
      <c r="A63" s="98">
        <f t="shared" si="6"/>
        <v>44815</v>
      </c>
      <c r="B63" s="96">
        <f t="shared" si="0"/>
        <v>1032.0605871099999</v>
      </c>
      <c r="C63" s="3">
        <f t="shared" si="51"/>
        <v>1018.9301302</v>
      </c>
      <c r="D63" s="99">
        <f t="shared" si="21"/>
        <v>1034.8240000000001</v>
      </c>
      <c r="E63" s="120">
        <f>IF(DAY(A62)=$A$5,VLOOKUP(A62,[1]A!$E$15:$G$200,3),E62)</f>
        <v>1043.76</v>
      </c>
      <c r="F63" s="100">
        <f t="shared" si="22"/>
        <v>44763</v>
      </c>
      <c r="G63" s="141">
        <f t="shared" si="23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1025.1666041399999</v>
      </c>
      <c r="N63" s="24">
        <f t="shared" si="24"/>
        <v>0</v>
      </c>
      <c r="O63" s="95">
        <f t="shared" si="25"/>
        <v>0</v>
      </c>
      <c r="P63" s="96">
        <f t="shared" si="26"/>
        <v>0</v>
      </c>
      <c r="Q63" s="5">
        <f t="shared" si="13"/>
        <v>0.12</v>
      </c>
      <c r="R63" s="8">
        <f t="shared" si="27"/>
        <v>1.006724744</v>
      </c>
      <c r="S63" s="3">
        <f t="shared" si="28"/>
        <v>6.8939829699999997</v>
      </c>
      <c r="T63" s="3">
        <f t="shared" si="29"/>
        <v>0</v>
      </c>
      <c r="U63" s="97" t="str">
        <f t="shared" si="61"/>
        <v>INCORPJ=</v>
      </c>
      <c r="V63" s="122">
        <f t="shared" si="53"/>
        <v>44824</v>
      </c>
      <c r="W63" s="4"/>
      <c r="X63" s="110">
        <f t="shared" si="18"/>
        <v>53</v>
      </c>
      <c r="Y63" s="114">
        <f t="shared" si="30"/>
        <v>46376</v>
      </c>
      <c r="Z63" s="114">
        <f t="shared" si="31"/>
        <v>46378</v>
      </c>
      <c r="AA63" s="116">
        <f t="shared" ref="AA63:AA70" si="62">AA62-AC63</f>
        <v>980.29421338626628</v>
      </c>
      <c r="AB63" s="117">
        <f t="shared" ref="AB63:AB70" si="63">(((1+AB$9)^(1/12))-1)*AA62</f>
        <v>9.348551563564703</v>
      </c>
      <c r="AC63" s="116">
        <f t="shared" ref="AC63:AC70" si="64">TRUNC(AD63*AA62,8)</f>
        <v>4.9261015700000002</v>
      </c>
      <c r="AD63" s="140">
        <v>5.0000000000000001E-3</v>
      </c>
      <c r="AE63" s="118">
        <f t="shared" ref="AE63:AE70" si="65">(AB63+AC63)</f>
        <v>14.274653133564703</v>
      </c>
      <c r="AF63" s="110">
        <f t="shared" ref="AF63:AF70" si="66">X63</f>
        <v>53</v>
      </c>
      <c r="AG63" s="114">
        <f t="shared" ref="AG63:AG70" si="67">Y64</f>
        <v>46407</v>
      </c>
    </row>
    <row r="64" spans="1:33" x14ac:dyDescent="0.2">
      <c r="A64" s="98">
        <f t="shared" si="6"/>
        <v>44816</v>
      </c>
      <c r="B64" s="96">
        <f t="shared" si="0"/>
        <v>1032.6614328199998</v>
      </c>
      <c r="C64" s="3">
        <f t="shared" si="51"/>
        <v>1018.9301302</v>
      </c>
      <c r="D64" s="99">
        <f t="shared" si="21"/>
        <v>1034.8240000000001</v>
      </c>
      <c r="E64" s="120">
        <f>IF(DAY(A63)=$A$5,VLOOKUP(A63,[1]A!$E$15:$G$200,3),E63)</f>
        <v>1043.76</v>
      </c>
      <c r="F64" s="100">
        <f t="shared" si="22"/>
        <v>44763</v>
      </c>
      <c r="G64" s="141">
        <f t="shared" si="23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1025.4509875399999</v>
      </c>
      <c r="N64" s="24">
        <f t="shared" si="24"/>
        <v>0</v>
      </c>
      <c r="O64" s="95">
        <f t="shared" si="25"/>
        <v>0</v>
      </c>
      <c r="P64" s="96">
        <f t="shared" si="26"/>
        <v>0</v>
      </c>
      <c r="Q64" s="5">
        <f t="shared" si="13"/>
        <v>0.12</v>
      </c>
      <c r="R64" s="8">
        <f t="shared" si="27"/>
        <v>1.0070314869999999</v>
      </c>
      <c r="S64" s="3">
        <f t="shared" si="28"/>
        <v>7.2104452800000001</v>
      </c>
      <c r="T64" s="3">
        <f t="shared" si="29"/>
        <v>0</v>
      </c>
      <c r="U64" s="97" t="str">
        <f t="shared" si="61"/>
        <v>INCORPJ=</v>
      </c>
      <c r="V64" s="122">
        <f t="shared" si="53"/>
        <v>44824</v>
      </c>
      <c r="W64" s="4"/>
      <c r="X64" s="110">
        <f t="shared" si="18"/>
        <v>54</v>
      </c>
      <c r="Y64" s="114">
        <f t="shared" si="30"/>
        <v>46407</v>
      </c>
      <c r="Z64" s="114">
        <f t="shared" si="31"/>
        <v>46408</v>
      </c>
      <c r="AA64" s="116">
        <f t="shared" si="62"/>
        <v>975.39274232626633</v>
      </c>
      <c r="AB64" s="117">
        <f t="shared" si="63"/>
        <v>9.3018088057922483</v>
      </c>
      <c r="AC64" s="116">
        <f t="shared" si="64"/>
        <v>4.9014710600000004</v>
      </c>
      <c r="AD64" s="140">
        <v>5.0000000000000001E-3</v>
      </c>
      <c r="AE64" s="118">
        <f t="shared" si="65"/>
        <v>14.203279865792249</v>
      </c>
      <c r="AF64" s="110">
        <f t="shared" si="66"/>
        <v>54</v>
      </c>
      <c r="AG64" s="114">
        <f t="shared" si="67"/>
        <v>46438</v>
      </c>
    </row>
    <row r="65" spans="1:203" x14ac:dyDescent="0.2">
      <c r="A65" s="98">
        <f t="shared" si="6"/>
        <v>44817</v>
      </c>
      <c r="B65" s="96">
        <f t="shared" si="0"/>
        <v>1033.2626202399999</v>
      </c>
      <c r="C65" s="3">
        <f t="shared" si="51"/>
        <v>1018.9301302</v>
      </c>
      <c r="D65" s="99">
        <f t="shared" si="21"/>
        <v>1034.8240000000001</v>
      </c>
      <c r="E65" s="120">
        <f>IF(DAY(A64)=$A$5,VLOOKUP(A64,[1]A!$E$15:$G$200,3),E64)</f>
        <v>1043.76</v>
      </c>
      <c r="F65" s="100">
        <f t="shared" si="22"/>
        <v>44763</v>
      </c>
      <c r="G65" s="141">
        <f t="shared" si="23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1025.7354422599999</v>
      </c>
      <c r="N65" s="24">
        <f t="shared" si="24"/>
        <v>0</v>
      </c>
      <c r="O65" s="95">
        <f t="shared" si="25"/>
        <v>0</v>
      </c>
      <c r="P65" s="96">
        <f t="shared" si="26"/>
        <v>0</v>
      </c>
      <c r="Q65" s="5">
        <f t="shared" si="13"/>
        <v>0.12</v>
      </c>
      <c r="R65" s="8">
        <f t="shared" si="27"/>
        <v>1.0073383229999999</v>
      </c>
      <c r="S65" s="3">
        <f t="shared" si="28"/>
        <v>7.5271779800000003</v>
      </c>
      <c r="T65" s="3">
        <f t="shared" si="29"/>
        <v>0</v>
      </c>
      <c r="U65" s="97" t="str">
        <f t="shared" si="61"/>
        <v>INCORPJ=</v>
      </c>
      <c r="V65" s="122">
        <f t="shared" si="53"/>
        <v>44824</v>
      </c>
      <c r="W65" s="4"/>
      <c r="X65" s="110">
        <f t="shared" si="18"/>
        <v>55</v>
      </c>
      <c r="Y65" s="114">
        <f t="shared" si="30"/>
        <v>46438</v>
      </c>
      <c r="Z65" s="114">
        <f t="shared" si="31"/>
        <v>46441</v>
      </c>
      <c r="AA65" s="116">
        <f t="shared" si="62"/>
        <v>970.51577861626629</v>
      </c>
      <c r="AB65" s="117">
        <f t="shared" si="63"/>
        <v>9.2552997618290576</v>
      </c>
      <c r="AC65" s="116">
        <f t="shared" si="64"/>
        <v>4.8769637100000001</v>
      </c>
      <c r="AD65" s="140">
        <v>5.0000000000000001E-3</v>
      </c>
      <c r="AE65" s="118">
        <f t="shared" si="65"/>
        <v>14.132263471829058</v>
      </c>
      <c r="AF65" s="110">
        <f t="shared" si="66"/>
        <v>55</v>
      </c>
      <c r="AG65" s="114">
        <f t="shared" si="67"/>
        <v>46466</v>
      </c>
    </row>
    <row r="66" spans="1:203" x14ac:dyDescent="0.2">
      <c r="A66" s="98">
        <f t="shared" si="6"/>
        <v>44818</v>
      </c>
      <c r="B66" s="96">
        <f t="shared" si="0"/>
        <v>1033.86415979</v>
      </c>
      <c r="C66" s="3">
        <f t="shared" si="51"/>
        <v>1018.9301302</v>
      </c>
      <c r="D66" s="99">
        <f t="shared" si="21"/>
        <v>1034.8240000000001</v>
      </c>
      <c r="E66" s="120">
        <f>IF(DAY(A65)=$A$5,VLOOKUP(A65,[1]A!$E$15:$G$200,3),E65)</f>
        <v>1043.76</v>
      </c>
      <c r="F66" s="100">
        <f t="shared" si="22"/>
        <v>44763</v>
      </c>
      <c r="G66" s="141">
        <f t="shared" si="23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1026.0199785</v>
      </c>
      <c r="N66" s="24">
        <f t="shared" si="24"/>
        <v>0</v>
      </c>
      <c r="O66" s="95">
        <f t="shared" si="25"/>
        <v>0</v>
      </c>
      <c r="P66" s="96">
        <f t="shared" si="26"/>
        <v>0</v>
      </c>
      <c r="Q66" s="5">
        <f t="shared" si="13"/>
        <v>0.12</v>
      </c>
      <c r="R66" s="8">
        <f t="shared" si="27"/>
        <v>1.0076452520000001</v>
      </c>
      <c r="S66" s="3">
        <f t="shared" si="28"/>
        <v>7.8441812899999999</v>
      </c>
      <c r="T66" s="3">
        <f t="shared" si="29"/>
        <v>0</v>
      </c>
      <c r="U66" s="97" t="str">
        <f t="shared" si="61"/>
        <v>INCORPJ=</v>
      </c>
      <c r="V66" s="122">
        <f t="shared" si="53"/>
        <v>44824</v>
      </c>
      <c r="W66" s="4"/>
      <c r="X66" s="110">
        <f t="shared" si="18"/>
        <v>56</v>
      </c>
      <c r="Y66" s="114">
        <f t="shared" si="30"/>
        <v>46466</v>
      </c>
      <c r="Z66" s="114">
        <f t="shared" si="31"/>
        <v>46469</v>
      </c>
      <c r="AA66" s="116">
        <f t="shared" si="62"/>
        <v>965.66319972626627</v>
      </c>
      <c r="AB66" s="117">
        <f t="shared" si="63"/>
        <v>9.209023263035391</v>
      </c>
      <c r="AC66" s="116">
        <f t="shared" si="64"/>
        <v>4.8525788900000002</v>
      </c>
      <c r="AD66" s="140">
        <v>5.0000000000000001E-3</v>
      </c>
      <c r="AE66" s="118">
        <f t="shared" si="65"/>
        <v>14.061602153035391</v>
      </c>
      <c r="AF66" s="110">
        <f t="shared" si="66"/>
        <v>56</v>
      </c>
      <c r="AG66" s="114">
        <f t="shared" si="67"/>
        <v>46497</v>
      </c>
    </row>
    <row r="67" spans="1:203" x14ac:dyDescent="0.2">
      <c r="A67" s="98">
        <f t="shared" si="6"/>
        <v>44819</v>
      </c>
      <c r="B67" s="96">
        <f t="shared" si="0"/>
        <v>1034.4660629</v>
      </c>
      <c r="C67" s="3">
        <f t="shared" si="51"/>
        <v>1018.9301302</v>
      </c>
      <c r="D67" s="99">
        <f t="shared" si="21"/>
        <v>1034.8240000000001</v>
      </c>
      <c r="E67" s="120">
        <f>IF(DAY(A66)=$A$5,VLOOKUP(A66,[1]A!$E$15:$G$200,3),E66)</f>
        <v>1043.76</v>
      </c>
      <c r="F67" s="100">
        <f t="shared" si="22"/>
        <v>44763</v>
      </c>
      <c r="G67" s="141">
        <f t="shared" si="23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1026.30460644</v>
      </c>
      <c r="N67" s="24">
        <f t="shared" si="24"/>
        <v>0</v>
      </c>
      <c r="O67" s="95">
        <f t="shared" si="25"/>
        <v>0</v>
      </c>
      <c r="P67" s="96">
        <f t="shared" si="26"/>
        <v>0</v>
      </c>
      <c r="Q67" s="5">
        <f t="shared" si="13"/>
        <v>0.12</v>
      </c>
      <c r="R67" s="8">
        <f t="shared" si="27"/>
        <v>1.0079522750000001</v>
      </c>
      <c r="S67" s="3">
        <f t="shared" si="28"/>
        <v>8.1614564600000001</v>
      </c>
      <c r="T67" s="3">
        <f t="shared" si="29"/>
        <v>0</v>
      </c>
      <c r="U67" s="97" t="str">
        <f t="shared" si="61"/>
        <v>INCORPJ=</v>
      </c>
      <c r="V67" s="122">
        <f t="shared" si="53"/>
        <v>44824</v>
      </c>
      <c r="W67" s="4"/>
      <c r="X67" s="110">
        <f t="shared" si="18"/>
        <v>57</v>
      </c>
      <c r="Y67" s="114">
        <f t="shared" si="30"/>
        <v>46497</v>
      </c>
      <c r="Z67" s="114">
        <f t="shared" si="31"/>
        <v>46499</v>
      </c>
      <c r="AA67" s="116">
        <f t="shared" si="62"/>
        <v>960.83488373626631</v>
      </c>
      <c r="AB67" s="117">
        <f t="shared" si="63"/>
        <v>9.1629781467494524</v>
      </c>
      <c r="AC67" s="116">
        <f t="shared" si="64"/>
        <v>4.8283159900000001</v>
      </c>
      <c r="AD67" s="140">
        <v>5.0000000000000001E-3</v>
      </c>
      <c r="AE67" s="118">
        <f t="shared" si="65"/>
        <v>13.991294136749453</v>
      </c>
      <c r="AF67" s="110">
        <f t="shared" si="66"/>
        <v>57</v>
      </c>
      <c r="AG67" s="114">
        <f t="shared" si="67"/>
        <v>46527</v>
      </c>
    </row>
    <row r="68" spans="1:203" x14ac:dyDescent="0.2">
      <c r="A68" s="98">
        <f t="shared" si="6"/>
        <v>44820</v>
      </c>
      <c r="B68" s="96">
        <f t="shared" si="0"/>
        <v>1035.0682979000001</v>
      </c>
      <c r="C68" s="3">
        <f t="shared" si="51"/>
        <v>1018.9301302</v>
      </c>
      <c r="D68" s="99">
        <f t="shared" si="21"/>
        <v>1034.8240000000001</v>
      </c>
      <c r="E68" s="120">
        <f>IF(DAY(A67)=$A$5,VLOOKUP(A67,[1]A!$E$15:$G$200,3),E67)</f>
        <v>1043.76</v>
      </c>
      <c r="F68" s="100">
        <f t="shared" si="22"/>
        <v>44763</v>
      </c>
      <c r="G68" s="141">
        <f t="shared" si="23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1026.58929552</v>
      </c>
      <c r="N68" s="24">
        <f t="shared" si="24"/>
        <v>0</v>
      </c>
      <c r="O68" s="95">
        <f t="shared" si="25"/>
        <v>0</v>
      </c>
      <c r="P68" s="96">
        <f t="shared" si="26"/>
        <v>0</v>
      </c>
      <c r="Q68" s="5">
        <f t="shared" si="13"/>
        <v>0.12</v>
      </c>
      <c r="R68" s="8">
        <f t="shared" si="27"/>
        <v>1.0082593909999999</v>
      </c>
      <c r="S68" s="3">
        <f t="shared" si="28"/>
        <v>8.4790023800000007</v>
      </c>
      <c r="T68" s="3">
        <f t="shared" si="29"/>
        <v>0</v>
      </c>
      <c r="U68" s="97" t="str">
        <f t="shared" si="61"/>
        <v>INCORPJ=</v>
      </c>
      <c r="V68" s="122">
        <f t="shared" si="53"/>
        <v>44824</v>
      </c>
      <c r="W68" s="4"/>
      <c r="X68" s="110">
        <f t="shared" si="18"/>
        <v>58</v>
      </c>
      <c r="Y68" s="114">
        <f t="shared" si="30"/>
        <v>46527</v>
      </c>
      <c r="Z68" s="114">
        <f t="shared" si="31"/>
        <v>46528</v>
      </c>
      <c r="AA68" s="116">
        <f t="shared" si="62"/>
        <v>956.03070932626633</v>
      </c>
      <c r="AB68" s="117">
        <f t="shared" si="63"/>
        <v>9.1171632560976068</v>
      </c>
      <c r="AC68" s="116">
        <f t="shared" si="64"/>
        <v>4.8041744099999999</v>
      </c>
      <c r="AD68" s="140">
        <v>5.0000000000000001E-3</v>
      </c>
      <c r="AE68" s="118">
        <f t="shared" si="65"/>
        <v>13.921337666097607</v>
      </c>
      <c r="AF68" s="110">
        <f t="shared" si="66"/>
        <v>58</v>
      </c>
      <c r="AG68" s="114">
        <f t="shared" si="67"/>
        <v>46558</v>
      </c>
    </row>
    <row r="69" spans="1:203" x14ac:dyDescent="0.2">
      <c r="A69" s="98">
        <f t="shared" si="6"/>
        <v>44821</v>
      </c>
      <c r="B69" s="96">
        <f t="shared" si="0"/>
        <v>1035.67089678</v>
      </c>
      <c r="C69" s="3">
        <f t="shared" si="51"/>
        <v>1018.9301302</v>
      </c>
      <c r="D69" s="99">
        <f t="shared" si="21"/>
        <v>1034.8240000000001</v>
      </c>
      <c r="E69" s="120">
        <f>IF(DAY(A68)=$A$5,VLOOKUP(A68,[1]A!$E$15:$G$200,3),E68)</f>
        <v>1043.76</v>
      </c>
      <c r="F69" s="100">
        <f t="shared" si="22"/>
        <v>44763</v>
      </c>
      <c r="G69" s="141">
        <f t="shared" si="23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1026.8740763000001</v>
      </c>
      <c r="N69" s="24">
        <f t="shared" si="24"/>
        <v>0</v>
      </c>
      <c r="O69" s="95">
        <f t="shared" si="25"/>
        <v>0</v>
      </c>
      <c r="P69" s="96">
        <f t="shared" si="26"/>
        <v>0</v>
      </c>
      <c r="Q69" s="5">
        <f t="shared" si="13"/>
        <v>0.12</v>
      </c>
      <c r="R69" s="8">
        <f t="shared" si="27"/>
        <v>1.0085666010000001</v>
      </c>
      <c r="S69" s="3">
        <f t="shared" si="28"/>
        <v>8.7968204799999992</v>
      </c>
      <c r="T69" s="3">
        <f t="shared" si="29"/>
        <v>0</v>
      </c>
      <c r="U69" s="97" t="str">
        <f t="shared" si="61"/>
        <v>INCORPJ=</v>
      </c>
      <c r="V69" s="122">
        <f t="shared" si="53"/>
        <v>44824</v>
      </c>
      <c r="W69" s="4"/>
      <c r="X69" s="110">
        <f t="shared" si="18"/>
        <v>59</v>
      </c>
      <c r="Y69" s="114">
        <f t="shared" si="30"/>
        <v>46558</v>
      </c>
      <c r="Z69" s="114">
        <f t="shared" si="31"/>
        <v>46560</v>
      </c>
      <c r="AA69" s="116">
        <f t="shared" si="62"/>
        <v>951.25055578626632</v>
      </c>
      <c r="AB69" s="117">
        <f t="shared" si="63"/>
        <v>9.0715774398994942</v>
      </c>
      <c r="AC69" s="116">
        <f t="shared" si="64"/>
        <v>4.7801535399999997</v>
      </c>
      <c r="AD69" s="140">
        <v>5.0000000000000001E-3</v>
      </c>
      <c r="AE69" s="118">
        <f t="shared" si="65"/>
        <v>13.851730979899493</v>
      </c>
      <c r="AF69" s="110">
        <f t="shared" si="66"/>
        <v>59</v>
      </c>
      <c r="AG69" s="114">
        <f t="shared" si="67"/>
        <v>46588</v>
      </c>
    </row>
    <row r="70" spans="1:203" x14ac:dyDescent="0.2">
      <c r="A70" s="98">
        <f t="shared" si="6"/>
        <v>44822</v>
      </c>
      <c r="B70" s="96">
        <f t="shared" si="0"/>
        <v>1036.2738391600001</v>
      </c>
      <c r="C70" s="3">
        <f t="shared" si="51"/>
        <v>1018.9301302</v>
      </c>
      <c r="D70" s="99">
        <f t="shared" si="21"/>
        <v>1034.8240000000001</v>
      </c>
      <c r="E70" s="120">
        <f>IF(DAY(A69)=$A$5,VLOOKUP(A69,[1]A!$E$15:$G$200,3),E69)</f>
        <v>1043.76</v>
      </c>
      <c r="F70" s="100">
        <f t="shared" si="22"/>
        <v>44763</v>
      </c>
      <c r="G70" s="141">
        <f t="shared" si="23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1027.15892841</v>
      </c>
      <c r="N70" s="24">
        <f t="shared" si="24"/>
        <v>0</v>
      </c>
      <c r="O70" s="95">
        <f t="shared" si="25"/>
        <v>0</v>
      </c>
      <c r="P70" s="96">
        <f t="shared" si="26"/>
        <v>0</v>
      </c>
      <c r="Q70" s="5">
        <f t="shared" si="13"/>
        <v>0.12</v>
      </c>
      <c r="R70" s="8">
        <f t="shared" si="27"/>
        <v>1.008873905</v>
      </c>
      <c r="S70" s="3">
        <f t="shared" si="28"/>
        <v>9.11491075</v>
      </c>
      <c r="T70" s="3">
        <f t="shared" si="29"/>
        <v>0</v>
      </c>
      <c r="U70" s="97" t="str">
        <f t="shared" si="61"/>
        <v>INCORPJ=</v>
      </c>
      <c r="V70" s="122">
        <f t="shared" si="53"/>
        <v>44824</v>
      </c>
      <c r="W70" s="4"/>
      <c r="X70" s="110">
        <f t="shared" si="18"/>
        <v>60</v>
      </c>
      <c r="Y70" s="114">
        <f t="shared" si="30"/>
        <v>46588</v>
      </c>
      <c r="Z70" s="114">
        <f t="shared" si="31"/>
        <v>46589</v>
      </c>
      <c r="AA70" s="116">
        <f t="shared" si="62"/>
        <v>6.2663048083777539E-9</v>
      </c>
      <c r="AB70" s="117">
        <f t="shared" si="63"/>
        <v>9.0262195527629192</v>
      </c>
      <c r="AC70" s="116">
        <f t="shared" si="64"/>
        <v>951.25055578000001</v>
      </c>
      <c r="AD70" s="140">
        <v>1</v>
      </c>
      <c r="AE70" s="118">
        <f t="shared" si="65"/>
        <v>960.2767753327629</v>
      </c>
      <c r="AF70" s="110">
        <f t="shared" si="66"/>
        <v>60</v>
      </c>
      <c r="AG70" s="114">
        <f t="shared" si="67"/>
        <v>0</v>
      </c>
    </row>
    <row r="71" spans="1:203" s="82" customFormat="1" x14ac:dyDescent="0.2">
      <c r="A71" s="98">
        <f t="shared" si="6"/>
        <v>44823</v>
      </c>
      <c r="B71" s="96">
        <f t="shared" si="0"/>
        <v>1036.8771344100001</v>
      </c>
      <c r="C71" s="3">
        <f t="shared" si="51"/>
        <v>1018.9301302</v>
      </c>
      <c r="D71" s="99">
        <f t="shared" si="21"/>
        <v>1034.8240000000001</v>
      </c>
      <c r="E71" s="120">
        <f>IF(DAY(A70)=$A$5,VLOOKUP(A70,[1]A!$E$15:$G$200,3),E70)</f>
        <v>1043.76</v>
      </c>
      <c r="F71" s="100">
        <f t="shared" si="22"/>
        <v>44763</v>
      </c>
      <c r="G71" s="141">
        <f t="shared" si="23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1027.44386203</v>
      </c>
      <c r="N71" s="24">
        <f t="shared" si="24"/>
        <v>0</v>
      </c>
      <c r="O71" s="95">
        <f t="shared" si="25"/>
        <v>0</v>
      </c>
      <c r="P71" s="96">
        <f t="shared" si="26"/>
        <v>0</v>
      </c>
      <c r="Q71" s="5">
        <f t="shared" si="13"/>
        <v>0.12</v>
      </c>
      <c r="R71" s="8">
        <f t="shared" si="27"/>
        <v>1.009181302</v>
      </c>
      <c r="S71" s="3">
        <f t="shared" si="28"/>
        <v>9.43327238</v>
      </c>
      <c r="T71" s="3">
        <f t="shared" si="29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1037.4807837400001</v>
      </c>
      <c r="C72" s="3">
        <f t="shared" si="51"/>
        <v>1018.9301302</v>
      </c>
      <c r="D72" s="99">
        <f t="shared" si="21"/>
        <v>1034.8240000000001</v>
      </c>
      <c r="E72" s="120">
        <f>IF(DAY(A71)=$A$5,VLOOKUP(A71,[1]A!$E$15:$G$200,3),E71)</f>
        <v>1043.76</v>
      </c>
      <c r="F72" s="100">
        <f t="shared" si="22"/>
        <v>44763</v>
      </c>
      <c r="G72" s="141">
        <f t="shared" si="23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1027.72887717</v>
      </c>
      <c r="N72" s="24">
        <f t="shared" si="24"/>
        <v>2</v>
      </c>
      <c r="O72" s="95">
        <f t="shared" si="25"/>
        <v>0</v>
      </c>
      <c r="P72" s="96">
        <f t="shared" si="26"/>
        <v>0</v>
      </c>
      <c r="Q72" s="5">
        <f t="shared" si="13"/>
        <v>0.12</v>
      </c>
      <c r="R72" s="8">
        <f t="shared" si="27"/>
        <v>1.0094887930000001</v>
      </c>
      <c r="S72" s="3">
        <f t="shared" si="28"/>
        <v>9.7519065699999992</v>
      </c>
      <c r="T72" s="3">
        <f t="shared" si="29"/>
        <v>9.7519065699999992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ht="15.75" x14ac:dyDescent="0.2">
      <c r="A73" s="98">
        <f t="shared" si="6"/>
        <v>44825</v>
      </c>
      <c r="B73" s="96">
        <f t="shared" si="0"/>
        <v>1037.8378744899999</v>
      </c>
      <c r="C73" s="144">
        <f>IF(N72&gt;0,M72-P72+S72,C72)</f>
        <v>1037.4807837400001</v>
      </c>
      <c r="D73" s="99">
        <f t="shared" si="21"/>
        <v>1043.76</v>
      </c>
      <c r="E73" s="120">
        <f>IF(DAY(A72)=$A$5,VLOOKUP(A72,[1]A!$E$15:$G$200,3),E72)</f>
        <v>1044.6790000000001</v>
      </c>
      <c r="F73" s="100">
        <f t="shared" si="22"/>
        <v>44794</v>
      </c>
      <c r="G73" s="141">
        <f t="shared" si="23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1037.5112130499999</v>
      </c>
      <c r="N73" s="24">
        <f t="shared" si="24"/>
        <v>0</v>
      </c>
      <c r="O73" s="95">
        <f t="shared" si="25"/>
        <v>0</v>
      </c>
      <c r="P73" s="96">
        <f t="shared" si="26"/>
        <v>0</v>
      </c>
      <c r="Q73" s="5">
        <f t="shared" si="13"/>
        <v>0.12</v>
      </c>
      <c r="R73" s="8">
        <f t="shared" si="27"/>
        <v>1.0003148509999999</v>
      </c>
      <c r="S73" s="3">
        <f t="shared" si="28"/>
        <v>0.32666144000000003</v>
      </c>
      <c r="T73" s="3">
        <f t="shared" si="29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8">(M74+S74)</f>
        <v>1038.19509853</v>
      </c>
      <c r="C74" s="3">
        <f t="shared" si="51"/>
        <v>1037.4807837400001</v>
      </c>
      <c r="D74" s="99">
        <f t="shared" si="21"/>
        <v>1043.76</v>
      </c>
      <c r="E74" s="120">
        <f>IF(DAY(A73)=$A$5,VLOOKUP(A73,[1]A!$E$15:$G$200,3),E73)</f>
        <v>1044.6790000000001</v>
      </c>
      <c r="F74" s="100">
        <f t="shared" si="22"/>
        <v>44794</v>
      </c>
      <c r="G74" s="141">
        <f t="shared" si="23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9">TRUNC(C74*L74,8)</f>
        <v>1037.5416527299999</v>
      </c>
      <c r="N74" s="24">
        <f t="shared" si="24"/>
        <v>0</v>
      </c>
      <c r="O74" s="95">
        <f t="shared" si="25"/>
        <v>0</v>
      </c>
      <c r="P74" s="96">
        <f t="shared" si="26"/>
        <v>0</v>
      </c>
      <c r="Q74" s="5">
        <f t="shared" si="13"/>
        <v>0.12</v>
      </c>
      <c r="R74" s="8">
        <f t="shared" si="27"/>
        <v>1.000629802</v>
      </c>
      <c r="S74" s="3">
        <f t="shared" si="28"/>
        <v>0.65344579999999997</v>
      </c>
      <c r="T74" s="3">
        <f t="shared" si="29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70">(A74+1)</f>
        <v>44827</v>
      </c>
      <c r="B75" s="96">
        <f t="shared" si="68"/>
        <v>1038.5524444800001</v>
      </c>
      <c r="C75" s="3">
        <f t="shared" si="51"/>
        <v>1037.4807837400001</v>
      </c>
      <c r="D75" s="99">
        <f t="shared" si="21"/>
        <v>1043.76</v>
      </c>
      <c r="E75" s="120">
        <f>IF(DAY(A74)=$A$5,VLOOKUP(A74,[1]A!$E$15:$G$200,3),E74)</f>
        <v>1044.6790000000001</v>
      </c>
      <c r="F75" s="100">
        <f t="shared" si="22"/>
        <v>44794</v>
      </c>
      <c r="G75" s="141">
        <f t="shared" si="23"/>
        <v>8.8047060626972318E-4</v>
      </c>
      <c r="H75" s="101">
        <f t="shared" ref="H75:H138" si="71">IF(A75&gt;A$7,IF(DAY(A75)=A$5+1,1,H74+1),0)</f>
        <v>3</v>
      </c>
      <c r="I75" s="101">
        <f t="shared" ref="I75:I138" si="72">IF(DAY(A75)=A$5+1,DAY(EOMONTH(A75,0)),I74)</f>
        <v>30</v>
      </c>
      <c r="J75" s="96">
        <f t="shared" ref="J75:J138" si="73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9"/>
        <v>1037.57209242</v>
      </c>
      <c r="N75" s="24">
        <f t="shared" si="24"/>
        <v>0</v>
      </c>
      <c r="O75" s="95">
        <f t="shared" si="25"/>
        <v>0</v>
      </c>
      <c r="P75" s="96">
        <f t="shared" si="26"/>
        <v>0</v>
      </c>
      <c r="Q75" s="5">
        <f t="shared" ref="Q75:Q138" si="74">(Q74)</f>
        <v>0.12</v>
      </c>
      <c r="R75" s="8">
        <f t="shared" si="27"/>
        <v>1.0009448519999999</v>
      </c>
      <c r="S75" s="3">
        <f t="shared" si="28"/>
        <v>0.98035205999999997</v>
      </c>
      <c r="T75" s="3">
        <f t="shared" si="29"/>
        <v>0</v>
      </c>
      <c r="U75" s="97" t="str">
        <f t="shared" ref="U75:U90" si="75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70"/>
        <v>44828</v>
      </c>
      <c r="B76" s="96">
        <f t="shared" si="68"/>
        <v>1038.9099123199999</v>
      </c>
      <c r="C76" s="3">
        <f t="shared" si="51"/>
        <v>1037.4807837400001</v>
      </c>
      <c r="D76" s="99">
        <f t="shared" ref="D76:D139" si="76">IF(E76=E75,D75,E75)</f>
        <v>1043.76</v>
      </c>
      <c r="E76" s="120">
        <f>IF(DAY(A75)=$A$5,VLOOKUP(A75,[1]A!$E$15:$G$200,3),E75)</f>
        <v>1044.6790000000001</v>
      </c>
      <c r="F76" s="100">
        <f t="shared" ref="F76:F139" si="77">IF(D76=D75,F75,EDATE(A76,-1))</f>
        <v>44794</v>
      </c>
      <c r="G76" s="141">
        <f t="shared" ref="G76:G139" si="78">(E76/D76)-1</f>
        <v>8.8047060626972318E-4</v>
      </c>
      <c r="H76" s="101">
        <f t="shared" si="71"/>
        <v>4</v>
      </c>
      <c r="I76" s="101">
        <f t="shared" si="72"/>
        <v>30</v>
      </c>
      <c r="J76" s="96">
        <f t="shared" si="73"/>
        <v>1.0001173513143797</v>
      </c>
      <c r="K76" s="96">
        <v>1</v>
      </c>
      <c r="L76" s="96">
        <f t="shared" si="60"/>
        <v>1.00011735</v>
      </c>
      <c r="M76" s="96">
        <f t="shared" si="69"/>
        <v>1037.6025321</v>
      </c>
      <c r="N76" s="24">
        <f t="shared" ref="N76:N139" si="79">IF(DAY(A76)=A$5,VLOOKUP(A76,$Y$10:$AG$80,8),0)</f>
        <v>0</v>
      </c>
      <c r="O76" s="95">
        <f t="shared" ref="O76:O139" si="80">IF(N76&gt;0,VLOOKUP(N76,$X$10:$AD$117,7),0)</f>
        <v>0</v>
      </c>
      <c r="P76" s="96">
        <f t="shared" ref="P76:P139" si="81">IF(O76&gt;0,TRUNC(O76*M76,8),0)</f>
        <v>0</v>
      </c>
      <c r="Q76" s="5">
        <f t="shared" si="74"/>
        <v>0.12</v>
      </c>
      <c r="R76" s="8">
        <f t="shared" ref="R76:R139" si="82">ROUND((1+Q76)^(30/360)^(H76/I76),9)</f>
        <v>1.0012600009999999</v>
      </c>
      <c r="S76" s="3">
        <f t="shared" ref="S76:S139" si="83">TRUNC(M76*(R76-1),8)</f>
        <v>1.30738022</v>
      </c>
      <c r="T76" s="3">
        <f t="shared" ref="T76:T139" si="84">IF(N76&gt;0,P76+S76,0)</f>
        <v>0</v>
      </c>
      <c r="U76" s="97" t="str">
        <f t="shared" si="75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70"/>
        <v>44829</v>
      </c>
      <c r="B77" s="96">
        <f t="shared" si="68"/>
        <v>1039.2675020900001</v>
      </c>
      <c r="C77" s="3">
        <f t="shared" si="51"/>
        <v>1037.4807837400001</v>
      </c>
      <c r="D77" s="99">
        <f t="shared" si="76"/>
        <v>1043.76</v>
      </c>
      <c r="E77" s="120">
        <f>IF(DAY(A76)=$A$5,VLOOKUP(A76,[1]A!$E$15:$G$200,3),E76)</f>
        <v>1044.6790000000001</v>
      </c>
      <c r="F77" s="100">
        <f t="shared" si="77"/>
        <v>44794</v>
      </c>
      <c r="G77" s="141">
        <f t="shared" si="78"/>
        <v>8.8047060626972318E-4</v>
      </c>
      <c r="H77" s="101">
        <f t="shared" si="71"/>
        <v>5</v>
      </c>
      <c r="I77" s="101">
        <f t="shared" si="72"/>
        <v>30</v>
      </c>
      <c r="J77" s="96">
        <f t="shared" si="73"/>
        <v>1.0001466912946821</v>
      </c>
      <c r="K77" s="96">
        <v>1</v>
      </c>
      <c r="L77" s="96">
        <f t="shared" si="60"/>
        <v>1.00014669</v>
      </c>
      <c r="M77" s="96">
        <f t="shared" si="69"/>
        <v>1037.6329717900001</v>
      </c>
      <c r="N77" s="24">
        <f t="shared" si="79"/>
        <v>0</v>
      </c>
      <c r="O77" s="95">
        <f t="shared" si="80"/>
        <v>0</v>
      </c>
      <c r="P77" s="96">
        <f t="shared" si="81"/>
        <v>0</v>
      </c>
      <c r="Q77" s="5">
        <f t="shared" si="74"/>
        <v>0.12</v>
      </c>
      <c r="R77" s="8">
        <f t="shared" si="82"/>
        <v>1.0015752490000001</v>
      </c>
      <c r="S77" s="3">
        <f t="shared" si="83"/>
        <v>1.6345303</v>
      </c>
      <c r="T77" s="3">
        <f t="shared" si="84"/>
        <v>0</v>
      </c>
      <c r="U77" s="97" t="str">
        <f t="shared" si="75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70"/>
        <v>44830</v>
      </c>
      <c r="B78" s="96">
        <f t="shared" si="68"/>
        <v>1039.6252137699998</v>
      </c>
      <c r="C78" s="3">
        <f t="shared" si="51"/>
        <v>1037.4807837400001</v>
      </c>
      <c r="D78" s="99">
        <f t="shared" si="76"/>
        <v>1043.76</v>
      </c>
      <c r="E78" s="120">
        <f>IF(DAY(A77)=$A$5,VLOOKUP(A77,[1]A!$E$15:$G$200,3),E77)</f>
        <v>1044.6790000000001</v>
      </c>
      <c r="F78" s="100">
        <f t="shared" si="77"/>
        <v>44794</v>
      </c>
      <c r="G78" s="141">
        <f t="shared" si="78"/>
        <v>8.8047060626972318E-4</v>
      </c>
      <c r="H78" s="101">
        <f t="shared" si="71"/>
        <v>6</v>
      </c>
      <c r="I78" s="101">
        <f t="shared" si="72"/>
        <v>30</v>
      </c>
      <c r="J78" s="96">
        <f t="shared" si="73"/>
        <v>1.0001760321357178</v>
      </c>
      <c r="K78" s="96">
        <v>1</v>
      </c>
      <c r="L78" s="96">
        <f t="shared" si="60"/>
        <v>1.00017603</v>
      </c>
      <c r="M78" s="96">
        <f t="shared" si="69"/>
        <v>1037.6634114799999</v>
      </c>
      <c r="N78" s="24">
        <f t="shared" si="79"/>
        <v>0</v>
      </c>
      <c r="O78" s="95">
        <f t="shared" si="80"/>
        <v>0</v>
      </c>
      <c r="P78" s="96">
        <f t="shared" si="81"/>
        <v>0</v>
      </c>
      <c r="Q78" s="5">
        <f t="shared" si="74"/>
        <v>0.12</v>
      </c>
      <c r="R78" s="8">
        <f t="shared" si="82"/>
        <v>1.001890596</v>
      </c>
      <c r="S78" s="3">
        <f t="shared" si="83"/>
        <v>1.9618022900000001</v>
      </c>
      <c r="T78" s="3">
        <f t="shared" si="84"/>
        <v>0</v>
      </c>
      <c r="U78" s="97" t="str">
        <f t="shared" si="75"/>
        <v>INCORPJ=</v>
      </c>
      <c r="V78" s="122">
        <f t="shared" si="53"/>
        <v>44854</v>
      </c>
      <c r="W78" s="4"/>
    </row>
    <row r="79" spans="1:203" x14ac:dyDescent="0.2">
      <c r="A79" s="98">
        <f t="shared" si="70"/>
        <v>44831</v>
      </c>
      <c r="B79" s="96">
        <f t="shared" si="68"/>
        <v>1039.9830484099998</v>
      </c>
      <c r="C79" s="3">
        <f t="shared" si="51"/>
        <v>1037.4807837400001</v>
      </c>
      <c r="D79" s="99">
        <f t="shared" si="76"/>
        <v>1043.76</v>
      </c>
      <c r="E79" s="120">
        <f>IF(DAY(A78)=$A$5,VLOOKUP(A78,[1]A!$E$15:$G$200,3),E78)</f>
        <v>1044.6790000000001</v>
      </c>
      <c r="F79" s="100">
        <f t="shared" si="77"/>
        <v>44794</v>
      </c>
      <c r="G79" s="141">
        <f t="shared" si="78"/>
        <v>8.8047060626972318E-4</v>
      </c>
      <c r="H79" s="101">
        <f t="shared" si="71"/>
        <v>7</v>
      </c>
      <c r="I79" s="101">
        <f t="shared" si="72"/>
        <v>30</v>
      </c>
      <c r="J79" s="96">
        <f t="shared" si="73"/>
        <v>1.0002053738375123</v>
      </c>
      <c r="K79" s="96">
        <v>1</v>
      </c>
      <c r="L79" s="96">
        <f t="shared" si="60"/>
        <v>1.00020537</v>
      </c>
      <c r="M79" s="96">
        <f t="shared" si="69"/>
        <v>1037.6938511599999</v>
      </c>
      <c r="N79" s="24">
        <f t="shared" si="79"/>
        <v>0</v>
      </c>
      <c r="O79" s="95">
        <f t="shared" si="80"/>
        <v>0</v>
      </c>
      <c r="P79" s="96">
        <f t="shared" si="81"/>
        <v>0</v>
      </c>
      <c r="Q79" s="5">
        <f t="shared" si="74"/>
        <v>0.12</v>
      </c>
      <c r="R79" s="8">
        <f t="shared" si="82"/>
        <v>1.0022060429999999</v>
      </c>
      <c r="S79" s="3">
        <f t="shared" si="83"/>
        <v>2.28919725</v>
      </c>
      <c r="T79" s="3">
        <f t="shared" si="84"/>
        <v>0</v>
      </c>
      <c r="U79" s="97" t="str">
        <f t="shared" si="75"/>
        <v>INCORPJ=</v>
      </c>
      <c r="V79" s="122">
        <f t="shared" si="53"/>
        <v>44854</v>
      </c>
      <c r="W79" s="4"/>
    </row>
    <row r="80" spans="1:203" x14ac:dyDescent="0.2">
      <c r="A80" s="98">
        <f t="shared" si="70"/>
        <v>44832</v>
      </c>
      <c r="B80" s="96">
        <f t="shared" si="68"/>
        <v>1040.341005</v>
      </c>
      <c r="C80" s="3">
        <f t="shared" si="51"/>
        <v>1037.4807837400001</v>
      </c>
      <c r="D80" s="99">
        <f t="shared" si="76"/>
        <v>1043.76</v>
      </c>
      <c r="E80" s="120">
        <f>IF(DAY(A79)=$A$5,VLOOKUP(A79,[1]A!$E$15:$G$200,3),E79)</f>
        <v>1044.6790000000001</v>
      </c>
      <c r="F80" s="100">
        <f t="shared" si="77"/>
        <v>44794</v>
      </c>
      <c r="G80" s="141">
        <f t="shared" si="78"/>
        <v>8.8047060626972318E-4</v>
      </c>
      <c r="H80" s="101">
        <f t="shared" si="71"/>
        <v>8</v>
      </c>
      <c r="I80" s="101">
        <f t="shared" si="72"/>
        <v>30</v>
      </c>
      <c r="J80" s="96">
        <f t="shared" si="73"/>
        <v>1.0002347164000907</v>
      </c>
      <c r="K80" s="96">
        <v>1</v>
      </c>
      <c r="L80" s="96">
        <f t="shared" si="60"/>
        <v>1.00023471</v>
      </c>
      <c r="M80" s="96">
        <f t="shared" si="69"/>
        <v>1037.72429085</v>
      </c>
      <c r="N80" s="24">
        <f t="shared" si="79"/>
        <v>0</v>
      </c>
      <c r="O80" s="95">
        <f t="shared" si="80"/>
        <v>0</v>
      </c>
      <c r="P80" s="96">
        <f t="shared" si="81"/>
        <v>0</v>
      </c>
      <c r="Q80" s="5">
        <f t="shared" si="74"/>
        <v>0.12</v>
      </c>
      <c r="R80" s="8">
        <f t="shared" si="82"/>
        <v>1.0025215890000001</v>
      </c>
      <c r="S80" s="3">
        <f t="shared" si="83"/>
        <v>2.61671415</v>
      </c>
      <c r="T80" s="3">
        <f t="shared" si="84"/>
        <v>0</v>
      </c>
      <c r="U80" s="97" t="str">
        <f t="shared" si="75"/>
        <v>INCORPJ=</v>
      </c>
      <c r="V80" s="122">
        <f t="shared" si="53"/>
        <v>44854</v>
      </c>
      <c r="W80" s="4"/>
    </row>
    <row r="81" spans="1:33" x14ac:dyDescent="0.2">
      <c r="A81" s="98">
        <f t="shared" si="70"/>
        <v>44833</v>
      </c>
      <c r="B81" s="96">
        <f t="shared" si="68"/>
        <v>1040.6990835400002</v>
      </c>
      <c r="C81" s="3">
        <f t="shared" si="51"/>
        <v>1037.4807837400001</v>
      </c>
      <c r="D81" s="99">
        <f t="shared" si="76"/>
        <v>1043.76</v>
      </c>
      <c r="E81" s="120">
        <f>IF(DAY(A80)=$A$5,VLOOKUP(A80,[1]A!$E$15:$G$200,3),E80)</f>
        <v>1044.6790000000001</v>
      </c>
      <c r="F81" s="100">
        <f t="shared" si="77"/>
        <v>44794</v>
      </c>
      <c r="G81" s="141">
        <f t="shared" si="78"/>
        <v>8.8047060626972318E-4</v>
      </c>
      <c r="H81" s="101">
        <f t="shared" si="71"/>
        <v>9</v>
      </c>
      <c r="I81" s="101">
        <f t="shared" si="72"/>
        <v>30</v>
      </c>
      <c r="J81" s="96">
        <f t="shared" si="73"/>
        <v>1.0002640598234782</v>
      </c>
      <c r="K81" s="96">
        <v>1</v>
      </c>
      <c r="L81" s="96">
        <f t="shared" si="60"/>
        <v>1.00026405</v>
      </c>
      <c r="M81" s="96">
        <f t="shared" si="69"/>
        <v>1037.7547305400001</v>
      </c>
      <c r="N81" s="24">
        <f t="shared" si="79"/>
        <v>0</v>
      </c>
      <c r="O81" s="95">
        <f t="shared" si="80"/>
        <v>0</v>
      </c>
      <c r="P81" s="96">
        <f t="shared" si="81"/>
        <v>0</v>
      </c>
      <c r="Q81" s="5">
        <f t="shared" si="74"/>
        <v>0.12</v>
      </c>
      <c r="R81" s="8">
        <f t="shared" si="82"/>
        <v>1.002837234</v>
      </c>
      <c r="S81" s="3">
        <f t="shared" si="83"/>
        <v>2.944353</v>
      </c>
      <c r="T81" s="3">
        <f t="shared" si="84"/>
        <v>0</v>
      </c>
      <c r="U81" s="97" t="str">
        <f t="shared" si="75"/>
        <v>INCORPJ=</v>
      </c>
      <c r="V81" s="122">
        <f t="shared" si="53"/>
        <v>44854</v>
      </c>
      <c r="W81" s="4"/>
    </row>
    <row r="82" spans="1:33" ht="15" x14ac:dyDescent="0.2">
      <c r="A82" s="98">
        <f t="shared" si="70"/>
        <v>44834</v>
      </c>
      <c r="B82" s="96">
        <f t="shared" si="68"/>
        <v>1041.05729548</v>
      </c>
      <c r="C82" s="3">
        <f t="shared" si="51"/>
        <v>1037.4807837400001</v>
      </c>
      <c r="D82" s="99">
        <f t="shared" si="76"/>
        <v>1043.76</v>
      </c>
      <c r="E82" s="120">
        <f>IF(DAY(A81)=$A$5,VLOOKUP(A81,[1]A!$E$15:$G$200,3),E81)</f>
        <v>1044.6790000000001</v>
      </c>
      <c r="F82" s="100">
        <f t="shared" si="77"/>
        <v>44794</v>
      </c>
      <c r="G82" s="141">
        <f t="shared" si="78"/>
        <v>8.8047060626972318E-4</v>
      </c>
      <c r="H82" s="101">
        <f t="shared" si="71"/>
        <v>10</v>
      </c>
      <c r="I82" s="101">
        <f t="shared" si="72"/>
        <v>30</v>
      </c>
      <c r="J82" s="96">
        <f t="shared" si="73"/>
        <v>1.0002934041077001</v>
      </c>
      <c r="K82" s="96">
        <v>1</v>
      </c>
      <c r="L82" s="96">
        <f t="shared" si="60"/>
        <v>1.0002934000000001</v>
      </c>
      <c r="M82" s="96">
        <f t="shared" si="69"/>
        <v>1037.7851806000001</v>
      </c>
      <c r="N82" s="24">
        <f t="shared" si="79"/>
        <v>0</v>
      </c>
      <c r="O82" s="95">
        <f t="shared" si="80"/>
        <v>0</v>
      </c>
      <c r="P82" s="96">
        <f t="shared" si="81"/>
        <v>0</v>
      </c>
      <c r="Q82" s="5">
        <f t="shared" si="74"/>
        <v>0.12</v>
      </c>
      <c r="R82" s="8">
        <f t="shared" si="82"/>
        <v>1.003152979</v>
      </c>
      <c r="S82" s="3">
        <f t="shared" si="83"/>
        <v>3.2721148800000002</v>
      </c>
      <c r="T82" s="3">
        <f t="shared" si="84"/>
        <v>0</v>
      </c>
      <c r="U82" s="97" t="str">
        <f t="shared" si="75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70"/>
        <v>44835</v>
      </c>
      <c r="B83" s="96">
        <f t="shared" si="68"/>
        <v>1041.41561897</v>
      </c>
      <c r="C83" s="3">
        <f t="shared" si="51"/>
        <v>1037.4807837400001</v>
      </c>
      <c r="D83" s="99">
        <f t="shared" si="76"/>
        <v>1043.76</v>
      </c>
      <c r="E83" s="120">
        <f>IF(DAY(A82)=$A$5,VLOOKUP(A82,[1]A!$E$15:$G$200,3),E82)</f>
        <v>1044.6790000000001</v>
      </c>
      <c r="F83" s="100">
        <f t="shared" si="77"/>
        <v>44794</v>
      </c>
      <c r="G83" s="141">
        <f t="shared" si="78"/>
        <v>8.8047060626972318E-4</v>
      </c>
      <c r="H83" s="101">
        <f t="shared" si="71"/>
        <v>11</v>
      </c>
      <c r="I83" s="101">
        <f t="shared" si="72"/>
        <v>30</v>
      </c>
      <c r="J83" s="96">
        <f t="shared" si="73"/>
        <v>1.0003227492527818</v>
      </c>
      <c r="K83" s="96">
        <v>1</v>
      </c>
      <c r="L83" s="96">
        <f t="shared" si="60"/>
        <v>1.0003227400000001</v>
      </c>
      <c r="M83" s="96">
        <f t="shared" si="69"/>
        <v>1037.8156202800001</v>
      </c>
      <c r="N83" s="24">
        <f t="shared" si="79"/>
        <v>0</v>
      </c>
      <c r="O83" s="95">
        <f t="shared" si="80"/>
        <v>0</v>
      </c>
      <c r="P83" s="96">
        <f t="shared" si="81"/>
        <v>0</v>
      </c>
      <c r="Q83" s="5">
        <f t="shared" si="74"/>
        <v>0.12</v>
      </c>
      <c r="R83" s="8">
        <f t="shared" si="82"/>
        <v>1.003468823</v>
      </c>
      <c r="S83" s="3">
        <f t="shared" si="83"/>
        <v>3.5999986900000001</v>
      </c>
      <c r="T83" s="3">
        <f t="shared" si="84"/>
        <v>0</v>
      </c>
      <c r="U83" s="97" t="str">
        <f t="shared" si="75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70"/>
        <v>44836</v>
      </c>
      <c r="B84" s="96">
        <f t="shared" si="68"/>
        <v>1041.7740758900002</v>
      </c>
      <c r="C84" s="3">
        <f t="shared" si="51"/>
        <v>1037.4807837400001</v>
      </c>
      <c r="D84" s="99">
        <f t="shared" si="76"/>
        <v>1043.76</v>
      </c>
      <c r="E84" s="120">
        <f>IF(DAY(A83)=$A$5,VLOOKUP(A83,[1]A!$E$15:$G$200,3),E83)</f>
        <v>1044.6790000000001</v>
      </c>
      <c r="F84" s="100">
        <f t="shared" si="77"/>
        <v>44794</v>
      </c>
      <c r="G84" s="141">
        <f t="shared" si="78"/>
        <v>8.8047060626972318E-4</v>
      </c>
      <c r="H84" s="101">
        <f t="shared" si="71"/>
        <v>12</v>
      </c>
      <c r="I84" s="101">
        <f t="shared" si="72"/>
        <v>30</v>
      </c>
      <c r="J84" s="96">
        <f t="shared" si="73"/>
        <v>1.0003520952587486</v>
      </c>
      <c r="K84" s="96">
        <v>1</v>
      </c>
      <c r="L84" s="96">
        <f t="shared" si="60"/>
        <v>1.00035209</v>
      </c>
      <c r="M84" s="96">
        <f t="shared" si="69"/>
        <v>1037.8460703400001</v>
      </c>
      <c r="N84" s="24">
        <f t="shared" si="79"/>
        <v>0</v>
      </c>
      <c r="O84" s="95">
        <f t="shared" si="80"/>
        <v>0</v>
      </c>
      <c r="P84" s="96">
        <f t="shared" si="81"/>
        <v>0</v>
      </c>
      <c r="Q84" s="5">
        <f t="shared" si="74"/>
        <v>0.12</v>
      </c>
      <c r="R84" s="8">
        <f t="shared" si="82"/>
        <v>1.003784767</v>
      </c>
      <c r="S84" s="3">
        <f t="shared" si="83"/>
        <v>3.92800555</v>
      </c>
      <c r="T84" s="3">
        <f t="shared" si="84"/>
        <v>0</v>
      </c>
      <c r="U84" s="97" t="str">
        <f t="shared" si="75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85">WORKDAY(AB84,-1,X$83:X$300)</f>
        <v>44761</v>
      </c>
      <c r="AD84" s="121">
        <f t="shared" ref="AD84:AD115" si="86">WORKDAY(AC84,2,X$83:X$300)</f>
        <v>44763</v>
      </c>
      <c r="AE84" s="121">
        <f t="shared" ref="AE84:AE119" si="87">AD85</f>
        <v>44796</v>
      </c>
      <c r="AF84" s="121">
        <f>AD84</f>
        <v>44763</v>
      </c>
      <c r="AG84" s="121">
        <f t="shared" ref="AG84:AG119" si="88">AF85</f>
        <v>44796</v>
      </c>
    </row>
    <row r="85" spans="1:33" x14ac:dyDescent="0.2">
      <c r="A85" s="98">
        <f t="shared" si="70"/>
        <v>44837</v>
      </c>
      <c r="B85" s="96">
        <f t="shared" si="68"/>
        <v>1042.13265482</v>
      </c>
      <c r="C85" s="3">
        <f t="shared" si="51"/>
        <v>1037.4807837400001</v>
      </c>
      <c r="D85" s="99">
        <f t="shared" si="76"/>
        <v>1043.76</v>
      </c>
      <c r="E85" s="120">
        <f>IF(DAY(A84)=$A$5,VLOOKUP(A84,[1]A!$E$15:$G$200,3),E84)</f>
        <v>1044.6790000000001</v>
      </c>
      <c r="F85" s="100">
        <f t="shared" si="77"/>
        <v>44794</v>
      </c>
      <c r="G85" s="141">
        <f t="shared" si="78"/>
        <v>8.8047060626972318E-4</v>
      </c>
      <c r="H85" s="101">
        <f t="shared" si="71"/>
        <v>13</v>
      </c>
      <c r="I85" s="101">
        <f t="shared" si="72"/>
        <v>30</v>
      </c>
      <c r="J85" s="96">
        <f t="shared" si="73"/>
        <v>1.0003814421256254</v>
      </c>
      <c r="K85" s="96">
        <v>1</v>
      </c>
      <c r="L85" s="96">
        <f t="shared" si="60"/>
        <v>1.00038144</v>
      </c>
      <c r="M85" s="96">
        <f t="shared" si="69"/>
        <v>1037.87652041</v>
      </c>
      <c r="N85" s="24">
        <f t="shared" si="79"/>
        <v>0</v>
      </c>
      <c r="O85" s="95">
        <f t="shared" si="80"/>
        <v>0</v>
      </c>
      <c r="P85" s="96">
        <f t="shared" si="81"/>
        <v>0</v>
      </c>
      <c r="Q85" s="5">
        <f t="shared" si="74"/>
        <v>0.12</v>
      </c>
      <c r="R85" s="8">
        <f t="shared" si="82"/>
        <v>1.00410081</v>
      </c>
      <c r="S85" s="3">
        <f t="shared" si="83"/>
        <v>4.2561344099999996</v>
      </c>
      <c r="T85" s="3">
        <f t="shared" si="84"/>
        <v>0</v>
      </c>
      <c r="U85" s="97" t="str">
        <f t="shared" si="75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9">EDATE(AB84,1)</f>
        <v>44793</v>
      </c>
      <c r="AC85" s="121">
        <f t="shared" si="85"/>
        <v>44792</v>
      </c>
      <c r="AD85" s="121">
        <f t="shared" si="86"/>
        <v>44796</v>
      </c>
      <c r="AE85" s="121">
        <f t="shared" si="87"/>
        <v>44825</v>
      </c>
      <c r="AF85" s="121">
        <f t="shared" ref="AF85:AF119" si="90">AD85</f>
        <v>44796</v>
      </c>
      <c r="AG85" s="121">
        <f t="shared" si="88"/>
        <v>44825</v>
      </c>
    </row>
    <row r="86" spans="1:33" x14ac:dyDescent="0.2">
      <c r="A86" s="98">
        <f t="shared" si="70"/>
        <v>44838</v>
      </c>
      <c r="B86" s="96">
        <f t="shared" si="68"/>
        <v>1042.49134635</v>
      </c>
      <c r="C86" s="3">
        <f t="shared" si="51"/>
        <v>1037.4807837400001</v>
      </c>
      <c r="D86" s="99">
        <f t="shared" si="76"/>
        <v>1043.76</v>
      </c>
      <c r="E86" s="120">
        <f>IF(DAY(A85)=$A$5,VLOOKUP(A85,[1]A!$E$15:$G$200,3),E85)</f>
        <v>1044.6790000000001</v>
      </c>
      <c r="F86" s="100">
        <f t="shared" si="77"/>
        <v>44794</v>
      </c>
      <c r="G86" s="141">
        <f t="shared" si="78"/>
        <v>8.8047060626972318E-4</v>
      </c>
      <c r="H86" s="101">
        <f t="shared" si="71"/>
        <v>14</v>
      </c>
      <c r="I86" s="101">
        <f t="shared" si="72"/>
        <v>30</v>
      </c>
      <c r="J86" s="96">
        <f t="shared" si="73"/>
        <v>1.0004107898534376</v>
      </c>
      <c r="K86" s="96">
        <v>1</v>
      </c>
      <c r="L86" s="96">
        <f t="shared" si="60"/>
        <v>1.0004107799999999</v>
      </c>
      <c r="M86" s="96">
        <f t="shared" si="69"/>
        <v>1037.90696009</v>
      </c>
      <c r="N86" s="24">
        <f t="shared" si="79"/>
        <v>0</v>
      </c>
      <c r="O86" s="95">
        <f t="shared" si="80"/>
        <v>0</v>
      </c>
      <c r="P86" s="96">
        <f t="shared" si="81"/>
        <v>0</v>
      </c>
      <c r="Q86" s="5">
        <f t="shared" si="74"/>
        <v>0.12</v>
      </c>
      <c r="R86" s="8">
        <f t="shared" si="82"/>
        <v>1.004416953</v>
      </c>
      <c r="S86" s="3">
        <f t="shared" si="83"/>
        <v>4.5843862599999996</v>
      </c>
      <c r="T86" s="3">
        <f t="shared" si="84"/>
        <v>0</v>
      </c>
      <c r="U86" s="97" t="str">
        <f t="shared" si="75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9"/>
        <v>44824</v>
      </c>
      <c r="AC86" s="121">
        <f t="shared" si="85"/>
        <v>44823</v>
      </c>
      <c r="AD86" s="121">
        <f t="shared" si="86"/>
        <v>44825</v>
      </c>
      <c r="AE86" s="121">
        <f t="shared" si="87"/>
        <v>44855</v>
      </c>
      <c r="AF86" s="121">
        <f t="shared" si="90"/>
        <v>44825</v>
      </c>
      <c r="AG86" s="121">
        <f t="shared" si="88"/>
        <v>44855</v>
      </c>
    </row>
    <row r="87" spans="1:33" x14ac:dyDescent="0.2">
      <c r="A87" s="98">
        <f t="shared" si="70"/>
        <v>44839</v>
      </c>
      <c r="B87" s="96">
        <f t="shared" si="68"/>
        <v>1042.8501703100001</v>
      </c>
      <c r="C87" s="3">
        <f t="shared" si="51"/>
        <v>1037.4807837400001</v>
      </c>
      <c r="D87" s="99">
        <f t="shared" si="76"/>
        <v>1043.76</v>
      </c>
      <c r="E87" s="120">
        <f>IF(DAY(A86)=$A$5,VLOOKUP(A86,[1]A!$E$15:$G$200,3),E86)</f>
        <v>1044.6790000000001</v>
      </c>
      <c r="F87" s="100">
        <f t="shared" si="77"/>
        <v>44794</v>
      </c>
      <c r="G87" s="141">
        <f t="shared" si="78"/>
        <v>8.8047060626972318E-4</v>
      </c>
      <c r="H87" s="101">
        <f t="shared" si="71"/>
        <v>15</v>
      </c>
      <c r="I87" s="101">
        <f t="shared" si="72"/>
        <v>30</v>
      </c>
      <c r="J87" s="96">
        <f t="shared" si="73"/>
        <v>1.0004401384422108</v>
      </c>
      <c r="K87" s="96">
        <v>1</v>
      </c>
      <c r="L87" s="96">
        <f t="shared" si="60"/>
        <v>1.0004401300000001</v>
      </c>
      <c r="M87" s="96">
        <f t="shared" si="69"/>
        <v>1037.93741015</v>
      </c>
      <c r="N87" s="24">
        <f t="shared" si="79"/>
        <v>0</v>
      </c>
      <c r="O87" s="95">
        <f t="shared" si="80"/>
        <v>0</v>
      </c>
      <c r="P87" s="96">
        <f t="shared" si="81"/>
        <v>0</v>
      </c>
      <c r="Q87" s="5">
        <f t="shared" si="74"/>
        <v>0.12</v>
      </c>
      <c r="R87" s="8">
        <f t="shared" si="82"/>
        <v>1.004733195</v>
      </c>
      <c r="S87" s="3">
        <f t="shared" si="83"/>
        <v>4.9127601600000004</v>
      </c>
      <c r="T87" s="3">
        <f t="shared" si="84"/>
        <v>0</v>
      </c>
      <c r="U87" s="97" t="str">
        <f t="shared" si="75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9"/>
        <v>44854</v>
      </c>
      <c r="AC87" s="121">
        <f t="shared" si="85"/>
        <v>44853</v>
      </c>
      <c r="AD87" s="121">
        <f t="shared" si="86"/>
        <v>44855</v>
      </c>
      <c r="AE87" s="121">
        <f t="shared" si="87"/>
        <v>44887</v>
      </c>
      <c r="AF87" s="121">
        <f t="shared" si="90"/>
        <v>44855</v>
      </c>
      <c r="AG87" s="121">
        <f t="shared" si="88"/>
        <v>44887</v>
      </c>
    </row>
    <row r="88" spans="1:33" x14ac:dyDescent="0.2">
      <c r="A88" s="98">
        <f t="shared" si="70"/>
        <v>44840</v>
      </c>
      <c r="B88" s="96">
        <f t="shared" si="68"/>
        <v>1043.2091173200001</v>
      </c>
      <c r="C88" s="3">
        <f t="shared" si="51"/>
        <v>1037.4807837400001</v>
      </c>
      <c r="D88" s="99">
        <f t="shared" si="76"/>
        <v>1043.76</v>
      </c>
      <c r="E88" s="120">
        <f>IF(DAY(A87)=$A$5,VLOOKUP(A87,[1]A!$E$15:$G$200,3),E87)</f>
        <v>1044.6790000000001</v>
      </c>
      <c r="F88" s="100">
        <f t="shared" si="77"/>
        <v>44794</v>
      </c>
      <c r="G88" s="141">
        <f t="shared" si="78"/>
        <v>8.8047060626972318E-4</v>
      </c>
      <c r="H88" s="101">
        <f t="shared" si="71"/>
        <v>16</v>
      </c>
      <c r="I88" s="101">
        <f t="shared" si="72"/>
        <v>30</v>
      </c>
      <c r="J88" s="96">
        <f t="shared" si="73"/>
        <v>1.0004694878919698</v>
      </c>
      <c r="K88" s="96">
        <v>1</v>
      </c>
      <c r="L88" s="96">
        <f t="shared" si="60"/>
        <v>1.00046948</v>
      </c>
      <c r="M88" s="96">
        <f t="shared" si="69"/>
        <v>1037.96786021</v>
      </c>
      <c r="N88" s="24">
        <f t="shared" si="79"/>
        <v>0</v>
      </c>
      <c r="O88" s="95">
        <f t="shared" si="80"/>
        <v>0</v>
      </c>
      <c r="P88" s="96">
        <f t="shared" si="81"/>
        <v>0</v>
      </c>
      <c r="Q88" s="5">
        <f t="shared" si="74"/>
        <v>0.12</v>
      </c>
      <c r="R88" s="8">
        <f t="shared" si="82"/>
        <v>1.0050495370000001</v>
      </c>
      <c r="S88" s="3">
        <f t="shared" si="83"/>
        <v>5.2412571100000003</v>
      </c>
      <c r="T88" s="3">
        <f t="shared" si="84"/>
        <v>0</v>
      </c>
      <c r="U88" s="97" t="str">
        <f t="shared" si="75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9"/>
        <v>44885</v>
      </c>
      <c r="AC88" s="121">
        <f t="shared" si="85"/>
        <v>44883</v>
      </c>
      <c r="AD88" s="121">
        <f t="shared" si="86"/>
        <v>44887</v>
      </c>
      <c r="AE88" s="121">
        <f t="shared" si="87"/>
        <v>44916</v>
      </c>
      <c r="AF88" s="121">
        <f t="shared" si="90"/>
        <v>44887</v>
      </c>
      <c r="AG88" s="121">
        <f t="shared" si="88"/>
        <v>44916</v>
      </c>
    </row>
    <row r="89" spans="1:33" x14ac:dyDescent="0.2">
      <c r="A89" s="98">
        <f t="shared" si="70"/>
        <v>44841</v>
      </c>
      <c r="B89" s="96">
        <f t="shared" si="68"/>
        <v>1043.56818636</v>
      </c>
      <c r="C89" s="3">
        <f t="shared" si="51"/>
        <v>1037.4807837400001</v>
      </c>
      <c r="D89" s="99">
        <f t="shared" si="76"/>
        <v>1043.76</v>
      </c>
      <c r="E89" s="120">
        <f>IF(DAY(A88)=$A$5,VLOOKUP(A88,[1]A!$E$15:$G$200,3),E88)</f>
        <v>1044.6790000000001</v>
      </c>
      <c r="F89" s="100">
        <f t="shared" si="77"/>
        <v>44794</v>
      </c>
      <c r="G89" s="141">
        <f t="shared" si="78"/>
        <v>8.8047060626972318E-4</v>
      </c>
      <c r="H89" s="101">
        <f t="shared" si="71"/>
        <v>17</v>
      </c>
      <c r="I89" s="101">
        <f t="shared" si="72"/>
        <v>30</v>
      </c>
      <c r="J89" s="96">
        <f t="shared" si="73"/>
        <v>1.00049883820274</v>
      </c>
      <c r="K89" s="96">
        <v>1</v>
      </c>
      <c r="L89" s="96">
        <f t="shared" si="60"/>
        <v>1.00049883</v>
      </c>
      <c r="M89" s="96">
        <f t="shared" si="69"/>
        <v>1037.99831027</v>
      </c>
      <c r="N89" s="24">
        <f t="shared" si="79"/>
        <v>0</v>
      </c>
      <c r="O89" s="95">
        <f t="shared" si="80"/>
        <v>0</v>
      </c>
      <c r="P89" s="96">
        <f t="shared" si="81"/>
        <v>0</v>
      </c>
      <c r="Q89" s="5">
        <f t="shared" si="74"/>
        <v>0.12</v>
      </c>
      <c r="R89" s="8">
        <f t="shared" si="82"/>
        <v>1.0053659779999999</v>
      </c>
      <c r="S89" s="3">
        <f t="shared" si="83"/>
        <v>5.5698760900000002</v>
      </c>
      <c r="T89" s="3">
        <f t="shared" si="84"/>
        <v>0</v>
      </c>
      <c r="U89" s="97" t="str">
        <f t="shared" si="75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9"/>
        <v>44915</v>
      </c>
      <c r="AC89" s="121">
        <f t="shared" si="85"/>
        <v>44914</v>
      </c>
      <c r="AD89" s="121">
        <f t="shared" si="86"/>
        <v>44916</v>
      </c>
      <c r="AE89" s="121">
        <f t="shared" si="87"/>
        <v>44949</v>
      </c>
      <c r="AF89" s="121">
        <f t="shared" si="90"/>
        <v>44916</v>
      </c>
      <c r="AG89" s="121">
        <f t="shared" si="88"/>
        <v>44949</v>
      </c>
    </row>
    <row r="90" spans="1:33" x14ac:dyDescent="0.2">
      <c r="A90" s="98">
        <f t="shared" si="70"/>
        <v>44842</v>
      </c>
      <c r="B90" s="96">
        <f t="shared" si="68"/>
        <v>1043.9273784899999</v>
      </c>
      <c r="C90" s="3">
        <f t="shared" si="51"/>
        <v>1037.4807837400001</v>
      </c>
      <c r="D90" s="99">
        <f t="shared" si="76"/>
        <v>1043.76</v>
      </c>
      <c r="E90" s="120">
        <f>IF(DAY(A89)=$A$5,VLOOKUP(A89,[1]A!$E$15:$G$200,3),E89)</f>
        <v>1044.6790000000001</v>
      </c>
      <c r="F90" s="100">
        <f t="shared" si="77"/>
        <v>44794</v>
      </c>
      <c r="G90" s="141">
        <f t="shared" si="78"/>
        <v>8.8047060626972318E-4</v>
      </c>
      <c r="H90" s="101">
        <f t="shared" si="71"/>
        <v>18</v>
      </c>
      <c r="I90" s="101">
        <f t="shared" si="72"/>
        <v>30</v>
      </c>
      <c r="J90" s="96">
        <f t="shared" si="73"/>
        <v>1.0005281893745468</v>
      </c>
      <c r="K90" s="96">
        <v>1</v>
      </c>
      <c r="L90" s="96">
        <f t="shared" si="60"/>
        <v>1.0005281800000001</v>
      </c>
      <c r="M90" s="96">
        <f t="shared" si="69"/>
        <v>1038.02876034</v>
      </c>
      <c r="N90" s="24">
        <f t="shared" si="79"/>
        <v>0</v>
      </c>
      <c r="O90" s="95">
        <f t="shared" si="80"/>
        <v>0</v>
      </c>
      <c r="P90" s="96">
        <f t="shared" si="81"/>
        <v>0</v>
      </c>
      <c r="Q90" s="5">
        <f t="shared" si="74"/>
        <v>0.12</v>
      </c>
      <c r="R90" s="8">
        <f t="shared" si="82"/>
        <v>1.0056825190000001</v>
      </c>
      <c r="S90" s="3">
        <f t="shared" si="83"/>
        <v>5.8986181499999999</v>
      </c>
      <c r="T90" s="3">
        <f t="shared" si="84"/>
        <v>0</v>
      </c>
      <c r="U90" s="97" t="str">
        <f t="shared" si="75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9"/>
        <v>44946</v>
      </c>
      <c r="AC90" s="121">
        <f t="shared" si="85"/>
        <v>44945</v>
      </c>
      <c r="AD90" s="121">
        <f t="shared" si="86"/>
        <v>44949</v>
      </c>
      <c r="AE90" s="121">
        <f t="shared" si="87"/>
        <v>44980</v>
      </c>
      <c r="AF90" s="121">
        <f t="shared" si="90"/>
        <v>44949</v>
      </c>
      <c r="AG90" s="121">
        <f t="shared" si="88"/>
        <v>44980</v>
      </c>
    </row>
    <row r="91" spans="1:33" x14ac:dyDescent="0.2">
      <c r="A91" s="98">
        <f t="shared" si="70"/>
        <v>44843</v>
      </c>
      <c r="B91" s="96">
        <f t="shared" si="68"/>
        <v>1044.2867030799998</v>
      </c>
      <c r="C91" s="3">
        <f t="shared" si="51"/>
        <v>1037.4807837400001</v>
      </c>
      <c r="D91" s="99">
        <f t="shared" si="76"/>
        <v>1043.76</v>
      </c>
      <c r="E91" s="120">
        <f>IF(DAY(A90)=$A$5,VLOOKUP(A90,[1]A!$E$15:$G$200,3),E90)</f>
        <v>1044.6790000000001</v>
      </c>
      <c r="F91" s="100">
        <f t="shared" si="77"/>
        <v>44794</v>
      </c>
      <c r="G91" s="141">
        <f t="shared" si="78"/>
        <v>8.8047060626972318E-4</v>
      </c>
      <c r="H91" s="101">
        <f t="shared" si="71"/>
        <v>19</v>
      </c>
      <c r="I91" s="101">
        <f t="shared" si="72"/>
        <v>30</v>
      </c>
      <c r="J91" s="96">
        <f t="shared" si="73"/>
        <v>1.0005575414074153</v>
      </c>
      <c r="K91" s="96">
        <v>1</v>
      </c>
      <c r="L91" s="96">
        <f t="shared" si="60"/>
        <v>1.00055754</v>
      </c>
      <c r="M91" s="96">
        <f t="shared" si="69"/>
        <v>1038.0592207699999</v>
      </c>
      <c r="N91" s="24">
        <f t="shared" si="79"/>
        <v>0</v>
      </c>
      <c r="O91" s="95">
        <f t="shared" si="80"/>
        <v>0</v>
      </c>
      <c r="P91" s="96">
        <f t="shared" si="81"/>
        <v>0</v>
      </c>
      <c r="Q91" s="5">
        <f t="shared" si="74"/>
        <v>0.12</v>
      </c>
      <c r="R91" s="8">
        <f t="shared" si="82"/>
        <v>1.0059991589999999</v>
      </c>
      <c r="S91" s="3">
        <f t="shared" si="83"/>
        <v>6.2274823100000001</v>
      </c>
      <c r="T91" s="3">
        <f t="shared" si="84"/>
        <v>0</v>
      </c>
      <c r="U91" s="97" t="str">
        <f t="shared" ref="U91:U106" si="91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9"/>
        <v>44977</v>
      </c>
      <c r="AC91" s="121">
        <f t="shared" si="85"/>
        <v>44974</v>
      </c>
      <c r="AD91" s="121">
        <f t="shared" si="86"/>
        <v>44980</v>
      </c>
      <c r="AE91" s="121">
        <f t="shared" si="87"/>
        <v>45006</v>
      </c>
      <c r="AF91" s="121">
        <f t="shared" si="90"/>
        <v>44980</v>
      </c>
      <c r="AG91" s="121">
        <f t="shared" si="88"/>
        <v>45006</v>
      </c>
    </row>
    <row r="92" spans="1:33" x14ac:dyDescent="0.2">
      <c r="A92" s="98">
        <f t="shared" si="70"/>
        <v>44844</v>
      </c>
      <c r="B92" s="96">
        <f t="shared" si="68"/>
        <v>1044.64614138</v>
      </c>
      <c r="C92" s="3">
        <f t="shared" si="51"/>
        <v>1037.4807837400001</v>
      </c>
      <c r="D92" s="99">
        <f t="shared" si="76"/>
        <v>1043.76</v>
      </c>
      <c r="E92" s="120">
        <f>IF(DAY(A91)=$A$5,VLOOKUP(A91,[1]A!$E$15:$G$200,3),E91)</f>
        <v>1044.6790000000001</v>
      </c>
      <c r="F92" s="100">
        <f t="shared" si="77"/>
        <v>44794</v>
      </c>
      <c r="G92" s="141">
        <f t="shared" si="78"/>
        <v>8.8047060626972318E-4</v>
      </c>
      <c r="H92" s="101">
        <f t="shared" si="71"/>
        <v>20</v>
      </c>
      <c r="I92" s="101">
        <f t="shared" si="72"/>
        <v>30</v>
      </c>
      <c r="J92" s="96">
        <f t="shared" si="73"/>
        <v>1.0005868943013707</v>
      </c>
      <c r="K92" s="96">
        <v>1</v>
      </c>
      <c r="L92" s="96">
        <f t="shared" si="60"/>
        <v>1.0005868899999999</v>
      </c>
      <c r="M92" s="96">
        <f t="shared" si="69"/>
        <v>1038.0896708299999</v>
      </c>
      <c r="N92" s="24">
        <f t="shared" si="79"/>
        <v>0</v>
      </c>
      <c r="O92" s="95">
        <f t="shared" si="80"/>
        <v>0</v>
      </c>
      <c r="P92" s="96">
        <f t="shared" si="81"/>
        <v>0</v>
      </c>
      <c r="Q92" s="5">
        <f t="shared" si="74"/>
        <v>0.12</v>
      </c>
      <c r="R92" s="8">
        <f t="shared" si="82"/>
        <v>1.0063158999999999</v>
      </c>
      <c r="S92" s="3">
        <f t="shared" si="83"/>
        <v>6.5564705500000002</v>
      </c>
      <c r="T92" s="3">
        <f t="shared" si="84"/>
        <v>0</v>
      </c>
      <c r="U92" s="97" t="str">
        <f t="shared" si="91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9"/>
        <v>45005</v>
      </c>
      <c r="AC92" s="121">
        <f t="shared" si="85"/>
        <v>45002</v>
      </c>
      <c r="AD92" s="121">
        <f t="shared" si="86"/>
        <v>45006</v>
      </c>
      <c r="AE92" s="121">
        <f t="shared" si="87"/>
        <v>45040</v>
      </c>
      <c r="AF92" s="121">
        <f t="shared" si="90"/>
        <v>45006</v>
      </c>
      <c r="AG92" s="121">
        <f t="shared" si="88"/>
        <v>45040</v>
      </c>
    </row>
    <row r="93" spans="1:33" x14ac:dyDescent="0.2">
      <c r="A93" s="98">
        <f t="shared" si="70"/>
        <v>44845</v>
      </c>
      <c r="B93" s="96">
        <f t="shared" si="68"/>
        <v>1045.0057017399999</v>
      </c>
      <c r="C93" s="3">
        <f t="shared" si="51"/>
        <v>1037.4807837400001</v>
      </c>
      <c r="D93" s="99">
        <f t="shared" si="76"/>
        <v>1043.76</v>
      </c>
      <c r="E93" s="120">
        <f>IF(DAY(A92)=$A$5,VLOOKUP(A92,[1]A!$E$15:$G$200,3),E92)</f>
        <v>1044.6790000000001</v>
      </c>
      <c r="F93" s="100">
        <f t="shared" si="77"/>
        <v>44794</v>
      </c>
      <c r="G93" s="141">
        <f t="shared" si="78"/>
        <v>8.8047060626972318E-4</v>
      </c>
      <c r="H93" s="101">
        <f t="shared" si="71"/>
        <v>21</v>
      </c>
      <c r="I93" s="101">
        <f t="shared" si="72"/>
        <v>30</v>
      </c>
      <c r="J93" s="96">
        <f t="shared" si="73"/>
        <v>1.0006162480564385</v>
      </c>
      <c r="K93" s="96">
        <v>1</v>
      </c>
      <c r="L93" s="96">
        <f t="shared" si="60"/>
        <v>1.00061624</v>
      </c>
      <c r="M93" s="96">
        <f t="shared" si="69"/>
        <v>1038.12012089</v>
      </c>
      <c r="N93" s="24">
        <f t="shared" si="79"/>
        <v>0</v>
      </c>
      <c r="O93" s="95">
        <f t="shared" si="80"/>
        <v>0</v>
      </c>
      <c r="P93" s="96">
        <f t="shared" si="81"/>
        <v>0</v>
      </c>
      <c r="Q93" s="5">
        <f t="shared" si="74"/>
        <v>0.12</v>
      </c>
      <c r="R93" s="8">
        <f t="shared" si="82"/>
        <v>1.0066327399999999</v>
      </c>
      <c r="S93" s="3">
        <f t="shared" si="83"/>
        <v>6.8855808500000002</v>
      </c>
      <c r="T93" s="3">
        <f t="shared" si="84"/>
        <v>0</v>
      </c>
      <c r="U93" s="97" t="str">
        <f t="shared" si="91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9"/>
        <v>45036</v>
      </c>
      <c r="AC93" s="121">
        <f t="shared" si="85"/>
        <v>45035</v>
      </c>
      <c r="AD93" s="121">
        <f t="shared" si="86"/>
        <v>45040</v>
      </c>
      <c r="AE93" s="121">
        <f t="shared" si="87"/>
        <v>45069</v>
      </c>
      <c r="AF93" s="121">
        <f t="shared" si="90"/>
        <v>45040</v>
      </c>
      <c r="AG93" s="121">
        <f t="shared" si="88"/>
        <v>45069</v>
      </c>
    </row>
    <row r="94" spans="1:33" x14ac:dyDescent="0.2">
      <c r="A94" s="98">
        <f t="shared" si="70"/>
        <v>44846</v>
      </c>
      <c r="B94" s="96">
        <f t="shared" si="68"/>
        <v>1045.3653956600001</v>
      </c>
      <c r="C94" s="3">
        <f t="shared" si="51"/>
        <v>1037.4807837400001</v>
      </c>
      <c r="D94" s="99">
        <f t="shared" si="76"/>
        <v>1043.76</v>
      </c>
      <c r="E94" s="120">
        <f>IF(DAY(A93)=$A$5,VLOOKUP(A93,[1]A!$E$15:$G$200,3),E93)</f>
        <v>1044.6790000000001</v>
      </c>
      <c r="F94" s="100">
        <f t="shared" si="77"/>
        <v>44794</v>
      </c>
      <c r="G94" s="141">
        <f t="shared" si="78"/>
        <v>8.8047060626972318E-4</v>
      </c>
      <c r="H94" s="101">
        <f t="shared" si="71"/>
        <v>22</v>
      </c>
      <c r="I94" s="101">
        <f t="shared" si="72"/>
        <v>30</v>
      </c>
      <c r="J94" s="96">
        <f t="shared" si="73"/>
        <v>1.0006456026726438</v>
      </c>
      <c r="K94" s="96">
        <v>1</v>
      </c>
      <c r="L94" s="96">
        <f t="shared" si="60"/>
        <v>1.0006455999999999</v>
      </c>
      <c r="M94" s="96">
        <f t="shared" si="69"/>
        <v>1038.15058133</v>
      </c>
      <c r="N94" s="24">
        <f t="shared" si="79"/>
        <v>0</v>
      </c>
      <c r="O94" s="95">
        <f t="shared" si="80"/>
        <v>0</v>
      </c>
      <c r="P94" s="96">
        <f t="shared" si="81"/>
        <v>0</v>
      </c>
      <c r="Q94" s="5">
        <f t="shared" si="74"/>
        <v>0.12</v>
      </c>
      <c r="R94" s="8">
        <f t="shared" si="82"/>
        <v>1.00694968</v>
      </c>
      <c r="S94" s="3">
        <f t="shared" si="83"/>
        <v>7.2148143300000003</v>
      </c>
      <c r="T94" s="3">
        <f t="shared" si="84"/>
        <v>0</v>
      </c>
      <c r="U94" s="97" t="str">
        <f t="shared" si="91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9"/>
        <v>45066</v>
      </c>
      <c r="AC94" s="121">
        <f t="shared" si="85"/>
        <v>45065</v>
      </c>
      <c r="AD94" s="121">
        <f t="shared" si="86"/>
        <v>45069</v>
      </c>
      <c r="AE94" s="121">
        <f t="shared" si="87"/>
        <v>45098</v>
      </c>
      <c r="AF94" s="121">
        <f t="shared" si="90"/>
        <v>45069</v>
      </c>
      <c r="AG94" s="121">
        <f t="shared" si="88"/>
        <v>45098</v>
      </c>
    </row>
    <row r="95" spans="1:33" x14ac:dyDescent="0.2">
      <c r="A95" s="98">
        <f t="shared" si="70"/>
        <v>44847</v>
      </c>
      <c r="B95" s="96">
        <f t="shared" si="68"/>
        <v>1045.72520121</v>
      </c>
      <c r="C95" s="3">
        <f t="shared" si="51"/>
        <v>1037.4807837400001</v>
      </c>
      <c r="D95" s="99">
        <f t="shared" si="76"/>
        <v>1043.76</v>
      </c>
      <c r="E95" s="120">
        <f>IF(DAY(A94)=$A$5,VLOOKUP(A94,[1]A!$E$15:$G$200,3),E94)</f>
        <v>1044.6790000000001</v>
      </c>
      <c r="F95" s="100">
        <f t="shared" si="77"/>
        <v>44794</v>
      </c>
      <c r="G95" s="141">
        <f t="shared" si="78"/>
        <v>8.8047060626972318E-4</v>
      </c>
      <c r="H95" s="101">
        <f t="shared" si="71"/>
        <v>23</v>
      </c>
      <c r="I95" s="101">
        <f t="shared" si="72"/>
        <v>30</v>
      </c>
      <c r="J95" s="96">
        <f t="shared" si="73"/>
        <v>1.0006749581500121</v>
      </c>
      <c r="K95" s="96">
        <v>1</v>
      </c>
      <c r="L95" s="96">
        <f t="shared" si="60"/>
        <v>1.0006749500000001</v>
      </c>
      <c r="M95" s="96">
        <f t="shared" si="69"/>
        <v>1038.18103139</v>
      </c>
      <c r="N95" s="24">
        <f t="shared" si="79"/>
        <v>0</v>
      </c>
      <c r="O95" s="95">
        <f t="shared" si="80"/>
        <v>0</v>
      </c>
      <c r="P95" s="96">
        <f t="shared" si="81"/>
        <v>0</v>
      </c>
      <c r="Q95" s="5">
        <f t="shared" si="74"/>
        <v>0.12</v>
      </c>
      <c r="R95" s="8">
        <f t="shared" si="82"/>
        <v>1.007266719</v>
      </c>
      <c r="S95" s="3">
        <f t="shared" si="83"/>
        <v>7.5441698199999996</v>
      </c>
      <c r="T95" s="3">
        <f t="shared" si="84"/>
        <v>0</v>
      </c>
      <c r="U95" s="97" t="str">
        <f t="shared" si="91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9"/>
        <v>45097</v>
      </c>
      <c r="AC95" s="121">
        <f t="shared" si="85"/>
        <v>45096</v>
      </c>
      <c r="AD95" s="121">
        <f t="shared" si="86"/>
        <v>45098</v>
      </c>
      <c r="AE95" s="121">
        <f t="shared" si="87"/>
        <v>45128</v>
      </c>
      <c r="AF95" s="121">
        <f t="shared" si="90"/>
        <v>45098</v>
      </c>
      <c r="AG95" s="121">
        <f t="shared" si="88"/>
        <v>45128</v>
      </c>
    </row>
    <row r="96" spans="1:33" x14ac:dyDescent="0.2">
      <c r="A96" s="98">
        <f t="shared" si="70"/>
        <v>44848</v>
      </c>
      <c r="B96" s="96">
        <f t="shared" si="68"/>
        <v>1046.0851413900002</v>
      </c>
      <c r="C96" s="3">
        <f t="shared" si="51"/>
        <v>1037.4807837400001</v>
      </c>
      <c r="D96" s="99">
        <f t="shared" si="76"/>
        <v>1043.76</v>
      </c>
      <c r="E96" s="120">
        <f>IF(DAY(A95)=$A$5,VLOOKUP(A95,[1]A!$E$15:$G$200,3),E95)</f>
        <v>1044.6790000000001</v>
      </c>
      <c r="F96" s="100">
        <f t="shared" si="77"/>
        <v>44794</v>
      </c>
      <c r="G96" s="141">
        <f t="shared" si="78"/>
        <v>8.8047060626972318E-4</v>
      </c>
      <c r="H96" s="101">
        <f t="shared" si="71"/>
        <v>24</v>
      </c>
      <c r="I96" s="101">
        <f t="shared" si="72"/>
        <v>30</v>
      </c>
      <c r="J96" s="96">
        <f t="shared" si="73"/>
        <v>1.0007043144885683</v>
      </c>
      <c r="K96" s="96">
        <v>1</v>
      </c>
      <c r="L96" s="96">
        <f t="shared" si="60"/>
        <v>1.0007043099999999</v>
      </c>
      <c r="M96" s="96">
        <f t="shared" si="69"/>
        <v>1038.2114918300001</v>
      </c>
      <c r="N96" s="24">
        <f t="shared" si="79"/>
        <v>0</v>
      </c>
      <c r="O96" s="95">
        <f t="shared" si="80"/>
        <v>0</v>
      </c>
      <c r="P96" s="96">
        <f t="shared" si="81"/>
        <v>0</v>
      </c>
      <c r="Q96" s="5">
        <f t="shared" si="74"/>
        <v>0.12</v>
      </c>
      <c r="R96" s="8">
        <f t="shared" si="82"/>
        <v>1.0075838589999999</v>
      </c>
      <c r="S96" s="3">
        <f t="shared" si="83"/>
        <v>7.8736495599999996</v>
      </c>
      <c r="T96" s="3">
        <f t="shared" si="84"/>
        <v>0</v>
      </c>
      <c r="U96" s="97" t="str">
        <f t="shared" si="91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9"/>
        <v>45127</v>
      </c>
      <c r="AC96" s="121">
        <f t="shared" si="85"/>
        <v>45126</v>
      </c>
      <c r="AD96" s="121">
        <f t="shared" si="86"/>
        <v>45128</v>
      </c>
      <c r="AE96" s="121">
        <f t="shared" si="87"/>
        <v>45160</v>
      </c>
      <c r="AF96" s="121">
        <f t="shared" si="90"/>
        <v>45128</v>
      </c>
      <c r="AG96" s="121">
        <f t="shared" si="88"/>
        <v>45160</v>
      </c>
    </row>
    <row r="97" spans="1:135" x14ac:dyDescent="0.2">
      <c r="A97" s="98">
        <f t="shared" si="70"/>
        <v>44849</v>
      </c>
      <c r="B97" s="96">
        <f t="shared" si="68"/>
        <v>1046.44520367</v>
      </c>
      <c r="C97" s="3">
        <f t="shared" si="51"/>
        <v>1037.4807837400001</v>
      </c>
      <c r="D97" s="99">
        <f t="shared" si="76"/>
        <v>1043.76</v>
      </c>
      <c r="E97" s="120">
        <f>IF(DAY(A96)=$A$5,VLOOKUP(A96,[1]A!$E$15:$G$200,3),E96)</f>
        <v>1044.6790000000001</v>
      </c>
      <c r="F97" s="100">
        <f t="shared" si="77"/>
        <v>44794</v>
      </c>
      <c r="G97" s="141">
        <f t="shared" si="78"/>
        <v>8.8047060626972318E-4</v>
      </c>
      <c r="H97" s="101">
        <f t="shared" si="71"/>
        <v>25</v>
      </c>
      <c r="I97" s="101">
        <f t="shared" si="72"/>
        <v>30</v>
      </c>
      <c r="J97" s="96">
        <f t="shared" si="73"/>
        <v>1.0007336716883377</v>
      </c>
      <c r="K97" s="96">
        <v>1</v>
      </c>
      <c r="L97" s="96">
        <f t="shared" si="60"/>
        <v>1.00073367</v>
      </c>
      <c r="M97" s="96">
        <f t="shared" si="69"/>
        <v>1038.2419522600001</v>
      </c>
      <c r="N97" s="24">
        <f t="shared" si="79"/>
        <v>0</v>
      </c>
      <c r="O97" s="95">
        <f t="shared" si="80"/>
        <v>0</v>
      </c>
      <c r="P97" s="96">
        <f t="shared" si="81"/>
        <v>0</v>
      </c>
      <c r="Q97" s="5">
        <f t="shared" si="74"/>
        <v>0.12</v>
      </c>
      <c r="R97" s="8">
        <f t="shared" si="82"/>
        <v>1.0079010980000001</v>
      </c>
      <c r="S97" s="3">
        <f t="shared" si="83"/>
        <v>8.20325141</v>
      </c>
      <c r="T97" s="3">
        <f t="shared" si="84"/>
        <v>0</v>
      </c>
      <c r="U97" s="97" t="str">
        <f t="shared" si="91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9"/>
        <v>45158</v>
      </c>
      <c r="AC97" s="121">
        <f t="shared" si="85"/>
        <v>45156</v>
      </c>
      <c r="AD97" s="121">
        <f t="shared" si="86"/>
        <v>45160</v>
      </c>
      <c r="AE97" s="121">
        <f t="shared" si="87"/>
        <v>45190</v>
      </c>
      <c r="AF97" s="121">
        <f t="shared" si="90"/>
        <v>45160</v>
      </c>
      <c r="AG97" s="121">
        <f t="shared" si="88"/>
        <v>45190</v>
      </c>
    </row>
    <row r="98" spans="1:135" x14ac:dyDescent="0.2">
      <c r="A98" s="98">
        <f t="shared" si="70"/>
        <v>44850</v>
      </c>
      <c r="B98" s="96">
        <f t="shared" si="68"/>
        <v>1046.8053786400001</v>
      </c>
      <c r="C98" s="3">
        <f t="shared" si="51"/>
        <v>1037.4807837400001</v>
      </c>
      <c r="D98" s="99">
        <f t="shared" si="76"/>
        <v>1043.76</v>
      </c>
      <c r="E98" s="120">
        <f>IF(DAY(A97)=$A$5,VLOOKUP(A97,[1]A!$E$15:$G$200,3),E97)</f>
        <v>1044.6790000000001</v>
      </c>
      <c r="F98" s="100">
        <f t="shared" si="77"/>
        <v>44794</v>
      </c>
      <c r="G98" s="141">
        <f t="shared" si="78"/>
        <v>8.8047060626972318E-4</v>
      </c>
      <c r="H98" s="101">
        <f t="shared" si="71"/>
        <v>26</v>
      </c>
      <c r="I98" s="101">
        <f t="shared" si="72"/>
        <v>30</v>
      </c>
      <c r="J98" s="96">
        <f t="shared" si="73"/>
        <v>1.0007630297493459</v>
      </c>
      <c r="K98" s="96">
        <v>1</v>
      </c>
      <c r="L98" s="96">
        <f t="shared" si="60"/>
        <v>1.0007630199999999</v>
      </c>
      <c r="M98" s="96">
        <f t="shared" si="69"/>
        <v>1038.2724023200001</v>
      </c>
      <c r="N98" s="24">
        <f t="shared" si="79"/>
        <v>0</v>
      </c>
      <c r="O98" s="95">
        <f t="shared" si="80"/>
        <v>0</v>
      </c>
      <c r="P98" s="96">
        <f t="shared" si="81"/>
        <v>0</v>
      </c>
      <c r="Q98" s="5">
        <f t="shared" si="74"/>
        <v>0.12</v>
      </c>
      <c r="R98" s="8">
        <f t="shared" si="82"/>
        <v>1.008218437</v>
      </c>
      <c r="S98" s="3">
        <f t="shared" si="83"/>
        <v>8.5329763199999995</v>
      </c>
      <c r="T98" s="3">
        <f t="shared" si="84"/>
        <v>0</v>
      </c>
      <c r="U98" s="97" t="str">
        <f t="shared" si="91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9"/>
        <v>45189</v>
      </c>
      <c r="AC98" s="121">
        <f t="shared" si="85"/>
        <v>45188</v>
      </c>
      <c r="AD98" s="121">
        <f t="shared" si="86"/>
        <v>45190</v>
      </c>
      <c r="AE98" s="121">
        <f t="shared" si="87"/>
        <v>45222</v>
      </c>
      <c r="AF98" s="121">
        <f t="shared" si="90"/>
        <v>45190</v>
      </c>
      <c r="AG98" s="121">
        <f t="shared" si="88"/>
        <v>45222</v>
      </c>
    </row>
    <row r="99" spans="1:135" x14ac:dyDescent="0.2">
      <c r="A99" s="98">
        <f t="shared" si="70"/>
        <v>44851</v>
      </c>
      <c r="B99" s="96">
        <f t="shared" si="68"/>
        <v>1047.1656872399999</v>
      </c>
      <c r="C99" s="3">
        <f t="shared" si="51"/>
        <v>1037.4807837400001</v>
      </c>
      <c r="D99" s="99">
        <f t="shared" si="76"/>
        <v>1043.76</v>
      </c>
      <c r="E99" s="120">
        <f>IF(DAY(A98)=$A$5,VLOOKUP(A98,[1]A!$E$15:$G$200,3),E98)</f>
        <v>1044.6790000000001</v>
      </c>
      <c r="F99" s="100">
        <f t="shared" si="77"/>
        <v>44794</v>
      </c>
      <c r="G99" s="141">
        <f t="shared" si="78"/>
        <v>8.8047060626972318E-4</v>
      </c>
      <c r="H99" s="101">
        <f t="shared" si="71"/>
        <v>27</v>
      </c>
      <c r="I99" s="101">
        <f t="shared" si="72"/>
        <v>30</v>
      </c>
      <c r="J99" s="96">
        <f t="shared" si="73"/>
        <v>1.0007923886716179</v>
      </c>
      <c r="K99" s="96">
        <v>1</v>
      </c>
      <c r="L99" s="96">
        <f t="shared" si="60"/>
        <v>1.00079238</v>
      </c>
      <c r="M99" s="96">
        <f t="shared" si="69"/>
        <v>1038.3028627599999</v>
      </c>
      <c r="N99" s="24">
        <f t="shared" si="79"/>
        <v>0</v>
      </c>
      <c r="O99" s="95">
        <f t="shared" si="80"/>
        <v>0</v>
      </c>
      <c r="P99" s="96">
        <f t="shared" si="81"/>
        <v>0</v>
      </c>
      <c r="Q99" s="5">
        <f t="shared" si="74"/>
        <v>0.12</v>
      </c>
      <c r="R99" s="8">
        <f t="shared" si="82"/>
        <v>1.0085358760000001</v>
      </c>
      <c r="S99" s="3">
        <f t="shared" si="83"/>
        <v>8.8628244800000004</v>
      </c>
      <c r="T99" s="3">
        <f t="shared" si="84"/>
        <v>0</v>
      </c>
      <c r="U99" s="97" t="str">
        <f t="shared" si="91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9"/>
        <v>45219</v>
      </c>
      <c r="AC99" s="121">
        <f t="shared" si="85"/>
        <v>45218</v>
      </c>
      <c r="AD99" s="121">
        <f t="shared" si="86"/>
        <v>45222</v>
      </c>
      <c r="AE99" s="121">
        <f t="shared" si="87"/>
        <v>45251</v>
      </c>
      <c r="AF99" s="121">
        <f t="shared" si="90"/>
        <v>45222</v>
      </c>
      <c r="AG99" s="121">
        <f t="shared" si="88"/>
        <v>45251</v>
      </c>
    </row>
    <row r="100" spans="1:135" x14ac:dyDescent="0.2">
      <c r="A100" s="98">
        <f t="shared" si="70"/>
        <v>44852</v>
      </c>
      <c r="B100" s="96">
        <f t="shared" si="68"/>
        <v>1047.5261190000001</v>
      </c>
      <c r="C100" s="3">
        <f t="shared" si="51"/>
        <v>1037.4807837400001</v>
      </c>
      <c r="D100" s="99">
        <f t="shared" si="76"/>
        <v>1043.76</v>
      </c>
      <c r="E100" s="120">
        <f>IF(DAY(A99)=$A$5,VLOOKUP(A99,[1]A!$E$15:$G$200,3),E99)</f>
        <v>1044.6790000000001</v>
      </c>
      <c r="F100" s="100">
        <f t="shared" si="77"/>
        <v>44794</v>
      </c>
      <c r="G100" s="141">
        <f t="shared" si="78"/>
        <v>8.8047060626972318E-4</v>
      </c>
      <c r="H100" s="101">
        <f t="shared" si="71"/>
        <v>28</v>
      </c>
      <c r="I100" s="101">
        <f t="shared" si="72"/>
        <v>30</v>
      </c>
      <c r="J100" s="96">
        <f t="shared" si="73"/>
        <v>1.0008217484551791</v>
      </c>
      <c r="K100" s="96">
        <v>1</v>
      </c>
      <c r="L100" s="96">
        <f t="shared" si="60"/>
        <v>1.0008217399999999</v>
      </c>
      <c r="M100" s="96">
        <f t="shared" si="69"/>
        <v>1038.3333231900001</v>
      </c>
      <c r="N100" s="24">
        <f t="shared" si="79"/>
        <v>0</v>
      </c>
      <c r="O100" s="95">
        <f t="shared" si="80"/>
        <v>0</v>
      </c>
      <c r="P100" s="96">
        <f t="shared" si="81"/>
        <v>0</v>
      </c>
      <c r="Q100" s="5">
        <f t="shared" si="74"/>
        <v>0.12</v>
      </c>
      <c r="R100" s="8">
        <f t="shared" si="82"/>
        <v>1.0088534149999999</v>
      </c>
      <c r="S100" s="3">
        <f t="shared" si="83"/>
        <v>9.1927958099999998</v>
      </c>
      <c r="T100" s="3">
        <f t="shared" si="84"/>
        <v>0</v>
      </c>
      <c r="U100" s="97" t="str">
        <f t="shared" si="91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9"/>
        <v>45250</v>
      </c>
      <c r="AC100" s="121">
        <f t="shared" si="85"/>
        <v>45247</v>
      </c>
      <c r="AD100" s="121">
        <f t="shared" si="86"/>
        <v>45251</v>
      </c>
      <c r="AE100" s="121">
        <f t="shared" si="87"/>
        <v>45281</v>
      </c>
      <c r="AF100" s="121">
        <f t="shared" si="90"/>
        <v>45251</v>
      </c>
      <c r="AG100" s="121">
        <f t="shared" si="88"/>
        <v>45281</v>
      </c>
    </row>
    <row r="101" spans="1:135" x14ac:dyDescent="0.2">
      <c r="A101" s="98">
        <f t="shared" si="70"/>
        <v>44853</v>
      </c>
      <c r="B101" s="96">
        <f t="shared" si="68"/>
        <v>1047.8866739600001</v>
      </c>
      <c r="C101" s="3">
        <f t="shared" si="51"/>
        <v>1037.4807837400001</v>
      </c>
      <c r="D101" s="99">
        <f t="shared" si="76"/>
        <v>1043.76</v>
      </c>
      <c r="E101" s="120">
        <f>IF(DAY(A100)=$A$5,VLOOKUP(A100,[1]A!$E$15:$G$200,3),E100)</f>
        <v>1044.6790000000001</v>
      </c>
      <c r="F101" s="100">
        <f t="shared" si="77"/>
        <v>44794</v>
      </c>
      <c r="G101" s="141">
        <f t="shared" si="78"/>
        <v>8.8047060626972318E-4</v>
      </c>
      <c r="H101" s="101">
        <f t="shared" si="71"/>
        <v>29</v>
      </c>
      <c r="I101" s="101">
        <f t="shared" si="72"/>
        <v>30</v>
      </c>
      <c r="J101" s="96">
        <f t="shared" si="73"/>
        <v>1.0008511091000545</v>
      </c>
      <c r="K101" s="96">
        <v>1</v>
      </c>
      <c r="L101" s="96">
        <f t="shared" si="60"/>
        <v>1.0008511</v>
      </c>
      <c r="M101" s="96">
        <f t="shared" si="69"/>
        <v>1038.3637836299999</v>
      </c>
      <c r="N101" s="24">
        <f t="shared" si="79"/>
        <v>0</v>
      </c>
      <c r="O101" s="95">
        <f t="shared" si="80"/>
        <v>0</v>
      </c>
      <c r="P101" s="96">
        <f t="shared" si="81"/>
        <v>0</v>
      </c>
      <c r="Q101" s="5">
        <f t="shared" si="74"/>
        <v>0.12</v>
      </c>
      <c r="R101" s="8">
        <f t="shared" si="82"/>
        <v>1.0091710540000001</v>
      </c>
      <c r="S101" s="3">
        <f t="shared" si="83"/>
        <v>9.5228903299999992</v>
      </c>
      <c r="T101" s="3">
        <f t="shared" si="84"/>
        <v>0</v>
      </c>
      <c r="U101" s="97" t="str">
        <f t="shared" si="91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9"/>
        <v>45280</v>
      </c>
      <c r="AC101" s="121">
        <f t="shared" si="85"/>
        <v>45279</v>
      </c>
      <c r="AD101" s="121">
        <f t="shared" si="86"/>
        <v>45281</v>
      </c>
      <c r="AE101" s="121">
        <f t="shared" si="87"/>
        <v>45314</v>
      </c>
      <c r="AF101" s="121">
        <f t="shared" si="90"/>
        <v>45281</v>
      </c>
      <c r="AG101" s="121">
        <f t="shared" si="88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70"/>
        <v>44854</v>
      </c>
      <c r="B102" s="96">
        <f t="shared" si="68"/>
        <v>1048.24736257</v>
      </c>
      <c r="C102" s="3">
        <f t="shared" ref="C102:C165" si="92">IF(N101&gt;0,M101-P101,C101)</f>
        <v>1037.4807837400001</v>
      </c>
      <c r="D102" s="99">
        <f t="shared" si="76"/>
        <v>1043.76</v>
      </c>
      <c r="E102" s="120">
        <f>IF(DAY(A101)=$A$5,VLOOKUP(A101,[1]A!$E$15:$G$200,3),E101)</f>
        <v>1044.6790000000001</v>
      </c>
      <c r="F102" s="100">
        <f t="shared" si="77"/>
        <v>44794</v>
      </c>
      <c r="G102" s="141">
        <f t="shared" si="78"/>
        <v>8.8047060626972318E-4</v>
      </c>
      <c r="H102" s="101">
        <f t="shared" si="71"/>
        <v>30</v>
      </c>
      <c r="I102" s="101">
        <f t="shared" si="72"/>
        <v>30</v>
      </c>
      <c r="J102" s="96">
        <f t="shared" si="73"/>
        <v>1.0008804706062697</v>
      </c>
      <c r="K102" s="96">
        <v>1</v>
      </c>
      <c r="L102" s="96">
        <f t="shared" si="60"/>
        <v>1.00088047</v>
      </c>
      <c r="M102" s="96">
        <f t="shared" si="69"/>
        <v>1038.3942544399999</v>
      </c>
      <c r="N102" s="24">
        <f t="shared" si="79"/>
        <v>3</v>
      </c>
      <c r="O102" s="95">
        <f t="shared" si="80"/>
        <v>0</v>
      </c>
      <c r="P102" s="96">
        <f t="shared" si="81"/>
        <v>0</v>
      </c>
      <c r="Q102" s="5">
        <f t="shared" si="74"/>
        <v>0.12</v>
      </c>
      <c r="R102" s="8">
        <f t="shared" si="82"/>
        <v>1.0094887930000001</v>
      </c>
      <c r="S102" s="3">
        <f t="shared" si="83"/>
        <v>9.8531081300000007</v>
      </c>
      <c r="T102" s="3">
        <f t="shared" si="84"/>
        <v>9.8531081300000007</v>
      </c>
      <c r="U102" s="97" t="str">
        <f t="shared" si="91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9"/>
        <v>45311</v>
      </c>
      <c r="AC102" s="121">
        <f t="shared" si="85"/>
        <v>45310</v>
      </c>
      <c r="AD102" s="121">
        <f t="shared" si="86"/>
        <v>45314</v>
      </c>
      <c r="AE102" s="121">
        <f t="shared" si="87"/>
        <v>45343</v>
      </c>
      <c r="AF102" s="121">
        <f t="shared" si="90"/>
        <v>45314</v>
      </c>
      <c r="AG102" s="121">
        <f t="shared" si="88"/>
        <v>45343</v>
      </c>
    </row>
    <row r="103" spans="1:135" ht="15.75" x14ac:dyDescent="0.2">
      <c r="A103" s="98">
        <f t="shared" si="70"/>
        <v>44855</v>
      </c>
      <c r="B103" s="96">
        <f t="shared" si="68"/>
        <v>1048.59708075</v>
      </c>
      <c r="C103" s="144">
        <f>IF(N102&gt;0,M102-P102+S102,C102)</f>
        <v>1048.24736257</v>
      </c>
      <c r="D103" s="99">
        <f t="shared" si="76"/>
        <v>1044.6790000000001</v>
      </c>
      <c r="E103" s="120">
        <f>IF(DAY(A102)=$A$5,VLOOKUP(A102,[1]A!$E$15:$G$200,3),E102)</f>
        <v>1045.616</v>
      </c>
      <c r="F103" s="100">
        <f t="shared" si="77"/>
        <v>44825</v>
      </c>
      <c r="G103" s="141">
        <f t="shared" si="78"/>
        <v>8.9692623284265416E-4</v>
      </c>
      <c r="H103" s="101">
        <f t="shared" si="71"/>
        <v>1</v>
      </c>
      <c r="I103" s="101">
        <f t="shared" si="72"/>
        <v>31</v>
      </c>
      <c r="J103" s="96">
        <f t="shared" si="73"/>
        <v>1.0000289205547999</v>
      </c>
      <c r="K103" s="96">
        <v>1</v>
      </c>
      <c r="L103" s="96">
        <f t="shared" si="60"/>
        <v>1.0000289200000001</v>
      </c>
      <c r="M103" s="96">
        <f t="shared" si="69"/>
        <v>1048.2776778800001</v>
      </c>
      <c r="N103" s="24">
        <f t="shared" si="79"/>
        <v>0</v>
      </c>
      <c r="O103" s="95">
        <f t="shared" si="80"/>
        <v>0</v>
      </c>
      <c r="P103" s="96">
        <f t="shared" si="81"/>
        <v>0</v>
      </c>
      <c r="Q103" s="5">
        <f t="shared" si="74"/>
        <v>0.12</v>
      </c>
      <c r="R103" s="8">
        <f t="shared" si="82"/>
        <v>1.0003046929999999</v>
      </c>
      <c r="S103" s="3">
        <f t="shared" si="83"/>
        <v>0.31940287000000001</v>
      </c>
      <c r="T103" s="3">
        <f t="shared" si="84"/>
        <v>0</v>
      </c>
      <c r="U103" s="97" t="str">
        <f t="shared" si="91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9"/>
        <v>45342</v>
      </c>
      <c r="AC103" s="121">
        <f t="shared" si="85"/>
        <v>45341</v>
      </c>
      <c r="AD103" s="121">
        <f t="shared" si="86"/>
        <v>45343</v>
      </c>
      <c r="AE103" s="121">
        <f t="shared" si="87"/>
        <v>45372</v>
      </c>
      <c r="AF103" s="121">
        <f t="shared" si="90"/>
        <v>45343</v>
      </c>
      <c r="AG103" s="121">
        <f t="shared" si="88"/>
        <v>45372</v>
      </c>
    </row>
    <row r="104" spans="1:135" x14ac:dyDescent="0.2">
      <c r="A104" s="98">
        <f t="shared" si="70"/>
        <v>44856</v>
      </c>
      <c r="B104" s="96">
        <f t="shared" si="68"/>
        <v>1048.9469159399998</v>
      </c>
      <c r="C104" s="3">
        <f t="shared" si="92"/>
        <v>1048.24736257</v>
      </c>
      <c r="D104" s="99">
        <f t="shared" si="76"/>
        <v>1044.6790000000001</v>
      </c>
      <c r="E104" s="120">
        <f>IF(DAY(A103)=$A$5,VLOOKUP(A103,[1]A!$E$15:$G$200,3),E103)</f>
        <v>1045.616</v>
      </c>
      <c r="F104" s="100">
        <f t="shared" si="77"/>
        <v>44825</v>
      </c>
      <c r="G104" s="141">
        <f t="shared" si="78"/>
        <v>8.9692623284265416E-4</v>
      </c>
      <c r="H104" s="101">
        <f t="shared" si="71"/>
        <v>2</v>
      </c>
      <c r="I104" s="101">
        <f t="shared" si="72"/>
        <v>31</v>
      </c>
      <c r="J104" s="96">
        <f t="shared" si="73"/>
        <v>1.000057841945998</v>
      </c>
      <c r="K104" s="96">
        <v>1</v>
      </c>
      <c r="L104" s="96">
        <f t="shared" si="60"/>
        <v>1.00005784</v>
      </c>
      <c r="M104" s="96">
        <f t="shared" si="69"/>
        <v>1048.3079931899999</v>
      </c>
      <c r="N104" s="24">
        <f t="shared" si="79"/>
        <v>0</v>
      </c>
      <c r="O104" s="95">
        <f t="shared" si="80"/>
        <v>0</v>
      </c>
      <c r="P104" s="96">
        <f t="shared" si="81"/>
        <v>0</v>
      </c>
      <c r="Q104" s="5">
        <f t="shared" si="74"/>
        <v>0.12</v>
      </c>
      <c r="R104" s="8">
        <f t="shared" si="82"/>
        <v>1.0006094800000001</v>
      </c>
      <c r="S104" s="3">
        <f t="shared" si="83"/>
        <v>0.63892274999999998</v>
      </c>
      <c r="T104" s="3">
        <f t="shared" si="84"/>
        <v>0</v>
      </c>
      <c r="U104" s="97" t="str">
        <f t="shared" si="91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9"/>
        <v>45371</v>
      </c>
      <c r="AC104" s="121">
        <f t="shared" si="85"/>
        <v>45370</v>
      </c>
      <c r="AD104" s="121">
        <f t="shared" si="86"/>
        <v>45372</v>
      </c>
      <c r="AE104" s="121">
        <f t="shared" si="87"/>
        <v>45405</v>
      </c>
      <c r="AF104" s="121">
        <f t="shared" si="90"/>
        <v>45372</v>
      </c>
      <c r="AG104" s="121">
        <f t="shared" si="88"/>
        <v>45405</v>
      </c>
    </row>
    <row r="105" spans="1:135" x14ac:dyDescent="0.2">
      <c r="A105" s="98">
        <f t="shared" si="70"/>
        <v>44857</v>
      </c>
      <c r="B105" s="96">
        <f t="shared" si="68"/>
        <v>1049.2968660699999</v>
      </c>
      <c r="C105" s="3">
        <f t="shared" si="92"/>
        <v>1048.24736257</v>
      </c>
      <c r="D105" s="99">
        <f t="shared" si="76"/>
        <v>1044.6790000000001</v>
      </c>
      <c r="E105" s="120">
        <f>IF(DAY(A104)=$A$5,VLOOKUP(A104,[1]A!$E$15:$G$200,3),E104)</f>
        <v>1045.616</v>
      </c>
      <c r="F105" s="100">
        <f t="shared" si="77"/>
        <v>44825</v>
      </c>
      <c r="G105" s="141">
        <f t="shared" si="78"/>
        <v>8.9692623284265416E-4</v>
      </c>
      <c r="H105" s="101">
        <f t="shared" si="71"/>
        <v>3</v>
      </c>
      <c r="I105" s="101">
        <f t="shared" si="72"/>
        <v>31</v>
      </c>
      <c r="J105" s="96">
        <f t="shared" si="73"/>
        <v>1.0000867641736189</v>
      </c>
      <c r="K105" s="96">
        <v>1</v>
      </c>
      <c r="L105" s="96">
        <f t="shared" si="60"/>
        <v>1.0000867600000001</v>
      </c>
      <c r="M105" s="96">
        <f t="shared" si="69"/>
        <v>1048.3383085099999</v>
      </c>
      <c r="N105" s="24">
        <f t="shared" si="79"/>
        <v>0</v>
      </c>
      <c r="O105" s="95">
        <f t="shared" si="80"/>
        <v>0</v>
      </c>
      <c r="P105" s="96">
        <f t="shared" si="81"/>
        <v>0</v>
      </c>
      <c r="Q105" s="5">
        <f t="shared" si="74"/>
        <v>0.12</v>
      </c>
      <c r="R105" s="8">
        <f t="shared" si="82"/>
        <v>1.000914359</v>
      </c>
      <c r="S105" s="3">
        <f t="shared" si="83"/>
        <v>0.95855756000000003</v>
      </c>
      <c r="T105" s="3">
        <f t="shared" si="84"/>
        <v>0</v>
      </c>
      <c r="U105" s="97" t="str">
        <f t="shared" si="91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9"/>
        <v>45402</v>
      </c>
      <c r="AC105" s="121">
        <f t="shared" si="85"/>
        <v>45401</v>
      </c>
      <c r="AD105" s="121">
        <f t="shared" si="86"/>
        <v>45405</v>
      </c>
      <c r="AE105" s="121">
        <f t="shared" si="87"/>
        <v>45433</v>
      </c>
      <c r="AF105" s="121">
        <f t="shared" si="90"/>
        <v>45405</v>
      </c>
      <c r="AG105" s="121">
        <f t="shared" si="88"/>
        <v>45433</v>
      </c>
    </row>
    <row r="106" spans="1:135" x14ac:dyDescent="0.2">
      <c r="A106" s="98">
        <f t="shared" si="70"/>
        <v>44858</v>
      </c>
      <c r="B106" s="96">
        <f t="shared" si="68"/>
        <v>1049.64693218</v>
      </c>
      <c r="C106" s="3">
        <f t="shared" si="92"/>
        <v>1048.24736257</v>
      </c>
      <c r="D106" s="99">
        <f t="shared" si="76"/>
        <v>1044.6790000000001</v>
      </c>
      <c r="E106" s="120">
        <f>IF(DAY(A105)=$A$5,VLOOKUP(A105,[1]A!$E$15:$G$200,3),E105)</f>
        <v>1045.616</v>
      </c>
      <c r="F106" s="100">
        <f t="shared" si="77"/>
        <v>44825</v>
      </c>
      <c r="G106" s="141">
        <f t="shared" si="78"/>
        <v>8.9692623284265416E-4</v>
      </c>
      <c r="H106" s="101">
        <f t="shared" si="71"/>
        <v>4</v>
      </c>
      <c r="I106" s="101">
        <f t="shared" si="72"/>
        <v>31</v>
      </c>
      <c r="J106" s="96">
        <f t="shared" si="73"/>
        <v>1.0001156872376868</v>
      </c>
      <c r="K106" s="96">
        <v>1</v>
      </c>
      <c r="L106" s="96">
        <f t="shared" si="60"/>
        <v>1.00011568</v>
      </c>
      <c r="M106" s="96">
        <f t="shared" si="69"/>
        <v>1048.36862382</v>
      </c>
      <c r="N106" s="24">
        <f t="shared" si="79"/>
        <v>0</v>
      </c>
      <c r="O106" s="95">
        <f t="shared" si="80"/>
        <v>0</v>
      </c>
      <c r="P106" s="96">
        <f t="shared" si="81"/>
        <v>0</v>
      </c>
      <c r="Q106" s="5">
        <f t="shared" si="74"/>
        <v>0.12</v>
      </c>
      <c r="R106" s="8">
        <f t="shared" si="82"/>
        <v>1.0012193309999999</v>
      </c>
      <c r="S106" s="3">
        <f t="shared" si="83"/>
        <v>1.27830836</v>
      </c>
      <c r="T106" s="3">
        <f t="shared" si="84"/>
        <v>0</v>
      </c>
      <c r="U106" s="97" t="str">
        <f t="shared" si="91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9"/>
        <v>45432</v>
      </c>
      <c r="AC106" s="121">
        <f t="shared" si="85"/>
        <v>45429</v>
      </c>
      <c r="AD106" s="121">
        <f t="shared" si="86"/>
        <v>45433</v>
      </c>
      <c r="AE106" s="121">
        <f t="shared" si="87"/>
        <v>45464</v>
      </c>
      <c r="AF106" s="121">
        <f t="shared" si="90"/>
        <v>45433</v>
      </c>
      <c r="AG106" s="121">
        <f t="shared" si="88"/>
        <v>45464</v>
      </c>
    </row>
    <row r="107" spans="1:135" x14ac:dyDescent="0.2">
      <c r="A107" s="98">
        <f t="shared" si="70"/>
        <v>44859</v>
      </c>
      <c r="B107" s="96">
        <f t="shared" si="68"/>
        <v>1049.9971247799999</v>
      </c>
      <c r="C107" s="3">
        <f t="shared" si="92"/>
        <v>1048.24736257</v>
      </c>
      <c r="D107" s="99">
        <f t="shared" si="76"/>
        <v>1044.6790000000001</v>
      </c>
      <c r="E107" s="120">
        <f>IF(DAY(A106)=$A$5,VLOOKUP(A106,[1]A!$E$15:$G$200,3),E106)</f>
        <v>1045.616</v>
      </c>
      <c r="F107" s="100">
        <f t="shared" si="77"/>
        <v>44825</v>
      </c>
      <c r="G107" s="141">
        <f t="shared" si="78"/>
        <v>8.9692623284265416E-4</v>
      </c>
      <c r="H107" s="101">
        <f t="shared" si="71"/>
        <v>5</v>
      </c>
      <c r="I107" s="101">
        <f t="shared" si="72"/>
        <v>31</v>
      </c>
      <c r="J107" s="96">
        <f t="shared" si="73"/>
        <v>1.0001446111382257</v>
      </c>
      <c r="K107" s="96">
        <v>1</v>
      </c>
      <c r="L107" s="96">
        <f t="shared" ref="L107:L170" si="93">TRUNC(J107*K107,8)</f>
        <v>1.00014461</v>
      </c>
      <c r="M107" s="96">
        <f t="shared" si="69"/>
        <v>1048.3989496199999</v>
      </c>
      <c r="N107" s="24">
        <f t="shared" si="79"/>
        <v>0</v>
      </c>
      <c r="O107" s="95">
        <f t="shared" si="80"/>
        <v>0</v>
      </c>
      <c r="P107" s="96">
        <f t="shared" si="81"/>
        <v>0</v>
      </c>
      <c r="Q107" s="5">
        <f t="shared" si="74"/>
        <v>0.12</v>
      </c>
      <c r="R107" s="8">
        <f t="shared" si="82"/>
        <v>1.001524396</v>
      </c>
      <c r="S107" s="3">
        <f t="shared" si="83"/>
        <v>1.59817516</v>
      </c>
      <c r="T107" s="3">
        <f t="shared" si="84"/>
        <v>0</v>
      </c>
      <c r="U107" s="97" t="str">
        <f t="shared" ref="U107:U122" si="94">U106</f>
        <v>INCORPJ=</v>
      </c>
      <c r="V107" s="122">
        <f t="shared" ref="V107:V170" si="95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9"/>
        <v>45463</v>
      </c>
      <c r="AC107" s="121">
        <f t="shared" si="85"/>
        <v>45462</v>
      </c>
      <c r="AD107" s="121">
        <f t="shared" si="86"/>
        <v>45464</v>
      </c>
      <c r="AE107" s="121">
        <f t="shared" si="87"/>
        <v>45496</v>
      </c>
      <c r="AF107" s="121">
        <f t="shared" si="90"/>
        <v>45464</v>
      </c>
      <c r="AG107" s="121">
        <f t="shared" si="88"/>
        <v>45496</v>
      </c>
    </row>
    <row r="108" spans="1:135" x14ac:dyDescent="0.2">
      <c r="A108" s="98">
        <f t="shared" si="70"/>
        <v>44860</v>
      </c>
      <c r="B108" s="96">
        <f t="shared" si="68"/>
        <v>1050.3474228800001</v>
      </c>
      <c r="C108" s="3">
        <f t="shared" si="92"/>
        <v>1048.24736257</v>
      </c>
      <c r="D108" s="99">
        <f t="shared" si="76"/>
        <v>1044.6790000000001</v>
      </c>
      <c r="E108" s="120">
        <f>IF(DAY(A107)=$A$5,VLOOKUP(A107,[1]A!$E$15:$G$200,3),E107)</f>
        <v>1045.616</v>
      </c>
      <c r="F108" s="100">
        <f t="shared" si="77"/>
        <v>44825</v>
      </c>
      <c r="G108" s="141">
        <f t="shared" si="78"/>
        <v>8.9692623284265416E-4</v>
      </c>
      <c r="H108" s="101">
        <f t="shared" si="71"/>
        <v>6</v>
      </c>
      <c r="I108" s="101">
        <f t="shared" si="72"/>
        <v>31</v>
      </c>
      <c r="J108" s="96">
        <f t="shared" si="73"/>
        <v>1.0001735358752597</v>
      </c>
      <c r="K108" s="96">
        <v>1</v>
      </c>
      <c r="L108" s="96">
        <f t="shared" si="93"/>
        <v>1.0001735300000001</v>
      </c>
      <c r="M108" s="96">
        <f t="shared" si="69"/>
        <v>1048.42926493</v>
      </c>
      <c r="N108" s="24">
        <f t="shared" si="79"/>
        <v>0</v>
      </c>
      <c r="O108" s="95">
        <f t="shared" si="80"/>
        <v>0</v>
      </c>
      <c r="P108" s="96">
        <f t="shared" si="81"/>
        <v>0</v>
      </c>
      <c r="Q108" s="5">
        <f t="shared" si="74"/>
        <v>0.12</v>
      </c>
      <c r="R108" s="8">
        <f t="shared" si="82"/>
        <v>1.001829554</v>
      </c>
      <c r="S108" s="3">
        <f t="shared" si="83"/>
        <v>1.9181579499999999</v>
      </c>
      <c r="T108" s="3">
        <f t="shared" si="84"/>
        <v>0</v>
      </c>
      <c r="U108" s="97" t="str">
        <f t="shared" si="94"/>
        <v>INCORPJ=</v>
      </c>
      <c r="V108" s="122">
        <f t="shared" si="95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9"/>
        <v>45493</v>
      </c>
      <c r="AC108" s="121">
        <f t="shared" si="85"/>
        <v>45492</v>
      </c>
      <c r="AD108" s="121">
        <f t="shared" si="86"/>
        <v>45496</v>
      </c>
      <c r="AE108" s="121">
        <f t="shared" si="87"/>
        <v>45525</v>
      </c>
      <c r="AF108" s="121">
        <f t="shared" si="90"/>
        <v>45496</v>
      </c>
      <c r="AG108" s="121">
        <f t="shared" si="88"/>
        <v>45525</v>
      </c>
    </row>
    <row r="109" spans="1:135" x14ac:dyDescent="0.2">
      <c r="A109" s="98">
        <f t="shared" si="70"/>
        <v>44861</v>
      </c>
      <c r="B109" s="96">
        <f t="shared" si="68"/>
        <v>1050.69784645</v>
      </c>
      <c r="C109" s="3">
        <f t="shared" si="92"/>
        <v>1048.24736257</v>
      </c>
      <c r="D109" s="99">
        <f t="shared" si="76"/>
        <v>1044.6790000000001</v>
      </c>
      <c r="E109" s="120">
        <f>IF(DAY(A108)=$A$5,VLOOKUP(A108,[1]A!$E$15:$G$200,3),E108)</f>
        <v>1045.616</v>
      </c>
      <c r="F109" s="100">
        <f t="shared" si="77"/>
        <v>44825</v>
      </c>
      <c r="G109" s="141">
        <f t="shared" si="78"/>
        <v>8.9692623284265416E-4</v>
      </c>
      <c r="H109" s="101">
        <f t="shared" si="71"/>
        <v>7</v>
      </c>
      <c r="I109" s="101">
        <f t="shared" si="72"/>
        <v>31</v>
      </c>
      <c r="J109" s="96">
        <f t="shared" si="73"/>
        <v>1.0002024614488132</v>
      </c>
      <c r="K109" s="96">
        <v>1</v>
      </c>
      <c r="L109" s="96">
        <f t="shared" si="93"/>
        <v>1.0002024599999999</v>
      </c>
      <c r="M109" s="96">
        <f t="shared" si="69"/>
        <v>1048.4595907299999</v>
      </c>
      <c r="N109" s="24">
        <f t="shared" si="79"/>
        <v>0</v>
      </c>
      <c r="O109" s="95">
        <f t="shared" si="80"/>
        <v>0</v>
      </c>
      <c r="P109" s="96">
        <f t="shared" si="81"/>
        <v>0</v>
      </c>
      <c r="Q109" s="5">
        <f t="shared" si="74"/>
        <v>0.12</v>
      </c>
      <c r="R109" s="8">
        <f t="shared" si="82"/>
        <v>1.002134804</v>
      </c>
      <c r="S109" s="3">
        <f t="shared" si="83"/>
        <v>2.2382557200000002</v>
      </c>
      <c r="T109" s="3">
        <f t="shared" si="84"/>
        <v>0</v>
      </c>
      <c r="U109" s="97" t="str">
        <f t="shared" si="94"/>
        <v>INCORPJ=</v>
      </c>
      <c r="V109" s="122">
        <f t="shared" si="95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9"/>
        <v>45524</v>
      </c>
      <c r="AC109" s="121">
        <f t="shared" si="85"/>
        <v>45523</v>
      </c>
      <c r="AD109" s="121">
        <f t="shared" si="86"/>
        <v>45525</v>
      </c>
      <c r="AE109" s="121">
        <f t="shared" si="87"/>
        <v>45558</v>
      </c>
      <c r="AF109" s="121">
        <f t="shared" si="90"/>
        <v>45525</v>
      </c>
      <c r="AG109" s="121">
        <f t="shared" si="88"/>
        <v>45558</v>
      </c>
    </row>
    <row r="110" spans="1:135" x14ac:dyDescent="0.2">
      <c r="A110" s="98">
        <f t="shared" si="70"/>
        <v>44862</v>
      </c>
      <c r="B110" s="96">
        <f t="shared" si="68"/>
        <v>1051.04837658</v>
      </c>
      <c r="C110" s="3">
        <f t="shared" si="92"/>
        <v>1048.24736257</v>
      </c>
      <c r="D110" s="99">
        <f t="shared" si="76"/>
        <v>1044.6790000000001</v>
      </c>
      <c r="E110" s="120">
        <f>IF(DAY(A109)=$A$5,VLOOKUP(A109,[1]A!$E$15:$G$200,3),E109)</f>
        <v>1045.616</v>
      </c>
      <c r="F110" s="100">
        <f t="shared" si="77"/>
        <v>44825</v>
      </c>
      <c r="G110" s="141">
        <f t="shared" si="78"/>
        <v>8.9692623284265416E-4</v>
      </c>
      <c r="H110" s="101">
        <f t="shared" si="71"/>
        <v>8</v>
      </c>
      <c r="I110" s="101">
        <f t="shared" si="72"/>
        <v>31</v>
      </c>
      <c r="J110" s="96">
        <f t="shared" si="73"/>
        <v>1.0002313878589104</v>
      </c>
      <c r="K110" s="96">
        <v>1</v>
      </c>
      <c r="L110" s="96">
        <f t="shared" si="93"/>
        <v>1.00023138</v>
      </c>
      <c r="M110" s="96">
        <f t="shared" si="69"/>
        <v>1048.4899060400001</v>
      </c>
      <c r="N110" s="24">
        <f t="shared" si="79"/>
        <v>0</v>
      </c>
      <c r="O110" s="95">
        <f t="shared" si="80"/>
        <v>0</v>
      </c>
      <c r="P110" s="96">
        <f t="shared" si="81"/>
        <v>0</v>
      </c>
      <c r="Q110" s="5">
        <f t="shared" si="74"/>
        <v>0.12</v>
      </c>
      <c r="R110" s="8">
        <f t="shared" si="82"/>
        <v>1.002440148</v>
      </c>
      <c r="S110" s="3">
        <f t="shared" si="83"/>
        <v>2.5584705400000001</v>
      </c>
      <c r="T110" s="3">
        <f t="shared" si="84"/>
        <v>0</v>
      </c>
      <c r="U110" s="97" t="str">
        <f t="shared" si="94"/>
        <v>INCORPJ=</v>
      </c>
      <c r="V110" s="122">
        <f t="shared" si="95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9"/>
        <v>45555</v>
      </c>
      <c r="AC110" s="121">
        <f t="shared" si="85"/>
        <v>45554</v>
      </c>
      <c r="AD110" s="121">
        <f t="shared" si="86"/>
        <v>45558</v>
      </c>
      <c r="AE110" s="121">
        <f t="shared" si="87"/>
        <v>45587</v>
      </c>
      <c r="AF110" s="121">
        <f t="shared" si="90"/>
        <v>45558</v>
      </c>
      <c r="AG110" s="121">
        <f t="shared" si="88"/>
        <v>45587</v>
      </c>
    </row>
    <row r="111" spans="1:135" x14ac:dyDescent="0.2">
      <c r="A111" s="98">
        <f t="shared" si="70"/>
        <v>44863</v>
      </c>
      <c r="B111" s="96">
        <f t="shared" si="68"/>
        <v>1051.3990332599999</v>
      </c>
      <c r="C111" s="3">
        <f t="shared" si="92"/>
        <v>1048.24736257</v>
      </c>
      <c r="D111" s="99">
        <f t="shared" si="76"/>
        <v>1044.6790000000001</v>
      </c>
      <c r="E111" s="120">
        <f>IF(DAY(A110)=$A$5,VLOOKUP(A110,[1]A!$E$15:$G$200,3),E110)</f>
        <v>1045.616</v>
      </c>
      <c r="F111" s="100">
        <f t="shared" si="77"/>
        <v>44825</v>
      </c>
      <c r="G111" s="141">
        <f t="shared" si="78"/>
        <v>8.9692623284265416E-4</v>
      </c>
      <c r="H111" s="101">
        <f t="shared" si="71"/>
        <v>9</v>
      </c>
      <c r="I111" s="101">
        <f t="shared" si="72"/>
        <v>31</v>
      </c>
      <c r="J111" s="96">
        <f t="shared" si="73"/>
        <v>1.0002603151055756</v>
      </c>
      <c r="K111" s="96">
        <v>1</v>
      </c>
      <c r="L111" s="96">
        <f t="shared" si="93"/>
        <v>1.00026031</v>
      </c>
      <c r="M111" s="96">
        <f t="shared" si="69"/>
        <v>1048.52023184</v>
      </c>
      <c r="N111" s="24">
        <f t="shared" si="79"/>
        <v>0</v>
      </c>
      <c r="O111" s="95">
        <f t="shared" si="80"/>
        <v>0</v>
      </c>
      <c r="P111" s="96">
        <f t="shared" si="81"/>
        <v>0</v>
      </c>
      <c r="Q111" s="5">
        <f t="shared" si="74"/>
        <v>0.12</v>
      </c>
      <c r="R111" s="8">
        <f t="shared" si="82"/>
        <v>1.002745585</v>
      </c>
      <c r="S111" s="3">
        <f t="shared" si="83"/>
        <v>2.8788014199999998</v>
      </c>
      <c r="T111" s="3">
        <f t="shared" si="84"/>
        <v>0</v>
      </c>
      <c r="U111" s="97" t="str">
        <f t="shared" si="94"/>
        <v>INCORPJ=</v>
      </c>
      <c r="V111" s="122">
        <f t="shared" si="95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9"/>
        <v>45585</v>
      </c>
      <c r="AC111" s="121">
        <f t="shared" si="85"/>
        <v>45583</v>
      </c>
      <c r="AD111" s="121">
        <f t="shared" si="86"/>
        <v>45587</v>
      </c>
      <c r="AE111" s="121">
        <f t="shared" si="87"/>
        <v>45617</v>
      </c>
      <c r="AF111" s="121">
        <f t="shared" si="90"/>
        <v>45587</v>
      </c>
      <c r="AG111" s="121">
        <f t="shared" si="88"/>
        <v>45617</v>
      </c>
    </row>
    <row r="112" spans="1:135" x14ac:dyDescent="0.2">
      <c r="A112" s="98">
        <f t="shared" si="70"/>
        <v>44864</v>
      </c>
      <c r="B112" s="96">
        <f t="shared" si="68"/>
        <v>1051.74980596</v>
      </c>
      <c r="C112" s="3">
        <f t="shared" si="92"/>
        <v>1048.24736257</v>
      </c>
      <c r="D112" s="99">
        <f t="shared" si="76"/>
        <v>1044.6790000000001</v>
      </c>
      <c r="E112" s="120">
        <f>IF(DAY(A111)=$A$5,VLOOKUP(A111,[1]A!$E$15:$G$200,3),E111)</f>
        <v>1045.616</v>
      </c>
      <c r="F112" s="100">
        <f t="shared" si="77"/>
        <v>44825</v>
      </c>
      <c r="G112" s="141">
        <f t="shared" si="78"/>
        <v>8.9692623284265416E-4</v>
      </c>
      <c r="H112" s="101">
        <f t="shared" si="71"/>
        <v>10</v>
      </c>
      <c r="I112" s="101">
        <f t="shared" si="72"/>
        <v>31</v>
      </c>
      <c r="J112" s="96">
        <f t="shared" si="73"/>
        <v>1.0002892431888326</v>
      </c>
      <c r="K112" s="96">
        <v>1</v>
      </c>
      <c r="L112" s="96">
        <f t="shared" si="93"/>
        <v>1.0002892400000001</v>
      </c>
      <c r="M112" s="96">
        <f t="shared" si="69"/>
        <v>1048.55055763</v>
      </c>
      <c r="N112" s="24">
        <f t="shared" si="79"/>
        <v>0</v>
      </c>
      <c r="O112" s="95">
        <f t="shared" si="80"/>
        <v>0</v>
      </c>
      <c r="P112" s="96">
        <f t="shared" si="81"/>
        <v>0</v>
      </c>
      <c r="Q112" s="5">
        <f t="shared" si="74"/>
        <v>0.12</v>
      </c>
      <c r="R112" s="8">
        <f t="shared" si="82"/>
        <v>1.0030511150000001</v>
      </c>
      <c r="S112" s="3">
        <f t="shared" si="83"/>
        <v>3.1992483300000001</v>
      </c>
      <c r="T112" s="3">
        <f t="shared" si="84"/>
        <v>0</v>
      </c>
      <c r="U112" s="97" t="str">
        <f t="shared" si="94"/>
        <v>INCORPJ=</v>
      </c>
      <c r="V112" s="122">
        <f t="shared" si="95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9"/>
        <v>45616</v>
      </c>
      <c r="AC112" s="121">
        <f t="shared" si="85"/>
        <v>45615</v>
      </c>
      <c r="AD112" s="121">
        <f t="shared" si="86"/>
        <v>45617</v>
      </c>
      <c r="AE112" s="121">
        <f t="shared" si="87"/>
        <v>45649</v>
      </c>
      <c r="AF112" s="121">
        <f t="shared" si="90"/>
        <v>45617</v>
      </c>
      <c r="AG112" s="121">
        <f t="shared" si="88"/>
        <v>45649</v>
      </c>
    </row>
    <row r="113" spans="1:33" x14ac:dyDescent="0.2">
      <c r="A113" s="98">
        <f t="shared" si="70"/>
        <v>44865</v>
      </c>
      <c r="B113" s="96">
        <f t="shared" si="68"/>
        <v>1052.1006947200001</v>
      </c>
      <c r="C113" s="3">
        <f t="shared" si="92"/>
        <v>1048.24736257</v>
      </c>
      <c r="D113" s="99">
        <f t="shared" si="76"/>
        <v>1044.6790000000001</v>
      </c>
      <c r="E113" s="120">
        <f>IF(DAY(A112)=$A$5,VLOOKUP(A112,[1]A!$E$15:$G$200,3),E112)</f>
        <v>1045.616</v>
      </c>
      <c r="F113" s="100">
        <f t="shared" si="77"/>
        <v>44825</v>
      </c>
      <c r="G113" s="141">
        <f t="shared" si="78"/>
        <v>8.9692623284265416E-4</v>
      </c>
      <c r="H113" s="101">
        <f t="shared" si="71"/>
        <v>11</v>
      </c>
      <c r="I113" s="101">
        <f t="shared" si="72"/>
        <v>31</v>
      </c>
      <c r="J113" s="96">
        <f t="shared" si="73"/>
        <v>1.0003181721087058</v>
      </c>
      <c r="K113" s="96">
        <v>1</v>
      </c>
      <c r="L113" s="96">
        <f t="shared" si="93"/>
        <v>1.0003181699999999</v>
      </c>
      <c r="M113" s="96">
        <f t="shared" si="69"/>
        <v>1048.5808834300001</v>
      </c>
      <c r="N113" s="24">
        <f t="shared" si="79"/>
        <v>0</v>
      </c>
      <c r="O113" s="95">
        <f t="shared" si="80"/>
        <v>0</v>
      </c>
      <c r="P113" s="96">
        <f t="shared" si="81"/>
        <v>0</v>
      </c>
      <c r="Q113" s="5">
        <f t="shared" si="74"/>
        <v>0.12</v>
      </c>
      <c r="R113" s="8">
        <f t="shared" si="82"/>
        <v>1.0033567379999999</v>
      </c>
      <c r="S113" s="3">
        <f t="shared" si="83"/>
        <v>3.5198112899999998</v>
      </c>
      <c r="T113" s="3">
        <f t="shared" si="84"/>
        <v>0</v>
      </c>
      <c r="U113" s="97" t="str">
        <f t="shared" si="94"/>
        <v>INCORPJ=</v>
      </c>
      <c r="V113" s="122">
        <f t="shared" si="95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9"/>
        <v>45646</v>
      </c>
      <c r="AC113" s="121">
        <f t="shared" si="85"/>
        <v>45645</v>
      </c>
      <c r="AD113" s="121">
        <f t="shared" si="86"/>
        <v>45649</v>
      </c>
      <c r="AE113" s="121">
        <f t="shared" si="87"/>
        <v>45678</v>
      </c>
      <c r="AF113" s="121">
        <f t="shared" si="90"/>
        <v>45649</v>
      </c>
      <c r="AG113" s="121">
        <f t="shared" si="88"/>
        <v>45678</v>
      </c>
    </row>
    <row r="114" spans="1:33" x14ac:dyDescent="0.2">
      <c r="A114" s="98">
        <f t="shared" si="70"/>
        <v>44866</v>
      </c>
      <c r="B114" s="96">
        <f t="shared" si="68"/>
        <v>1052.45169953</v>
      </c>
      <c r="C114" s="3">
        <f t="shared" si="92"/>
        <v>1048.24736257</v>
      </c>
      <c r="D114" s="99">
        <f t="shared" si="76"/>
        <v>1044.6790000000001</v>
      </c>
      <c r="E114" s="120">
        <f>IF(DAY(A113)=$A$5,VLOOKUP(A113,[1]A!$E$15:$G$200,3),E113)</f>
        <v>1045.616</v>
      </c>
      <c r="F114" s="100">
        <f t="shared" si="77"/>
        <v>44825</v>
      </c>
      <c r="G114" s="141">
        <f t="shared" si="78"/>
        <v>8.9692623284265416E-4</v>
      </c>
      <c r="H114" s="101">
        <f t="shared" si="71"/>
        <v>12</v>
      </c>
      <c r="I114" s="101">
        <f t="shared" si="72"/>
        <v>31</v>
      </c>
      <c r="J114" s="96">
        <f t="shared" si="73"/>
        <v>1.0003471018652195</v>
      </c>
      <c r="K114" s="96">
        <v>1</v>
      </c>
      <c r="L114" s="96">
        <f t="shared" si="93"/>
        <v>1.0003470999999999</v>
      </c>
      <c r="M114" s="96">
        <f t="shared" si="69"/>
        <v>1048.6112092200001</v>
      </c>
      <c r="N114" s="24">
        <f t="shared" si="79"/>
        <v>0</v>
      </c>
      <c r="O114" s="95">
        <f t="shared" si="80"/>
        <v>0</v>
      </c>
      <c r="P114" s="96">
        <f t="shared" si="81"/>
        <v>0</v>
      </c>
      <c r="Q114" s="5">
        <f t="shared" si="74"/>
        <v>0.12</v>
      </c>
      <c r="R114" s="8">
        <f t="shared" si="82"/>
        <v>1.0036624540000001</v>
      </c>
      <c r="S114" s="3">
        <f t="shared" si="83"/>
        <v>3.8404903099999999</v>
      </c>
      <c r="T114" s="3">
        <f t="shared" si="84"/>
        <v>0</v>
      </c>
      <c r="U114" s="97" t="str">
        <f t="shared" si="94"/>
        <v>INCORPJ=</v>
      </c>
      <c r="V114" s="122">
        <f t="shared" si="95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9"/>
        <v>45677</v>
      </c>
      <c r="AC114" s="121">
        <f t="shared" si="85"/>
        <v>45674</v>
      </c>
      <c r="AD114" s="121">
        <f t="shared" si="86"/>
        <v>45678</v>
      </c>
      <c r="AE114" s="121">
        <f t="shared" si="87"/>
        <v>45709</v>
      </c>
      <c r="AF114" s="121">
        <f t="shared" si="90"/>
        <v>45678</v>
      </c>
      <c r="AG114" s="121">
        <f t="shared" si="88"/>
        <v>45709</v>
      </c>
    </row>
    <row r="115" spans="1:33" x14ac:dyDescent="0.2">
      <c r="A115" s="98">
        <f t="shared" si="70"/>
        <v>44867</v>
      </c>
      <c r="B115" s="96">
        <f t="shared" si="68"/>
        <v>1052.80282147</v>
      </c>
      <c r="C115" s="3">
        <f t="shared" si="92"/>
        <v>1048.24736257</v>
      </c>
      <c r="D115" s="99">
        <f t="shared" si="76"/>
        <v>1044.6790000000001</v>
      </c>
      <c r="E115" s="120">
        <f>IF(DAY(A114)=$A$5,VLOOKUP(A114,[1]A!$E$15:$G$200,3),E114)</f>
        <v>1045.616</v>
      </c>
      <c r="F115" s="100">
        <f t="shared" si="77"/>
        <v>44825</v>
      </c>
      <c r="G115" s="141">
        <f t="shared" si="78"/>
        <v>8.9692623284265416E-4</v>
      </c>
      <c r="H115" s="101">
        <f t="shared" si="71"/>
        <v>13</v>
      </c>
      <c r="I115" s="101">
        <f t="shared" si="72"/>
        <v>31</v>
      </c>
      <c r="J115" s="96">
        <f t="shared" si="73"/>
        <v>1.0003760324583977</v>
      </c>
      <c r="K115" s="96">
        <v>1</v>
      </c>
      <c r="L115" s="96">
        <f t="shared" si="93"/>
        <v>1.00037603</v>
      </c>
      <c r="M115" s="96">
        <f t="shared" si="69"/>
        <v>1048.64153502</v>
      </c>
      <c r="N115" s="24">
        <f t="shared" si="79"/>
        <v>0</v>
      </c>
      <c r="O115" s="95">
        <f t="shared" si="80"/>
        <v>0</v>
      </c>
      <c r="P115" s="96">
        <f t="shared" si="81"/>
        <v>0</v>
      </c>
      <c r="Q115" s="5">
        <f t="shared" si="74"/>
        <v>0.12</v>
      </c>
      <c r="R115" s="8">
        <f t="shared" si="82"/>
        <v>1.0039682640000001</v>
      </c>
      <c r="S115" s="3">
        <f t="shared" si="83"/>
        <v>4.1612864500000004</v>
      </c>
      <c r="T115" s="3">
        <f t="shared" si="84"/>
        <v>0</v>
      </c>
      <c r="U115" s="97" t="str">
        <f t="shared" si="94"/>
        <v>INCORPJ=</v>
      </c>
      <c r="V115" s="122">
        <f t="shared" si="95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9"/>
        <v>45708</v>
      </c>
      <c r="AC115" s="121">
        <f t="shared" si="85"/>
        <v>45707</v>
      </c>
      <c r="AD115" s="121">
        <f t="shared" si="86"/>
        <v>45709</v>
      </c>
      <c r="AE115" s="121">
        <f t="shared" si="87"/>
        <v>45737</v>
      </c>
      <c r="AF115" s="121">
        <f t="shared" si="90"/>
        <v>45709</v>
      </c>
      <c r="AG115" s="121">
        <f t="shared" si="88"/>
        <v>45737</v>
      </c>
    </row>
    <row r="116" spans="1:33" x14ac:dyDescent="0.2">
      <c r="A116" s="98">
        <f t="shared" si="70"/>
        <v>44868</v>
      </c>
      <c r="B116" s="96">
        <f t="shared" si="68"/>
        <v>1053.1540584299998</v>
      </c>
      <c r="C116" s="3">
        <f t="shared" si="92"/>
        <v>1048.24736257</v>
      </c>
      <c r="D116" s="99">
        <f t="shared" si="76"/>
        <v>1044.6790000000001</v>
      </c>
      <c r="E116" s="120">
        <f>IF(DAY(A115)=$A$5,VLOOKUP(A115,[1]A!$E$15:$G$200,3),E115)</f>
        <v>1045.616</v>
      </c>
      <c r="F116" s="100">
        <f t="shared" si="77"/>
        <v>44825</v>
      </c>
      <c r="G116" s="141">
        <f t="shared" si="78"/>
        <v>8.9692623284265416E-4</v>
      </c>
      <c r="H116" s="101">
        <f t="shared" si="71"/>
        <v>14</v>
      </c>
      <c r="I116" s="101">
        <f t="shared" si="72"/>
        <v>31</v>
      </c>
      <c r="J116" s="96">
        <f t="shared" si="73"/>
        <v>1.0004049638882648</v>
      </c>
      <c r="K116" s="96">
        <v>1</v>
      </c>
      <c r="L116" s="96">
        <f t="shared" si="93"/>
        <v>1.00040496</v>
      </c>
      <c r="M116" s="96">
        <f t="shared" si="69"/>
        <v>1048.6718608199999</v>
      </c>
      <c r="N116" s="24">
        <f t="shared" si="79"/>
        <v>0</v>
      </c>
      <c r="O116" s="95">
        <f t="shared" si="80"/>
        <v>0</v>
      </c>
      <c r="P116" s="96">
        <f t="shared" si="81"/>
        <v>0</v>
      </c>
      <c r="Q116" s="5">
        <f t="shared" si="74"/>
        <v>0.12</v>
      </c>
      <c r="R116" s="8">
        <f t="shared" si="82"/>
        <v>1.0042741660000001</v>
      </c>
      <c r="S116" s="3">
        <f t="shared" si="83"/>
        <v>4.4821976100000001</v>
      </c>
      <c r="T116" s="3">
        <f t="shared" si="84"/>
        <v>0</v>
      </c>
      <c r="U116" s="97" t="str">
        <f t="shared" si="94"/>
        <v>INCORPJ=</v>
      </c>
      <c r="V116" s="122">
        <f t="shared" si="95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9"/>
        <v>45736</v>
      </c>
      <c r="AC116" s="121">
        <f t="shared" ref="AC116:AC144" si="96">WORKDAY(AB116,-1,X$83:X$300)</f>
        <v>45735</v>
      </c>
      <c r="AD116" s="121">
        <f t="shared" ref="AD116:AD144" si="97">WORKDAY(AC116,2,X$83:X$300)</f>
        <v>45737</v>
      </c>
      <c r="AE116" s="121">
        <f t="shared" si="87"/>
        <v>45770</v>
      </c>
      <c r="AF116" s="121">
        <f t="shared" si="90"/>
        <v>45737</v>
      </c>
      <c r="AG116" s="121">
        <f t="shared" si="88"/>
        <v>45770</v>
      </c>
    </row>
    <row r="117" spans="1:33" x14ac:dyDescent="0.2">
      <c r="A117" s="98">
        <f t="shared" si="70"/>
        <v>44869</v>
      </c>
      <c r="B117" s="96">
        <f t="shared" si="68"/>
        <v>1053.5054125099998</v>
      </c>
      <c r="C117" s="3">
        <f t="shared" si="92"/>
        <v>1048.24736257</v>
      </c>
      <c r="D117" s="99">
        <f t="shared" si="76"/>
        <v>1044.6790000000001</v>
      </c>
      <c r="E117" s="120">
        <f>IF(DAY(A116)=$A$5,VLOOKUP(A116,[1]A!$E$15:$G$200,3),E116)</f>
        <v>1045.616</v>
      </c>
      <c r="F117" s="100">
        <f t="shared" si="77"/>
        <v>44825</v>
      </c>
      <c r="G117" s="141">
        <f t="shared" si="78"/>
        <v>8.9692623284265416E-4</v>
      </c>
      <c r="H117" s="101">
        <f t="shared" si="71"/>
        <v>15</v>
      </c>
      <c r="I117" s="101">
        <f t="shared" si="72"/>
        <v>31</v>
      </c>
      <c r="J117" s="96">
        <f t="shared" si="73"/>
        <v>1.0004338961548449</v>
      </c>
      <c r="K117" s="96">
        <v>1</v>
      </c>
      <c r="L117" s="96">
        <f t="shared" si="93"/>
        <v>1.00043389</v>
      </c>
      <c r="M117" s="96">
        <f t="shared" si="69"/>
        <v>1048.7021866099999</v>
      </c>
      <c r="N117" s="24">
        <f t="shared" si="79"/>
        <v>0</v>
      </c>
      <c r="O117" s="95">
        <f t="shared" si="80"/>
        <v>0</v>
      </c>
      <c r="P117" s="96">
        <f t="shared" si="81"/>
        <v>0</v>
      </c>
      <c r="Q117" s="5">
        <f t="shared" si="74"/>
        <v>0.12</v>
      </c>
      <c r="R117" s="8">
        <f t="shared" si="82"/>
        <v>1.0045801620000001</v>
      </c>
      <c r="S117" s="3">
        <f t="shared" si="83"/>
        <v>4.8032259000000002</v>
      </c>
      <c r="T117" s="3">
        <f t="shared" si="84"/>
        <v>0</v>
      </c>
      <c r="U117" s="97" t="str">
        <f t="shared" si="94"/>
        <v>INCORPJ=</v>
      </c>
      <c r="V117" s="122">
        <f t="shared" si="95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9"/>
        <v>45767</v>
      </c>
      <c r="AC117" s="121">
        <f t="shared" si="96"/>
        <v>45764</v>
      </c>
      <c r="AD117" s="121">
        <f t="shared" si="97"/>
        <v>45770</v>
      </c>
      <c r="AE117" s="121">
        <f t="shared" si="87"/>
        <v>45798</v>
      </c>
      <c r="AF117" s="121">
        <f t="shared" si="90"/>
        <v>45770</v>
      </c>
      <c r="AG117" s="121">
        <f t="shared" si="88"/>
        <v>45798</v>
      </c>
    </row>
    <row r="118" spans="1:33" x14ac:dyDescent="0.2">
      <c r="A118" s="98">
        <f t="shared" si="70"/>
        <v>44870</v>
      </c>
      <c r="B118" s="96">
        <f t="shared" si="68"/>
        <v>1053.85688269</v>
      </c>
      <c r="C118" s="3">
        <f t="shared" si="92"/>
        <v>1048.24736257</v>
      </c>
      <c r="D118" s="99">
        <f t="shared" si="76"/>
        <v>1044.6790000000001</v>
      </c>
      <c r="E118" s="120">
        <f>IF(DAY(A117)=$A$5,VLOOKUP(A117,[1]A!$E$15:$G$200,3),E117)</f>
        <v>1045.616</v>
      </c>
      <c r="F118" s="100">
        <f t="shared" si="77"/>
        <v>44825</v>
      </c>
      <c r="G118" s="141">
        <f t="shared" si="78"/>
        <v>8.9692623284265416E-4</v>
      </c>
      <c r="H118" s="101">
        <f t="shared" si="71"/>
        <v>16</v>
      </c>
      <c r="I118" s="101">
        <f t="shared" si="72"/>
        <v>31</v>
      </c>
      <c r="J118" s="96">
        <f t="shared" si="73"/>
        <v>1.0004628292581623</v>
      </c>
      <c r="K118" s="96">
        <v>1</v>
      </c>
      <c r="L118" s="96">
        <f t="shared" si="93"/>
        <v>1.0004628200000001</v>
      </c>
      <c r="M118" s="96">
        <f t="shared" si="69"/>
        <v>1048.73251241</v>
      </c>
      <c r="N118" s="24">
        <f t="shared" si="79"/>
        <v>0</v>
      </c>
      <c r="O118" s="95">
        <f t="shared" si="80"/>
        <v>0</v>
      </c>
      <c r="P118" s="96">
        <f t="shared" si="81"/>
        <v>0</v>
      </c>
      <c r="Q118" s="5">
        <f t="shared" si="74"/>
        <v>0.12</v>
      </c>
      <c r="R118" s="8">
        <f t="shared" si="82"/>
        <v>1.0048862510000001</v>
      </c>
      <c r="S118" s="3">
        <f t="shared" si="83"/>
        <v>5.1243702799999999</v>
      </c>
      <c r="T118" s="3">
        <f t="shared" si="84"/>
        <v>0</v>
      </c>
      <c r="U118" s="97" t="str">
        <f t="shared" si="94"/>
        <v>INCORPJ=</v>
      </c>
      <c r="V118" s="122">
        <f t="shared" si="95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9"/>
        <v>45797</v>
      </c>
      <c r="AC118" s="121">
        <f t="shared" si="96"/>
        <v>45796</v>
      </c>
      <c r="AD118" s="121">
        <f t="shared" si="97"/>
        <v>45798</v>
      </c>
      <c r="AE118" s="121">
        <f t="shared" si="87"/>
        <v>45831</v>
      </c>
      <c r="AF118" s="121">
        <f t="shared" si="90"/>
        <v>45798</v>
      </c>
      <c r="AG118" s="121">
        <f t="shared" si="88"/>
        <v>45831</v>
      </c>
    </row>
    <row r="119" spans="1:33" x14ac:dyDescent="0.2">
      <c r="A119" s="98">
        <f t="shared" si="70"/>
        <v>44871</v>
      </c>
      <c r="B119" s="96">
        <f t="shared" si="68"/>
        <v>1054.20847951</v>
      </c>
      <c r="C119" s="3">
        <f t="shared" si="92"/>
        <v>1048.24736257</v>
      </c>
      <c r="D119" s="99">
        <f t="shared" si="76"/>
        <v>1044.6790000000001</v>
      </c>
      <c r="E119" s="120">
        <f>IF(DAY(A118)=$A$5,VLOOKUP(A118,[1]A!$E$15:$G$200,3),E118)</f>
        <v>1045.616</v>
      </c>
      <c r="F119" s="100">
        <f t="shared" si="77"/>
        <v>44825</v>
      </c>
      <c r="G119" s="141">
        <f t="shared" si="78"/>
        <v>8.9692623284265416E-4</v>
      </c>
      <c r="H119" s="101">
        <f t="shared" si="71"/>
        <v>17</v>
      </c>
      <c r="I119" s="101">
        <f t="shared" si="72"/>
        <v>31</v>
      </c>
      <c r="J119" s="96">
        <f t="shared" si="73"/>
        <v>1.0004917631982408</v>
      </c>
      <c r="K119" s="96">
        <v>1</v>
      </c>
      <c r="L119" s="96">
        <f t="shared" si="93"/>
        <v>1.0004917600000001</v>
      </c>
      <c r="M119" s="96">
        <f t="shared" si="69"/>
        <v>1048.7628486900001</v>
      </c>
      <c r="N119" s="24">
        <f t="shared" si="79"/>
        <v>0</v>
      </c>
      <c r="O119" s="95">
        <f t="shared" si="80"/>
        <v>0</v>
      </c>
      <c r="P119" s="96">
        <f t="shared" si="81"/>
        <v>0</v>
      </c>
      <c r="Q119" s="5">
        <f t="shared" si="74"/>
        <v>0.12</v>
      </c>
      <c r="R119" s="8">
        <f t="shared" si="82"/>
        <v>1.0051924329999999</v>
      </c>
      <c r="S119" s="3">
        <f t="shared" si="83"/>
        <v>5.4456308199999999</v>
      </c>
      <c r="T119" s="3">
        <f t="shared" si="84"/>
        <v>0</v>
      </c>
      <c r="U119" s="97" t="str">
        <f t="shared" si="94"/>
        <v>INCORPJ=</v>
      </c>
      <c r="V119" s="122">
        <f t="shared" si="95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9"/>
        <v>45828</v>
      </c>
      <c r="AC119" s="121">
        <f t="shared" si="96"/>
        <v>45826</v>
      </c>
      <c r="AD119" s="121">
        <f t="shared" si="97"/>
        <v>45831</v>
      </c>
      <c r="AE119" s="121">
        <f t="shared" si="87"/>
        <v>45860</v>
      </c>
      <c r="AF119" s="121">
        <f t="shared" si="90"/>
        <v>45831</v>
      </c>
      <c r="AG119" s="121">
        <f t="shared" si="88"/>
        <v>45860</v>
      </c>
    </row>
    <row r="120" spans="1:33" x14ac:dyDescent="0.2">
      <c r="A120" s="98">
        <f t="shared" si="70"/>
        <v>44872</v>
      </c>
      <c r="B120" s="96">
        <f t="shared" si="68"/>
        <v>1054.56018294</v>
      </c>
      <c r="C120" s="3">
        <f t="shared" si="92"/>
        <v>1048.24736257</v>
      </c>
      <c r="D120" s="99">
        <f t="shared" si="76"/>
        <v>1044.6790000000001</v>
      </c>
      <c r="E120" s="120">
        <f>IF(DAY(A119)=$A$5,VLOOKUP(A119,[1]A!$E$15:$G$200,3),E119)</f>
        <v>1045.616</v>
      </c>
      <c r="F120" s="100">
        <f t="shared" si="77"/>
        <v>44825</v>
      </c>
      <c r="G120" s="141">
        <f t="shared" si="78"/>
        <v>8.9692623284265416E-4</v>
      </c>
      <c r="H120" s="101">
        <f t="shared" si="71"/>
        <v>18</v>
      </c>
      <c r="I120" s="101">
        <f t="shared" si="72"/>
        <v>31</v>
      </c>
      <c r="J120" s="96">
        <f t="shared" si="73"/>
        <v>1.0005206979751051</v>
      </c>
      <c r="K120" s="96">
        <v>1</v>
      </c>
      <c r="L120" s="96">
        <f t="shared" si="93"/>
        <v>1.0005206900000001</v>
      </c>
      <c r="M120" s="96">
        <f t="shared" si="69"/>
        <v>1048.7931744800001</v>
      </c>
      <c r="N120" s="24">
        <f t="shared" si="79"/>
        <v>0</v>
      </c>
      <c r="O120" s="95">
        <f t="shared" si="80"/>
        <v>0</v>
      </c>
      <c r="P120" s="96">
        <f t="shared" si="81"/>
        <v>0</v>
      </c>
      <c r="Q120" s="5">
        <f t="shared" si="74"/>
        <v>0.12</v>
      </c>
      <c r="R120" s="8">
        <f t="shared" si="82"/>
        <v>1.005498709</v>
      </c>
      <c r="S120" s="3">
        <f t="shared" si="83"/>
        <v>5.7670084599999996</v>
      </c>
      <c r="T120" s="3">
        <f t="shared" si="84"/>
        <v>0</v>
      </c>
      <c r="U120" s="97" t="str">
        <f t="shared" si="94"/>
        <v>INCORPJ=</v>
      </c>
      <c r="V120" s="122">
        <f t="shared" si="95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9"/>
        <v>45858</v>
      </c>
      <c r="AC120" s="121">
        <f t="shared" si="96"/>
        <v>45856</v>
      </c>
      <c r="AD120" s="121">
        <f t="shared" si="97"/>
        <v>45860</v>
      </c>
      <c r="AE120" s="121">
        <f t="shared" ref="AE120:AE144" si="98">AD121</f>
        <v>45890</v>
      </c>
      <c r="AF120" s="121">
        <f t="shared" ref="AF120:AF144" si="99">AD120</f>
        <v>45860</v>
      </c>
      <c r="AG120" s="121">
        <f t="shared" ref="AG120:AG144" si="100">AF121</f>
        <v>45890</v>
      </c>
    </row>
    <row r="121" spans="1:33" x14ac:dyDescent="0.2">
      <c r="A121" s="98">
        <f t="shared" si="70"/>
        <v>44873</v>
      </c>
      <c r="B121" s="96">
        <f t="shared" si="68"/>
        <v>1054.9120130400001</v>
      </c>
      <c r="C121" s="3">
        <f t="shared" si="92"/>
        <v>1048.24736257</v>
      </c>
      <c r="D121" s="99">
        <f t="shared" si="76"/>
        <v>1044.6790000000001</v>
      </c>
      <c r="E121" s="120">
        <f>IF(DAY(A120)=$A$5,VLOOKUP(A120,[1]A!$E$15:$G$200,3),E120)</f>
        <v>1045.616</v>
      </c>
      <c r="F121" s="100">
        <f t="shared" si="77"/>
        <v>44825</v>
      </c>
      <c r="G121" s="141">
        <f t="shared" si="78"/>
        <v>8.9692623284265416E-4</v>
      </c>
      <c r="H121" s="101">
        <f t="shared" si="71"/>
        <v>19</v>
      </c>
      <c r="I121" s="101">
        <f t="shared" si="72"/>
        <v>31</v>
      </c>
      <c r="J121" s="96">
        <f t="shared" si="73"/>
        <v>1.0005496335887794</v>
      </c>
      <c r="K121" s="96">
        <v>1</v>
      </c>
      <c r="L121" s="96">
        <f t="shared" si="93"/>
        <v>1.0005496300000001</v>
      </c>
      <c r="M121" s="96">
        <f t="shared" si="69"/>
        <v>1048.8235107600001</v>
      </c>
      <c r="N121" s="24">
        <f t="shared" si="79"/>
        <v>0</v>
      </c>
      <c r="O121" s="95">
        <f t="shared" si="80"/>
        <v>0</v>
      </c>
      <c r="P121" s="96">
        <f t="shared" si="81"/>
        <v>0</v>
      </c>
      <c r="Q121" s="5">
        <f t="shared" si="74"/>
        <v>0.12</v>
      </c>
      <c r="R121" s="8">
        <f t="shared" si="82"/>
        <v>1.0058050780000001</v>
      </c>
      <c r="S121" s="3">
        <f t="shared" si="83"/>
        <v>6.0885022800000002</v>
      </c>
      <c r="T121" s="3">
        <f t="shared" si="84"/>
        <v>0</v>
      </c>
      <c r="U121" s="97" t="str">
        <f t="shared" si="94"/>
        <v>INCORPJ=</v>
      </c>
      <c r="V121" s="122">
        <f t="shared" si="95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9"/>
        <v>45889</v>
      </c>
      <c r="AC121" s="121">
        <f t="shared" si="96"/>
        <v>45888</v>
      </c>
      <c r="AD121" s="121">
        <f t="shared" si="97"/>
        <v>45890</v>
      </c>
      <c r="AE121" s="121">
        <f t="shared" si="98"/>
        <v>45923</v>
      </c>
      <c r="AF121" s="121">
        <f t="shared" si="99"/>
        <v>45890</v>
      </c>
      <c r="AG121" s="121">
        <f t="shared" si="100"/>
        <v>45923</v>
      </c>
    </row>
    <row r="122" spans="1:33" x14ac:dyDescent="0.2">
      <c r="A122" s="98">
        <f t="shared" si="70"/>
        <v>44874</v>
      </c>
      <c r="B122" s="96">
        <f t="shared" si="68"/>
        <v>1055.2639592799999</v>
      </c>
      <c r="C122" s="3">
        <f t="shared" si="92"/>
        <v>1048.24736257</v>
      </c>
      <c r="D122" s="99">
        <f t="shared" si="76"/>
        <v>1044.6790000000001</v>
      </c>
      <c r="E122" s="120">
        <f>IF(DAY(A121)=$A$5,VLOOKUP(A121,[1]A!$E$15:$G$200,3),E121)</f>
        <v>1045.616</v>
      </c>
      <c r="F122" s="100">
        <f t="shared" si="77"/>
        <v>44825</v>
      </c>
      <c r="G122" s="141">
        <f t="shared" si="78"/>
        <v>8.9692623284265416E-4</v>
      </c>
      <c r="H122" s="101">
        <f t="shared" si="71"/>
        <v>20</v>
      </c>
      <c r="I122" s="101">
        <f t="shared" si="72"/>
        <v>31</v>
      </c>
      <c r="J122" s="96">
        <f t="shared" si="73"/>
        <v>1.0005785700392873</v>
      </c>
      <c r="K122" s="96">
        <v>1</v>
      </c>
      <c r="L122" s="96">
        <f t="shared" si="93"/>
        <v>1.0005785700000001</v>
      </c>
      <c r="M122" s="96">
        <f t="shared" si="69"/>
        <v>1048.8538470399999</v>
      </c>
      <c r="N122" s="24">
        <f t="shared" si="79"/>
        <v>0</v>
      </c>
      <c r="O122" s="95">
        <f t="shared" si="80"/>
        <v>0</v>
      </c>
      <c r="P122" s="96">
        <f t="shared" si="81"/>
        <v>0</v>
      </c>
      <c r="Q122" s="5">
        <f t="shared" si="74"/>
        <v>0.12</v>
      </c>
      <c r="R122" s="8">
        <f t="shared" si="82"/>
        <v>1.00611154</v>
      </c>
      <c r="S122" s="3">
        <f t="shared" si="83"/>
        <v>6.4101122400000001</v>
      </c>
      <c r="T122" s="3">
        <f t="shared" si="84"/>
        <v>0</v>
      </c>
      <c r="U122" s="97" t="str">
        <f t="shared" si="94"/>
        <v>INCORPJ=</v>
      </c>
      <c r="V122" s="122">
        <f t="shared" si="95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9"/>
        <v>45920</v>
      </c>
      <c r="AC122" s="121">
        <f t="shared" si="96"/>
        <v>45919</v>
      </c>
      <c r="AD122" s="121">
        <f t="shared" si="97"/>
        <v>45923</v>
      </c>
      <c r="AE122" s="121">
        <f t="shared" si="98"/>
        <v>45951</v>
      </c>
      <c r="AF122" s="121">
        <f t="shared" si="99"/>
        <v>45923</v>
      </c>
      <c r="AG122" s="121">
        <f t="shared" si="100"/>
        <v>45951</v>
      </c>
    </row>
    <row r="123" spans="1:33" x14ac:dyDescent="0.2">
      <c r="A123" s="98">
        <f t="shared" si="70"/>
        <v>44875</v>
      </c>
      <c r="B123" s="96">
        <f t="shared" si="68"/>
        <v>1055.6160110999999</v>
      </c>
      <c r="C123" s="3">
        <f t="shared" si="92"/>
        <v>1048.24736257</v>
      </c>
      <c r="D123" s="99">
        <f t="shared" si="76"/>
        <v>1044.6790000000001</v>
      </c>
      <c r="E123" s="120">
        <f>IF(DAY(A122)=$A$5,VLOOKUP(A122,[1]A!$E$15:$G$200,3),E122)</f>
        <v>1045.616</v>
      </c>
      <c r="F123" s="100">
        <f t="shared" si="77"/>
        <v>44825</v>
      </c>
      <c r="G123" s="141">
        <f t="shared" si="78"/>
        <v>8.9692623284265416E-4</v>
      </c>
      <c r="H123" s="101">
        <f t="shared" si="71"/>
        <v>21</v>
      </c>
      <c r="I123" s="101">
        <f t="shared" si="72"/>
        <v>31</v>
      </c>
      <c r="J123" s="96">
        <f t="shared" si="73"/>
        <v>1.0006075073266536</v>
      </c>
      <c r="K123" s="96">
        <v>1</v>
      </c>
      <c r="L123" s="96">
        <f t="shared" si="93"/>
        <v>1.0006075000000001</v>
      </c>
      <c r="M123" s="96">
        <f t="shared" si="69"/>
        <v>1048.88417284</v>
      </c>
      <c r="N123" s="24">
        <f t="shared" si="79"/>
        <v>0</v>
      </c>
      <c r="O123" s="95">
        <f t="shared" si="80"/>
        <v>0</v>
      </c>
      <c r="P123" s="96">
        <f t="shared" si="81"/>
        <v>0</v>
      </c>
      <c r="Q123" s="5">
        <f t="shared" si="74"/>
        <v>0.12</v>
      </c>
      <c r="R123" s="8">
        <f t="shared" si="82"/>
        <v>1.0064180949999999</v>
      </c>
      <c r="S123" s="3">
        <f t="shared" si="83"/>
        <v>6.73183826</v>
      </c>
      <c r="T123" s="3">
        <f t="shared" si="84"/>
        <v>0</v>
      </c>
      <c r="U123" s="97" t="str">
        <f t="shared" ref="U123:U138" si="101">U122</f>
        <v>INCORPJ=</v>
      </c>
      <c r="V123" s="122">
        <f t="shared" si="95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9"/>
        <v>45950</v>
      </c>
      <c r="AC123" s="121">
        <f t="shared" si="96"/>
        <v>45947</v>
      </c>
      <c r="AD123" s="121">
        <f t="shared" si="97"/>
        <v>45951</v>
      </c>
      <c r="AE123" s="121">
        <f t="shared" si="98"/>
        <v>45982</v>
      </c>
      <c r="AF123" s="121">
        <f t="shared" si="99"/>
        <v>45951</v>
      </c>
      <c r="AG123" s="121">
        <f t="shared" si="100"/>
        <v>45982</v>
      </c>
    </row>
    <row r="124" spans="1:33" x14ac:dyDescent="0.2">
      <c r="A124" s="98">
        <f t="shared" si="70"/>
        <v>44876</v>
      </c>
      <c r="B124" s="96">
        <f t="shared" si="68"/>
        <v>1055.96819067</v>
      </c>
      <c r="C124" s="3">
        <f t="shared" si="92"/>
        <v>1048.24736257</v>
      </c>
      <c r="D124" s="99">
        <f t="shared" si="76"/>
        <v>1044.6790000000001</v>
      </c>
      <c r="E124" s="120">
        <f>IF(DAY(A123)=$A$5,VLOOKUP(A123,[1]A!$E$15:$G$200,3),E123)</f>
        <v>1045.616</v>
      </c>
      <c r="F124" s="100">
        <f t="shared" si="77"/>
        <v>44825</v>
      </c>
      <c r="G124" s="141">
        <f t="shared" si="78"/>
        <v>8.9692623284265416E-4</v>
      </c>
      <c r="H124" s="101">
        <f t="shared" si="71"/>
        <v>22</v>
      </c>
      <c r="I124" s="101">
        <f t="shared" si="72"/>
        <v>31</v>
      </c>
      <c r="J124" s="96">
        <f t="shared" si="73"/>
        <v>1.0006364454509025</v>
      </c>
      <c r="K124" s="96">
        <v>1</v>
      </c>
      <c r="L124" s="96">
        <f t="shared" si="93"/>
        <v>1.0006364400000001</v>
      </c>
      <c r="M124" s="96">
        <f t="shared" si="69"/>
        <v>1048.91450912</v>
      </c>
      <c r="N124" s="24">
        <f t="shared" si="79"/>
        <v>0</v>
      </c>
      <c r="O124" s="95">
        <f t="shared" si="80"/>
        <v>0</v>
      </c>
      <c r="P124" s="96">
        <f t="shared" si="81"/>
        <v>0</v>
      </c>
      <c r="Q124" s="5">
        <f t="shared" si="74"/>
        <v>0.12</v>
      </c>
      <c r="R124" s="8">
        <f t="shared" si="82"/>
        <v>1.006724744</v>
      </c>
      <c r="S124" s="3">
        <f t="shared" si="83"/>
        <v>7.0536815500000003</v>
      </c>
      <c r="T124" s="3">
        <f t="shared" si="84"/>
        <v>0</v>
      </c>
      <c r="U124" s="97" t="str">
        <f t="shared" si="101"/>
        <v>INCORPJ=</v>
      </c>
      <c r="V124" s="122">
        <f t="shared" si="95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9"/>
        <v>45981</v>
      </c>
      <c r="AC124" s="121">
        <f t="shared" si="96"/>
        <v>45980</v>
      </c>
      <c r="AD124" s="121">
        <f t="shared" si="97"/>
        <v>45982</v>
      </c>
      <c r="AE124" s="121">
        <f t="shared" si="98"/>
        <v>46014</v>
      </c>
      <c r="AF124" s="121">
        <f t="shared" si="99"/>
        <v>45982</v>
      </c>
      <c r="AG124" s="121">
        <f t="shared" si="100"/>
        <v>46014</v>
      </c>
    </row>
    <row r="125" spans="1:33" x14ac:dyDescent="0.2">
      <c r="A125" s="98">
        <f t="shared" si="70"/>
        <v>44877</v>
      </c>
      <c r="B125" s="96">
        <f t="shared" si="68"/>
        <v>1056.3204874400001</v>
      </c>
      <c r="C125" s="3">
        <f t="shared" si="92"/>
        <v>1048.24736257</v>
      </c>
      <c r="D125" s="99">
        <f t="shared" si="76"/>
        <v>1044.6790000000001</v>
      </c>
      <c r="E125" s="120">
        <f>IF(DAY(A124)=$A$5,VLOOKUP(A124,[1]A!$E$15:$G$200,3),E124)</f>
        <v>1045.616</v>
      </c>
      <c r="F125" s="100">
        <f t="shared" si="77"/>
        <v>44825</v>
      </c>
      <c r="G125" s="141">
        <f t="shared" si="78"/>
        <v>8.9692623284265416E-4</v>
      </c>
      <c r="H125" s="101">
        <f t="shared" si="71"/>
        <v>23</v>
      </c>
      <c r="I125" s="101">
        <f t="shared" si="72"/>
        <v>31</v>
      </c>
      <c r="J125" s="96">
        <f t="shared" si="73"/>
        <v>1.0006653844120577</v>
      </c>
      <c r="K125" s="96">
        <v>1</v>
      </c>
      <c r="L125" s="96">
        <f t="shared" si="93"/>
        <v>1.00066538</v>
      </c>
      <c r="M125" s="96">
        <f t="shared" si="69"/>
        <v>1048.9448454000001</v>
      </c>
      <c r="N125" s="24">
        <f t="shared" si="79"/>
        <v>0</v>
      </c>
      <c r="O125" s="95">
        <f t="shared" si="80"/>
        <v>0</v>
      </c>
      <c r="P125" s="96">
        <f t="shared" si="81"/>
        <v>0</v>
      </c>
      <c r="Q125" s="5">
        <f t="shared" si="74"/>
        <v>0.12</v>
      </c>
      <c r="R125" s="8">
        <f t="shared" si="82"/>
        <v>1.0070314869999999</v>
      </c>
      <c r="S125" s="3">
        <f t="shared" si="83"/>
        <v>7.3756420399999998</v>
      </c>
      <c r="T125" s="3">
        <f t="shared" si="84"/>
        <v>0</v>
      </c>
      <c r="U125" s="97" t="str">
        <f t="shared" si="101"/>
        <v>INCORPJ=</v>
      </c>
      <c r="V125" s="122">
        <f t="shared" si="95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9"/>
        <v>46011</v>
      </c>
      <c r="AC125" s="121">
        <f t="shared" si="96"/>
        <v>46010</v>
      </c>
      <c r="AD125" s="121">
        <f t="shared" si="97"/>
        <v>46014</v>
      </c>
      <c r="AE125" s="121">
        <f t="shared" si="98"/>
        <v>46043</v>
      </c>
      <c r="AF125" s="121">
        <f t="shared" si="99"/>
        <v>46014</v>
      </c>
      <c r="AG125" s="121">
        <f t="shared" si="100"/>
        <v>46043</v>
      </c>
    </row>
    <row r="126" spans="1:33" x14ac:dyDescent="0.2">
      <c r="A126" s="98">
        <f t="shared" si="70"/>
        <v>44878</v>
      </c>
      <c r="B126" s="96">
        <f t="shared" si="68"/>
        <v>1056.67290037</v>
      </c>
      <c r="C126" s="3">
        <f t="shared" si="92"/>
        <v>1048.24736257</v>
      </c>
      <c r="D126" s="99">
        <f t="shared" si="76"/>
        <v>1044.6790000000001</v>
      </c>
      <c r="E126" s="120">
        <f>IF(DAY(A125)=$A$5,VLOOKUP(A125,[1]A!$E$15:$G$200,3),E125)</f>
        <v>1045.616</v>
      </c>
      <c r="F126" s="100">
        <f t="shared" si="77"/>
        <v>44825</v>
      </c>
      <c r="G126" s="141">
        <f t="shared" si="78"/>
        <v>8.9692623284265416E-4</v>
      </c>
      <c r="H126" s="101">
        <f t="shared" si="71"/>
        <v>24</v>
      </c>
      <c r="I126" s="101">
        <f t="shared" si="72"/>
        <v>31</v>
      </c>
      <c r="J126" s="96">
        <f t="shared" si="73"/>
        <v>1.0006943242101438</v>
      </c>
      <c r="K126" s="96">
        <v>1</v>
      </c>
      <c r="L126" s="96">
        <f t="shared" si="93"/>
        <v>1.00069432</v>
      </c>
      <c r="M126" s="96">
        <f t="shared" si="69"/>
        <v>1048.97518167</v>
      </c>
      <c r="N126" s="24">
        <f t="shared" si="79"/>
        <v>0</v>
      </c>
      <c r="O126" s="95">
        <f t="shared" si="80"/>
        <v>0</v>
      </c>
      <c r="P126" s="96">
        <f t="shared" si="81"/>
        <v>0</v>
      </c>
      <c r="Q126" s="5">
        <f t="shared" si="74"/>
        <v>0.12</v>
      </c>
      <c r="R126" s="8">
        <f t="shared" si="82"/>
        <v>1.0073383229999999</v>
      </c>
      <c r="S126" s="3">
        <f t="shared" si="83"/>
        <v>7.6977187000000002</v>
      </c>
      <c r="T126" s="3">
        <f t="shared" si="84"/>
        <v>0</v>
      </c>
      <c r="U126" s="97" t="str">
        <f t="shared" si="101"/>
        <v>INCORPJ=</v>
      </c>
      <c r="V126" s="122">
        <f t="shared" si="95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9"/>
        <v>46042</v>
      </c>
      <c r="AC126" s="121">
        <f t="shared" si="96"/>
        <v>46041</v>
      </c>
      <c r="AD126" s="121">
        <f t="shared" si="97"/>
        <v>46043</v>
      </c>
      <c r="AE126" s="121">
        <f t="shared" si="98"/>
        <v>46076</v>
      </c>
      <c r="AF126" s="121">
        <f t="shared" si="99"/>
        <v>46043</v>
      </c>
      <c r="AG126" s="121">
        <f t="shared" si="100"/>
        <v>46076</v>
      </c>
    </row>
    <row r="127" spans="1:33" x14ac:dyDescent="0.2">
      <c r="A127" s="98">
        <f t="shared" si="70"/>
        <v>44879</v>
      </c>
      <c r="B127" s="96">
        <f t="shared" si="68"/>
        <v>1057.02542948</v>
      </c>
      <c r="C127" s="3">
        <f t="shared" si="92"/>
        <v>1048.24736257</v>
      </c>
      <c r="D127" s="99">
        <f t="shared" si="76"/>
        <v>1044.6790000000001</v>
      </c>
      <c r="E127" s="120">
        <f>IF(DAY(A126)=$A$5,VLOOKUP(A126,[1]A!$E$15:$G$200,3),E126)</f>
        <v>1045.616</v>
      </c>
      <c r="F127" s="100">
        <f t="shared" si="77"/>
        <v>44825</v>
      </c>
      <c r="G127" s="141">
        <f t="shared" si="78"/>
        <v>8.9692623284265416E-4</v>
      </c>
      <c r="H127" s="101">
        <f t="shared" si="71"/>
        <v>25</v>
      </c>
      <c r="I127" s="101">
        <f t="shared" si="72"/>
        <v>31</v>
      </c>
      <c r="J127" s="96">
        <f t="shared" si="73"/>
        <v>1.0007232648451849</v>
      </c>
      <c r="K127" s="96">
        <v>1</v>
      </c>
      <c r="L127" s="96">
        <f t="shared" si="93"/>
        <v>1.00072326</v>
      </c>
      <c r="M127" s="96">
        <f t="shared" si="69"/>
        <v>1049.00551795</v>
      </c>
      <c r="N127" s="24">
        <f t="shared" si="79"/>
        <v>0</v>
      </c>
      <c r="O127" s="95">
        <f t="shared" si="80"/>
        <v>0</v>
      </c>
      <c r="P127" s="96">
        <f t="shared" si="81"/>
        <v>0</v>
      </c>
      <c r="Q127" s="5">
        <f t="shared" si="74"/>
        <v>0.12</v>
      </c>
      <c r="R127" s="8">
        <f t="shared" si="82"/>
        <v>1.0076452520000001</v>
      </c>
      <c r="S127" s="3">
        <f t="shared" si="83"/>
        <v>8.0199115299999999</v>
      </c>
      <c r="T127" s="3">
        <f t="shared" si="84"/>
        <v>0</v>
      </c>
      <c r="U127" s="97" t="str">
        <f t="shared" si="101"/>
        <v>INCORPJ=</v>
      </c>
      <c r="V127" s="122">
        <f t="shared" si="95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9"/>
        <v>46073</v>
      </c>
      <c r="AC127" s="121">
        <f t="shared" si="96"/>
        <v>46072</v>
      </c>
      <c r="AD127" s="121">
        <f t="shared" si="97"/>
        <v>46076</v>
      </c>
      <c r="AE127" s="121">
        <f t="shared" si="98"/>
        <v>46104</v>
      </c>
      <c r="AF127" s="121">
        <f t="shared" si="99"/>
        <v>46076</v>
      </c>
      <c r="AG127" s="121">
        <f t="shared" si="100"/>
        <v>46104</v>
      </c>
    </row>
    <row r="128" spans="1:33" x14ac:dyDescent="0.2">
      <c r="A128" s="98">
        <f t="shared" si="70"/>
        <v>44880</v>
      </c>
      <c r="B128" s="96">
        <f t="shared" si="68"/>
        <v>1057.37807582</v>
      </c>
      <c r="C128" s="3">
        <f t="shared" si="92"/>
        <v>1048.24736257</v>
      </c>
      <c r="D128" s="99">
        <f t="shared" si="76"/>
        <v>1044.6790000000001</v>
      </c>
      <c r="E128" s="120">
        <f>IF(DAY(A127)=$A$5,VLOOKUP(A127,[1]A!$E$15:$G$200,3),E127)</f>
        <v>1045.616</v>
      </c>
      <c r="F128" s="100">
        <f t="shared" si="77"/>
        <v>44825</v>
      </c>
      <c r="G128" s="141">
        <f t="shared" si="78"/>
        <v>8.9692623284265416E-4</v>
      </c>
      <c r="H128" s="101">
        <f t="shared" si="71"/>
        <v>26</v>
      </c>
      <c r="I128" s="101">
        <f t="shared" si="72"/>
        <v>31</v>
      </c>
      <c r="J128" s="96">
        <f t="shared" si="73"/>
        <v>1.0007522063172054</v>
      </c>
      <c r="K128" s="96">
        <v>1</v>
      </c>
      <c r="L128" s="96">
        <f t="shared" si="93"/>
        <v>1.0007522</v>
      </c>
      <c r="M128" s="96">
        <f t="shared" si="69"/>
        <v>1049.03585423</v>
      </c>
      <c r="N128" s="24">
        <f t="shared" si="79"/>
        <v>0</v>
      </c>
      <c r="O128" s="95">
        <f t="shared" si="80"/>
        <v>0</v>
      </c>
      <c r="P128" s="96">
        <f t="shared" si="81"/>
        <v>0</v>
      </c>
      <c r="Q128" s="5">
        <f t="shared" si="74"/>
        <v>0.12</v>
      </c>
      <c r="R128" s="8">
        <f t="shared" si="82"/>
        <v>1.0079522750000001</v>
      </c>
      <c r="S128" s="3">
        <f t="shared" si="83"/>
        <v>8.3422215899999994</v>
      </c>
      <c r="T128" s="3">
        <f t="shared" si="84"/>
        <v>0</v>
      </c>
      <c r="U128" s="97" t="str">
        <f t="shared" si="101"/>
        <v>INCORPJ=</v>
      </c>
      <c r="V128" s="122">
        <f t="shared" si="95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9"/>
        <v>46101</v>
      </c>
      <c r="AC128" s="121">
        <f t="shared" si="96"/>
        <v>46100</v>
      </c>
      <c r="AD128" s="121">
        <f t="shared" si="97"/>
        <v>46104</v>
      </c>
      <c r="AE128" s="121">
        <f t="shared" si="98"/>
        <v>46134</v>
      </c>
      <c r="AF128" s="121">
        <f t="shared" si="99"/>
        <v>46104</v>
      </c>
      <c r="AG128" s="121">
        <f t="shared" si="100"/>
        <v>46134</v>
      </c>
    </row>
    <row r="129" spans="1:135" x14ac:dyDescent="0.2">
      <c r="A129" s="98">
        <f t="shared" si="70"/>
        <v>44881</v>
      </c>
      <c r="B129" s="96">
        <f t="shared" si="68"/>
        <v>1057.73083836</v>
      </c>
      <c r="C129" s="3">
        <f t="shared" si="92"/>
        <v>1048.24736257</v>
      </c>
      <c r="D129" s="99">
        <f t="shared" si="76"/>
        <v>1044.6790000000001</v>
      </c>
      <c r="E129" s="120">
        <f>IF(DAY(A128)=$A$5,VLOOKUP(A128,[1]A!$E$15:$G$200,3),E128)</f>
        <v>1045.616</v>
      </c>
      <c r="F129" s="100">
        <f t="shared" si="77"/>
        <v>44825</v>
      </c>
      <c r="G129" s="141">
        <f t="shared" si="78"/>
        <v>8.9692623284265416E-4</v>
      </c>
      <c r="H129" s="101">
        <f t="shared" si="71"/>
        <v>27</v>
      </c>
      <c r="I129" s="101">
        <f t="shared" si="72"/>
        <v>31</v>
      </c>
      <c r="J129" s="96">
        <f t="shared" si="73"/>
        <v>1.000781148626229</v>
      </c>
      <c r="K129" s="96">
        <v>1</v>
      </c>
      <c r="L129" s="96">
        <f t="shared" si="93"/>
        <v>1.00078114</v>
      </c>
      <c r="M129" s="96">
        <f t="shared" si="69"/>
        <v>1049.0661905100001</v>
      </c>
      <c r="N129" s="24">
        <f t="shared" si="79"/>
        <v>0</v>
      </c>
      <c r="O129" s="95">
        <f t="shared" si="80"/>
        <v>0</v>
      </c>
      <c r="P129" s="96">
        <f t="shared" si="81"/>
        <v>0</v>
      </c>
      <c r="Q129" s="5">
        <f t="shared" si="74"/>
        <v>0.12</v>
      </c>
      <c r="R129" s="8">
        <f t="shared" si="82"/>
        <v>1.0082593909999999</v>
      </c>
      <c r="S129" s="3">
        <f t="shared" si="83"/>
        <v>8.6646478499999997</v>
      </c>
      <c r="T129" s="3">
        <f t="shared" si="84"/>
        <v>0</v>
      </c>
      <c r="U129" s="97" t="str">
        <f t="shared" si="101"/>
        <v>INCORPJ=</v>
      </c>
      <c r="V129" s="122">
        <f t="shared" si="95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9"/>
        <v>46132</v>
      </c>
      <c r="AC129" s="121">
        <f t="shared" si="96"/>
        <v>46129</v>
      </c>
      <c r="AD129" s="121">
        <f t="shared" si="97"/>
        <v>46134</v>
      </c>
      <c r="AE129" s="121">
        <f t="shared" si="98"/>
        <v>46163</v>
      </c>
      <c r="AF129" s="121">
        <f t="shared" si="99"/>
        <v>46134</v>
      </c>
      <c r="AG129" s="121">
        <f t="shared" si="100"/>
        <v>46163</v>
      </c>
    </row>
    <row r="130" spans="1:135" x14ac:dyDescent="0.2">
      <c r="A130" s="98">
        <f t="shared" si="70"/>
        <v>44882</v>
      </c>
      <c r="B130" s="96">
        <f t="shared" si="68"/>
        <v>1058.0837287100001</v>
      </c>
      <c r="C130" s="3">
        <f t="shared" si="92"/>
        <v>1048.24736257</v>
      </c>
      <c r="D130" s="99">
        <f t="shared" si="76"/>
        <v>1044.6790000000001</v>
      </c>
      <c r="E130" s="120">
        <f>IF(DAY(A129)=$A$5,VLOOKUP(A129,[1]A!$E$15:$G$200,3),E129)</f>
        <v>1045.616</v>
      </c>
      <c r="F130" s="100">
        <f t="shared" si="77"/>
        <v>44825</v>
      </c>
      <c r="G130" s="141">
        <f t="shared" si="78"/>
        <v>8.9692623284265416E-4</v>
      </c>
      <c r="H130" s="101">
        <f t="shared" si="71"/>
        <v>28</v>
      </c>
      <c r="I130" s="101">
        <f t="shared" si="72"/>
        <v>31</v>
      </c>
      <c r="J130" s="96">
        <f t="shared" si="73"/>
        <v>1.0008100917722804</v>
      </c>
      <c r="K130" s="96">
        <v>1</v>
      </c>
      <c r="L130" s="96">
        <f t="shared" si="93"/>
        <v>1.0008100900000001</v>
      </c>
      <c r="M130" s="96">
        <f t="shared" si="69"/>
        <v>1049.09653727</v>
      </c>
      <c r="N130" s="24">
        <f t="shared" si="79"/>
        <v>0</v>
      </c>
      <c r="O130" s="95">
        <f t="shared" si="80"/>
        <v>0</v>
      </c>
      <c r="P130" s="96">
        <f t="shared" si="81"/>
        <v>0</v>
      </c>
      <c r="Q130" s="5">
        <f t="shared" si="74"/>
        <v>0.12</v>
      </c>
      <c r="R130" s="8">
        <f t="shared" si="82"/>
        <v>1.0085666010000001</v>
      </c>
      <c r="S130" s="3">
        <f t="shared" si="83"/>
        <v>8.9871914400000001</v>
      </c>
      <c r="T130" s="3">
        <f t="shared" si="84"/>
        <v>0</v>
      </c>
      <c r="U130" s="97" t="str">
        <f t="shared" si="101"/>
        <v>INCORPJ=</v>
      </c>
      <c r="V130" s="122">
        <f t="shared" si="95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9"/>
        <v>46162</v>
      </c>
      <c r="AC130" s="121">
        <f t="shared" si="96"/>
        <v>46161</v>
      </c>
      <c r="AD130" s="121">
        <f t="shared" si="97"/>
        <v>46163</v>
      </c>
      <c r="AE130" s="121">
        <f t="shared" si="98"/>
        <v>46196</v>
      </c>
      <c r="AF130" s="121">
        <f t="shared" si="99"/>
        <v>46163</v>
      </c>
      <c r="AG130" s="121">
        <f t="shared" si="100"/>
        <v>46196</v>
      </c>
    </row>
    <row r="131" spans="1:135" x14ac:dyDescent="0.2">
      <c r="A131" s="98">
        <f t="shared" si="70"/>
        <v>44883</v>
      </c>
      <c r="B131" s="96">
        <f t="shared" si="68"/>
        <v>1058.4367257500001</v>
      </c>
      <c r="C131" s="3">
        <f t="shared" si="92"/>
        <v>1048.24736257</v>
      </c>
      <c r="D131" s="99">
        <f t="shared" si="76"/>
        <v>1044.6790000000001</v>
      </c>
      <c r="E131" s="120">
        <f>IF(DAY(A130)=$A$5,VLOOKUP(A130,[1]A!$E$15:$G$200,3),E130)</f>
        <v>1045.616</v>
      </c>
      <c r="F131" s="100">
        <f t="shared" si="77"/>
        <v>44825</v>
      </c>
      <c r="G131" s="141">
        <f t="shared" si="78"/>
        <v>8.9692623284265416E-4</v>
      </c>
      <c r="H131" s="101">
        <f t="shared" si="71"/>
        <v>29</v>
      </c>
      <c r="I131" s="101">
        <f t="shared" si="72"/>
        <v>31</v>
      </c>
      <c r="J131" s="96">
        <f t="shared" si="73"/>
        <v>1.0008390357553838</v>
      </c>
      <c r="K131" s="96">
        <v>1</v>
      </c>
      <c r="L131" s="96">
        <f t="shared" si="93"/>
        <v>1.0008390300000001</v>
      </c>
      <c r="M131" s="96">
        <f t="shared" si="69"/>
        <v>1049.12687355</v>
      </c>
      <c r="N131" s="24">
        <f t="shared" si="79"/>
        <v>0</v>
      </c>
      <c r="O131" s="95">
        <f t="shared" si="80"/>
        <v>0</v>
      </c>
      <c r="P131" s="96">
        <f t="shared" si="81"/>
        <v>0</v>
      </c>
      <c r="Q131" s="5">
        <f t="shared" si="74"/>
        <v>0.12</v>
      </c>
      <c r="R131" s="8">
        <f t="shared" si="82"/>
        <v>1.008873905</v>
      </c>
      <c r="S131" s="3">
        <f t="shared" si="83"/>
        <v>9.3098521999999999</v>
      </c>
      <c r="T131" s="3">
        <f t="shared" si="84"/>
        <v>0</v>
      </c>
      <c r="U131" s="97" t="str">
        <f t="shared" si="101"/>
        <v>INCORPJ=</v>
      </c>
      <c r="V131" s="122">
        <f t="shared" si="95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9"/>
        <v>46193</v>
      </c>
      <c r="AC131" s="121">
        <f t="shared" si="96"/>
        <v>46192</v>
      </c>
      <c r="AD131" s="121">
        <f t="shared" si="97"/>
        <v>46196</v>
      </c>
      <c r="AE131" s="121">
        <f t="shared" si="98"/>
        <v>46224</v>
      </c>
      <c r="AF131" s="121">
        <f t="shared" si="99"/>
        <v>46196</v>
      </c>
      <c r="AG131" s="121">
        <f t="shared" si="100"/>
        <v>46224</v>
      </c>
    </row>
    <row r="132" spans="1:135" x14ac:dyDescent="0.2">
      <c r="A132" s="98">
        <f t="shared" si="70"/>
        <v>44884</v>
      </c>
      <c r="B132" s="96">
        <f t="shared" si="68"/>
        <v>1058.7898495899999</v>
      </c>
      <c r="C132" s="3">
        <f t="shared" si="92"/>
        <v>1048.24736257</v>
      </c>
      <c r="D132" s="99">
        <f t="shared" si="76"/>
        <v>1044.6790000000001</v>
      </c>
      <c r="E132" s="120">
        <f>IF(DAY(A131)=$A$5,VLOOKUP(A131,[1]A!$E$15:$G$200,3),E131)</f>
        <v>1045.616</v>
      </c>
      <c r="F132" s="100">
        <f t="shared" si="77"/>
        <v>44825</v>
      </c>
      <c r="G132" s="141">
        <f t="shared" si="78"/>
        <v>8.9692623284265416E-4</v>
      </c>
      <c r="H132" s="101">
        <f t="shared" si="71"/>
        <v>30</v>
      </c>
      <c r="I132" s="101">
        <f t="shared" si="72"/>
        <v>31</v>
      </c>
      <c r="J132" s="96">
        <f t="shared" si="73"/>
        <v>1.0008679805755631</v>
      </c>
      <c r="K132" s="96">
        <v>1</v>
      </c>
      <c r="L132" s="96">
        <f t="shared" si="93"/>
        <v>1.00086798</v>
      </c>
      <c r="M132" s="96">
        <f t="shared" si="69"/>
        <v>1049.15722031</v>
      </c>
      <c r="N132" s="24">
        <f t="shared" si="79"/>
        <v>0</v>
      </c>
      <c r="O132" s="95">
        <f t="shared" si="80"/>
        <v>0</v>
      </c>
      <c r="P132" s="96">
        <f t="shared" si="81"/>
        <v>0</v>
      </c>
      <c r="Q132" s="5">
        <f t="shared" si="74"/>
        <v>0.12</v>
      </c>
      <c r="R132" s="8">
        <f t="shared" si="82"/>
        <v>1.009181302</v>
      </c>
      <c r="S132" s="3">
        <f t="shared" si="83"/>
        <v>9.6326292799999997</v>
      </c>
      <c r="T132" s="3">
        <f t="shared" si="84"/>
        <v>0</v>
      </c>
      <c r="U132" s="97" t="str">
        <f t="shared" si="101"/>
        <v>INCORPJ=</v>
      </c>
      <c r="V132" s="122">
        <f t="shared" si="95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9"/>
        <v>46223</v>
      </c>
      <c r="AC132" s="121">
        <f t="shared" si="96"/>
        <v>46220</v>
      </c>
      <c r="AD132" s="121">
        <f t="shared" si="97"/>
        <v>46224</v>
      </c>
      <c r="AE132" s="121">
        <f t="shared" si="98"/>
        <v>46255</v>
      </c>
      <c r="AF132" s="121">
        <f t="shared" si="99"/>
        <v>46224</v>
      </c>
      <c r="AG132" s="121">
        <f t="shared" si="100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70"/>
        <v>44885</v>
      </c>
      <c r="B133" s="96">
        <f t="shared" si="68"/>
        <v>1059.14308013</v>
      </c>
      <c r="C133" s="3">
        <f t="shared" si="92"/>
        <v>1048.24736257</v>
      </c>
      <c r="D133" s="99">
        <f t="shared" si="76"/>
        <v>1044.6790000000001</v>
      </c>
      <c r="E133" s="120">
        <f>IF(DAY(A132)=$A$5,VLOOKUP(A132,[1]A!$E$15:$G$200,3),E132)</f>
        <v>1045.616</v>
      </c>
      <c r="F133" s="100">
        <f t="shared" si="77"/>
        <v>44825</v>
      </c>
      <c r="G133" s="141">
        <f t="shared" si="78"/>
        <v>8.9692623284265416E-4</v>
      </c>
      <c r="H133" s="101">
        <f t="shared" si="71"/>
        <v>31</v>
      </c>
      <c r="I133" s="101">
        <f t="shared" si="72"/>
        <v>31</v>
      </c>
      <c r="J133" s="96">
        <f t="shared" si="73"/>
        <v>1.0008969262328427</v>
      </c>
      <c r="K133" s="96">
        <v>1</v>
      </c>
      <c r="L133" s="96">
        <f t="shared" si="93"/>
        <v>1.00089692</v>
      </c>
      <c r="M133" s="96">
        <f t="shared" si="69"/>
        <v>1049.18755659</v>
      </c>
      <c r="N133" s="24">
        <f t="shared" si="79"/>
        <v>4</v>
      </c>
      <c r="O133" s="95">
        <f t="shared" si="80"/>
        <v>0</v>
      </c>
      <c r="P133" s="96">
        <f t="shared" si="81"/>
        <v>0</v>
      </c>
      <c r="Q133" s="5">
        <f t="shared" si="74"/>
        <v>0.12</v>
      </c>
      <c r="R133" s="8">
        <f t="shared" si="82"/>
        <v>1.0094887930000001</v>
      </c>
      <c r="S133" s="3">
        <f t="shared" si="83"/>
        <v>9.9555235399999997</v>
      </c>
      <c r="T133" s="3">
        <f t="shared" si="84"/>
        <v>9.9555235399999997</v>
      </c>
      <c r="U133" s="97" t="str">
        <f t="shared" si="101"/>
        <v>INCORPJ=</v>
      </c>
      <c r="V133" s="122">
        <f t="shared" si="95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9"/>
        <v>46254</v>
      </c>
      <c r="AC133" s="121">
        <f t="shared" si="96"/>
        <v>46253</v>
      </c>
      <c r="AD133" s="121">
        <f t="shared" si="97"/>
        <v>46255</v>
      </c>
      <c r="AE133" s="121">
        <f t="shared" si="98"/>
        <v>46287</v>
      </c>
      <c r="AF133" s="121">
        <f t="shared" si="99"/>
        <v>46255</v>
      </c>
      <c r="AG133" s="121">
        <f t="shared" si="100"/>
        <v>46287</v>
      </c>
    </row>
    <row r="134" spans="1:135" ht="15.75" x14ac:dyDescent="0.2">
      <c r="A134" s="98">
        <f t="shared" si="70"/>
        <v>44886</v>
      </c>
      <c r="B134" s="96">
        <f t="shared" si="68"/>
        <v>1059.5197578299999</v>
      </c>
      <c r="C134" s="144">
        <f>IF(N133&gt;0,M133-P133+S133,C133)</f>
        <v>1059.14308013</v>
      </c>
      <c r="D134" s="99">
        <f t="shared" si="76"/>
        <v>1045.616</v>
      </c>
      <c r="E134" s="120">
        <f>IF(DAY(A133)=$A$5,VLOOKUP(A133,[1]A!$E$15:$G$200,3),E133)</f>
        <v>1046.896</v>
      </c>
      <c r="F134" s="100">
        <f t="shared" si="77"/>
        <v>44855</v>
      </c>
      <c r="G134" s="141">
        <f t="shared" si="78"/>
        <v>1.2241587733929915E-3</v>
      </c>
      <c r="H134" s="101">
        <f t="shared" si="71"/>
        <v>1</v>
      </c>
      <c r="I134" s="101">
        <f t="shared" si="72"/>
        <v>30</v>
      </c>
      <c r="J134" s="96">
        <f t="shared" si="73"/>
        <v>1.0000407811682617</v>
      </c>
      <c r="K134" s="96">
        <v>1</v>
      </c>
      <c r="L134" s="96">
        <f t="shared" si="93"/>
        <v>1.00004078</v>
      </c>
      <c r="M134" s="96">
        <f t="shared" si="69"/>
        <v>1059.1862719799999</v>
      </c>
      <c r="N134" s="24">
        <f t="shared" si="79"/>
        <v>0</v>
      </c>
      <c r="O134" s="95">
        <f t="shared" si="80"/>
        <v>0</v>
      </c>
      <c r="P134" s="96">
        <f t="shared" si="81"/>
        <v>0</v>
      </c>
      <c r="Q134" s="5">
        <f t="shared" si="74"/>
        <v>0.12</v>
      </c>
      <c r="R134" s="8">
        <f t="shared" si="82"/>
        <v>1.0003148509999999</v>
      </c>
      <c r="S134" s="3">
        <f t="shared" si="83"/>
        <v>0.33348584999999997</v>
      </c>
      <c r="T134" s="3">
        <f t="shared" si="84"/>
        <v>0</v>
      </c>
      <c r="U134" s="97" t="str">
        <f t="shared" si="101"/>
        <v>INCORPJ=</v>
      </c>
      <c r="V134" s="122">
        <f t="shared" si="95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9"/>
        <v>46285</v>
      </c>
      <c r="AC134" s="121">
        <f t="shared" si="96"/>
        <v>46283</v>
      </c>
      <c r="AD134" s="121">
        <f t="shared" si="97"/>
        <v>46287</v>
      </c>
      <c r="AE134" s="121">
        <f t="shared" si="98"/>
        <v>46316</v>
      </c>
      <c r="AF134" s="121">
        <f t="shared" si="99"/>
        <v>46287</v>
      </c>
      <c r="AG134" s="121">
        <f t="shared" si="100"/>
        <v>46316</v>
      </c>
    </row>
    <row r="135" spans="1:135" x14ac:dyDescent="0.2">
      <c r="A135" s="98">
        <f t="shared" si="70"/>
        <v>44887</v>
      </c>
      <c r="B135" s="96">
        <f t="shared" si="68"/>
        <v>1059.89656866</v>
      </c>
      <c r="C135" s="3">
        <f t="shared" si="92"/>
        <v>1059.14308013</v>
      </c>
      <c r="D135" s="99">
        <f t="shared" si="76"/>
        <v>1045.616</v>
      </c>
      <c r="E135" s="120">
        <f>IF(DAY(A134)=$A$5,VLOOKUP(A134,[1]A!$E$15:$G$200,3),E134)</f>
        <v>1046.896</v>
      </c>
      <c r="F135" s="100">
        <f t="shared" si="77"/>
        <v>44855</v>
      </c>
      <c r="G135" s="141">
        <f t="shared" si="78"/>
        <v>1.2241587733929915E-3</v>
      </c>
      <c r="H135" s="101">
        <f t="shared" si="71"/>
        <v>2</v>
      </c>
      <c r="I135" s="101">
        <f t="shared" si="72"/>
        <v>30</v>
      </c>
      <c r="J135" s="96">
        <f t="shared" si="73"/>
        <v>1.0000815639996272</v>
      </c>
      <c r="K135" s="96">
        <v>1</v>
      </c>
      <c r="L135" s="96">
        <f t="shared" si="93"/>
        <v>1.0000815599999999</v>
      </c>
      <c r="M135" s="96">
        <f t="shared" si="69"/>
        <v>1059.22946383</v>
      </c>
      <c r="N135" s="24">
        <f t="shared" si="79"/>
        <v>0</v>
      </c>
      <c r="O135" s="95">
        <f t="shared" si="80"/>
        <v>0</v>
      </c>
      <c r="P135" s="96">
        <f t="shared" si="81"/>
        <v>0</v>
      </c>
      <c r="Q135" s="5">
        <f t="shared" si="74"/>
        <v>0.12</v>
      </c>
      <c r="R135" s="8">
        <f t="shared" si="82"/>
        <v>1.000629802</v>
      </c>
      <c r="S135" s="3">
        <f t="shared" si="83"/>
        <v>0.66710482999999998</v>
      </c>
      <c r="T135" s="3">
        <f t="shared" si="84"/>
        <v>0</v>
      </c>
      <c r="U135" s="97" t="str">
        <f t="shared" si="101"/>
        <v>INCORPJ=</v>
      </c>
      <c r="V135" s="122">
        <f t="shared" si="95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9"/>
        <v>46315</v>
      </c>
      <c r="AC135" s="121">
        <f t="shared" si="96"/>
        <v>46314</v>
      </c>
      <c r="AD135" s="121">
        <f t="shared" si="97"/>
        <v>46316</v>
      </c>
      <c r="AE135" s="121">
        <f t="shared" si="98"/>
        <v>46349</v>
      </c>
      <c r="AF135" s="121">
        <f t="shared" si="99"/>
        <v>46316</v>
      </c>
      <c r="AG135" s="121">
        <f t="shared" si="100"/>
        <v>46349</v>
      </c>
    </row>
    <row r="136" spans="1:135" x14ac:dyDescent="0.2">
      <c r="A136" s="98">
        <f t="shared" si="70"/>
        <v>44888</v>
      </c>
      <c r="B136" s="96">
        <f t="shared" si="68"/>
        <v>1060.27351157</v>
      </c>
      <c r="C136" s="3">
        <f t="shared" si="92"/>
        <v>1059.14308013</v>
      </c>
      <c r="D136" s="99">
        <f t="shared" si="76"/>
        <v>1045.616</v>
      </c>
      <c r="E136" s="120">
        <f>IF(DAY(A135)=$A$5,VLOOKUP(A135,[1]A!$E$15:$G$200,3),E135)</f>
        <v>1046.896</v>
      </c>
      <c r="F136" s="100">
        <f t="shared" si="77"/>
        <v>44855</v>
      </c>
      <c r="G136" s="141">
        <f t="shared" si="78"/>
        <v>1.2241587733929915E-3</v>
      </c>
      <c r="H136" s="101">
        <f t="shared" si="71"/>
        <v>3</v>
      </c>
      <c r="I136" s="101">
        <f t="shared" si="72"/>
        <v>30</v>
      </c>
      <c r="J136" s="96">
        <f t="shared" si="73"/>
        <v>1.0001223484941641</v>
      </c>
      <c r="K136" s="96">
        <v>1</v>
      </c>
      <c r="L136" s="96">
        <f t="shared" si="93"/>
        <v>1.0001223400000001</v>
      </c>
      <c r="M136" s="96">
        <f t="shared" si="69"/>
        <v>1059.27265569</v>
      </c>
      <c r="N136" s="24">
        <f t="shared" si="79"/>
        <v>0</v>
      </c>
      <c r="O136" s="95">
        <f t="shared" si="80"/>
        <v>0</v>
      </c>
      <c r="P136" s="96">
        <f t="shared" si="81"/>
        <v>0</v>
      </c>
      <c r="Q136" s="5">
        <f t="shared" si="74"/>
        <v>0.12</v>
      </c>
      <c r="R136" s="8">
        <f t="shared" si="82"/>
        <v>1.0009448519999999</v>
      </c>
      <c r="S136" s="3">
        <f t="shared" si="83"/>
        <v>1.00085588</v>
      </c>
      <c r="T136" s="3">
        <f t="shared" si="84"/>
        <v>0</v>
      </c>
      <c r="U136" s="97" t="str">
        <f t="shared" si="101"/>
        <v>INCORPJ=</v>
      </c>
      <c r="V136" s="122">
        <f t="shared" si="95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9"/>
        <v>46346</v>
      </c>
      <c r="AC136" s="121">
        <f t="shared" si="96"/>
        <v>46345</v>
      </c>
      <c r="AD136" s="121">
        <f t="shared" si="97"/>
        <v>46349</v>
      </c>
      <c r="AE136" s="121">
        <f t="shared" si="98"/>
        <v>46378</v>
      </c>
      <c r="AF136" s="121">
        <f t="shared" si="99"/>
        <v>46349</v>
      </c>
      <c r="AG136" s="121">
        <f t="shared" si="100"/>
        <v>46378</v>
      </c>
    </row>
    <row r="137" spans="1:135" x14ac:dyDescent="0.2">
      <c r="A137" s="98">
        <f t="shared" si="70"/>
        <v>44889</v>
      </c>
      <c r="B137" s="96">
        <f t="shared" si="68"/>
        <v>1060.65059718</v>
      </c>
      <c r="C137" s="3">
        <f t="shared" si="92"/>
        <v>1059.14308013</v>
      </c>
      <c r="D137" s="99">
        <f t="shared" si="76"/>
        <v>1045.616</v>
      </c>
      <c r="E137" s="120">
        <f>IF(DAY(A136)=$A$5,VLOOKUP(A136,[1]A!$E$15:$G$200,3),E136)</f>
        <v>1046.896</v>
      </c>
      <c r="F137" s="100">
        <f t="shared" si="77"/>
        <v>44855</v>
      </c>
      <c r="G137" s="141">
        <f t="shared" si="78"/>
        <v>1.2241587733929915E-3</v>
      </c>
      <c r="H137" s="101">
        <f t="shared" si="71"/>
        <v>4</v>
      </c>
      <c r="I137" s="101">
        <f t="shared" si="72"/>
        <v>30</v>
      </c>
      <c r="J137" s="96">
        <f t="shared" si="73"/>
        <v>1.0001631346519404</v>
      </c>
      <c r="K137" s="96">
        <v>1</v>
      </c>
      <c r="L137" s="96">
        <f t="shared" si="93"/>
        <v>1.00016313</v>
      </c>
      <c r="M137" s="96">
        <f t="shared" si="69"/>
        <v>1059.31585814</v>
      </c>
      <c r="N137" s="24">
        <f t="shared" si="79"/>
        <v>0</v>
      </c>
      <c r="O137" s="95">
        <f t="shared" si="80"/>
        <v>0</v>
      </c>
      <c r="P137" s="96">
        <f t="shared" si="81"/>
        <v>0</v>
      </c>
      <c r="Q137" s="5">
        <f t="shared" si="74"/>
        <v>0.12</v>
      </c>
      <c r="R137" s="8">
        <f t="shared" si="82"/>
        <v>1.0012600009999999</v>
      </c>
      <c r="S137" s="3">
        <f t="shared" si="83"/>
        <v>1.3347390400000001</v>
      </c>
      <c r="T137" s="3">
        <f t="shared" si="84"/>
        <v>0</v>
      </c>
      <c r="U137" s="97" t="str">
        <f t="shared" si="101"/>
        <v>INCORPJ=</v>
      </c>
      <c r="V137" s="122">
        <f t="shared" si="95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9"/>
        <v>46376</v>
      </c>
      <c r="AC137" s="121">
        <f t="shared" si="96"/>
        <v>46374</v>
      </c>
      <c r="AD137" s="121">
        <f t="shared" si="97"/>
        <v>46378</v>
      </c>
      <c r="AE137" s="121">
        <f t="shared" si="98"/>
        <v>46408</v>
      </c>
      <c r="AF137" s="121">
        <f t="shared" si="99"/>
        <v>46378</v>
      </c>
      <c r="AG137" s="121">
        <f t="shared" si="100"/>
        <v>46408</v>
      </c>
    </row>
    <row r="138" spans="1:135" x14ac:dyDescent="0.2">
      <c r="A138" s="98">
        <f t="shared" si="70"/>
        <v>44890</v>
      </c>
      <c r="B138" s="96">
        <f t="shared" ref="B138:B201" si="102">(M138+S138)</f>
        <v>1061.0278148800001</v>
      </c>
      <c r="C138" s="3">
        <f t="shared" si="92"/>
        <v>1059.14308013</v>
      </c>
      <c r="D138" s="99">
        <f t="shared" si="76"/>
        <v>1045.616</v>
      </c>
      <c r="E138" s="120">
        <f>IF(DAY(A137)=$A$5,VLOOKUP(A137,[1]A!$E$15:$G$200,3),E137)</f>
        <v>1046.896</v>
      </c>
      <c r="F138" s="100">
        <f t="shared" si="77"/>
        <v>44855</v>
      </c>
      <c r="G138" s="141">
        <f t="shared" si="78"/>
        <v>1.2241587733929915E-3</v>
      </c>
      <c r="H138" s="101">
        <f t="shared" si="71"/>
        <v>5</v>
      </c>
      <c r="I138" s="101">
        <f t="shared" si="72"/>
        <v>30</v>
      </c>
      <c r="J138" s="96">
        <f t="shared" si="73"/>
        <v>1.0002039224730237</v>
      </c>
      <c r="K138" s="96">
        <v>1</v>
      </c>
      <c r="L138" s="96">
        <f t="shared" si="93"/>
        <v>1.0002039199999999</v>
      </c>
      <c r="M138" s="96">
        <f t="shared" ref="M138:M201" si="103">TRUNC(C138*L138,8)</f>
        <v>1059.35906058</v>
      </c>
      <c r="N138" s="24">
        <f t="shared" si="79"/>
        <v>0</v>
      </c>
      <c r="O138" s="95">
        <f t="shared" si="80"/>
        <v>0</v>
      </c>
      <c r="P138" s="96">
        <f t="shared" si="81"/>
        <v>0</v>
      </c>
      <c r="Q138" s="5">
        <f t="shared" si="74"/>
        <v>0.12</v>
      </c>
      <c r="R138" s="8">
        <f t="shared" si="82"/>
        <v>1.0015752490000001</v>
      </c>
      <c r="S138" s="3">
        <f t="shared" si="83"/>
        <v>1.6687543</v>
      </c>
      <c r="T138" s="3">
        <f t="shared" si="84"/>
        <v>0</v>
      </c>
      <c r="U138" s="97" t="str">
        <f t="shared" si="101"/>
        <v>INCORPJ=</v>
      </c>
      <c r="V138" s="122">
        <f t="shared" si="95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9"/>
        <v>46407</v>
      </c>
      <c r="AC138" s="121">
        <f t="shared" si="96"/>
        <v>46406</v>
      </c>
      <c r="AD138" s="121">
        <f t="shared" si="97"/>
        <v>46408</v>
      </c>
      <c r="AE138" s="121">
        <f t="shared" si="98"/>
        <v>46441</v>
      </c>
      <c r="AF138" s="121">
        <f t="shared" si="99"/>
        <v>46408</v>
      </c>
      <c r="AG138" s="121">
        <f t="shared" si="100"/>
        <v>46441</v>
      </c>
    </row>
    <row r="139" spans="1:135" x14ac:dyDescent="0.2">
      <c r="A139" s="98">
        <f t="shared" ref="A139:A202" si="104">(A138+1)</f>
        <v>44891</v>
      </c>
      <c r="B139" s="96">
        <f t="shared" si="102"/>
        <v>1061.40516471</v>
      </c>
      <c r="C139" s="3">
        <f t="shared" si="92"/>
        <v>1059.14308013</v>
      </c>
      <c r="D139" s="99">
        <f t="shared" si="76"/>
        <v>1045.616</v>
      </c>
      <c r="E139" s="120">
        <f>IF(DAY(A138)=$A$5,VLOOKUP(A138,[1]A!$E$15:$G$200,3),E138)</f>
        <v>1046.896</v>
      </c>
      <c r="F139" s="100">
        <f t="shared" si="77"/>
        <v>44855</v>
      </c>
      <c r="G139" s="141">
        <f t="shared" si="78"/>
        <v>1.2241587733929915E-3</v>
      </c>
      <c r="H139" s="101">
        <f t="shared" ref="H139:H202" si="105">IF(A139&gt;A$7,IF(DAY(A139)=A$5+1,1,H138+1),0)</f>
        <v>6</v>
      </c>
      <c r="I139" s="101">
        <f t="shared" ref="I139:I202" si="106">IF(DAY(A139)=A$5+1,DAY(EOMONTH(A139,0)),I138)</f>
        <v>30</v>
      </c>
      <c r="J139" s="96">
        <f t="shared" ref="J139:J202" si="107">IF(E139&gt;D139,((E139/D139)^(H139/I139)),1)</f>
        <v>1.0002447119574822</v>
      </c>
      <c r="K139" s="96">
        <v>1</v>
      </c>
      <c r="L139" s="96">
        <f t="shared" si="93"/>
        <v>1.00024471</v>
      </c>
      <c r="M139" s="96">
        <f t="shared" si="103"/>
        <v>1059.4022630300001</v>
      </c>
      <c r="N139" s="24">
        <f t="shared" si="79"/>
        <v>0</v>
      </c>
      <c r="O139" s="95">
        <f t="shared" si="80"/>
        <v>0</v>
      </c>
      <c r="P139" s="96">
        <f t="shared" si="81"/>
        <v>0</v>
      </c>
      <c r="Q139" s="5">
        <f t="shared" ref="Q139:Q202" si="108">(Q138)</f>
        <v>0.12</v>
      </c>
      <c r="R139" s="8">
        <f t="shared" si="82"/>
        <v>1.001890596</v>
      </c>
      <c r="S139" s="3">
        <f t="shared" si="83"/>
        <v>2.0029016799999999</v>
      </c>
      <c r="T139" s="3">
        <f t="shared" si="84"/>
        <v>0</v>
      </c>
      <c r="U139" s="97" t="str">
        <f t="shared" ref="U139:U154" si="109">U138</f>
        <v>INCORPJ=</v>
      </c>
      <c r="V139" s="122">
        <f t="shared" si="95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9"/>
        <v>46438</v>
      </c>
      <c r="AC139" s="121">
        <f t="shared" si="96"/>
        <v>46437</v>
      </c>
      <c r="AD139" s="121">
        <f t="shared" si="97"/>
        <v>46441</v>
      </c>
      <c r="AE139" s="121">
        <f t="shared" si="98"/>
        <v>46469</v>
      </c>
      <c r="AF139" s="121">
        <f t="shared" si="99"/>
        <v>46441</v>
      </c>
      <c r="AG139" s="121">
        <f t="shared" si="100"/>
        <v>46469</v>
      </c>
    </row>
    <row r="140" spans="1:135" x14ac:dyDescent="0.2">
      <c r="A140" s="98">
        <f t="shared" si="104"/>
        <v>44892</v>
      </c>
      <c r="B140" s="96">
        <f t="shared" si="102"/>
        <v>1061.7826477200001</v>
      </c>
      <c r="C140" s="3">
        <f t="shared" si="92"/>
        <v>1059.14308013</v>
      </c>
      <c r="D140" s="99">
        <f t="shared" ref="D140:D203" si="110">IF(E140=E139,D139,E139)</f>
        <v>1045.616</v>
      </c>
      <c r="E140" s="120">
        <f>IF(DAY(A139)=$A$5,VLOOKUP(A139,[1]A!$E$15:$G$200,3),E139)</f>
        <v>1046.896</v>
      </c>
      <c r="F140" s="100">
        <f t="shared" ref="F140:F203" si="111">IF(D140=D139,F139,EDATE(A140,-1))</f>
        <v>44855</v>
      </c>
      <c r="G140" s="141">
        <f t="shared" ref="G140:G203" si="112">(E140/D140)-1</f>
        <v>1.2241587733929915E-3</v>
      </c>
      <c r="H140" s="101">
        <f t="shared" si="105"/>
        <v>7</v>
      </c>
      <c r="I140" s="101">
        <f t="shared" si="106"/>
        <v>30</v>
      </c>
      <c r="J140" s="96">
        <f t="shared" si="107"/>
        <v>1.0002855031053834</v>
      </c>
      <c r="K140" s="96">
        <v>1</v>
      </c>
      <c r="L140" s="96">
        <f t="shared" si="93"/>
        <v>1.0002854999999999</v>
      </c>
      <c r="M140" s="96">
        <f t="shared" si="103"/>
        <v>1059.44546547</v>
      </c>
      <c r="N140" s="24">
        <f t="shared" ref="N140:N203" si="113">IF(DAY(A140)=A$5,VLOOKUP(A140,$Y$10:$AG$80,8),0)</f>
        <v>0</v>
      </c>
      <c r="O140" s="95">
        <f t="shared" ref="O140:O203" si="114">IF(N140&gt;0,VLOOKUP(N140,$X$10:$AD$117,7),0)</f>
        <v>0</v>
      </c>
      <c r="P140" s="96">
        <f t="shared" ref="P140:P203" si="115">IF(O140&gt;0,TRUNC(O140*M140,8),0)</f>
        <v>0</v>
      </c>
      <c r="Q140" s="5">
        <f t="shared" si="108"/>
        <v>0.12</v>
      </c>
      <c r="R140" s="8">
        <f t="shared" ref="R140:R203" si="116">ROUND((1+Q140)^(30/360)^(H140/I140),9)</f>
        <v>1.0022060429999999</v>
      </c>
      <c r="S140" s="3">
        <f t="shared" ref="S140:S203" si="117">TRUNC(M140*(R140-1),8)</f>
        <v>2.3371822500000001</v>
      </c>
      <c r="T140" s="3">
        <f t="shared" ref="T140:T203" si="118">IF(N140&gt;0,P140+S140,0)</f>
        <v>0</v>
      </c>
      <c r="U140" s="97" t="str">
        <f t="shared" si="109"/>
        <v>INCORPJ=</v>
      </c>
      <c r="V140" s="122">
        <f t="shared" si="95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9"/>
        <v>46466</v>
      </c>
      <c r="AC140" s="121">
        <f t="shared" si="96"/>
        <v>46465</v>
      </c>
      <c r="AD140" s="121">
        <f t="shared" si="97"/>
        <v>46469</v>
      </c>
      <c r="AE140" s="121">
        <f t="shared" si="98"/>
        <v>46499</v>
      </c>
      <c r="AF140" s="121">
        <f t="shared" si="99"/>
        <v>46469</v>
      </c>
      <c r="AG140" s="121">
        <f t="shared" si="100"/>
        <v>46499</v>
      </c>
    </row>
    <row r="141" spans="1:135" x14ac:dyDescent="0.2">
      <c r="A141" s="98">
        <f t="shared" si="104"/>
        <v>44893</v>
      </c>
      <c r="B141" s="96">
        <f t="shared" si="102"/>
        <v>1062.1602628899998</v>
      </c>
      <c r="C141" s="3">
        <f t="shared" si="92"/>
        <v>1059.14308013</v>
      </c>
      <c r="D141" s="99">
        <f t="shared" si="110"/>
        <v>1045.616</v>
      </c>
      <c r="E141" s="120">
        <f>IF(DAY(A140)=$A$5,VLOOKUP(A140,[1]A!$E$15:$G$200,3),E140)</f>
        <v>1046.896</v>
      </c>
      <c r="F141" s="100">
        <f t="shared" si="111"/>
        <v>44855</v>
      </c>
      <c r="G141" s="141">
        <f t="shared" si="112"/>
        <v>1.2241587733929915E-3</v>
      </c>
      <c r="H141" s="101">
        <f t="shared" si="105"/>
        <v>8</v>
      </c>
      <c r="I141" s="101">
        <f t="shared" si="106"/>
        <v>30</v>
      </c>
      <c r="J141" s="96">
        <f t="shared" si="107"/>
        <v>1.0003262959167953</v>
      </c>
      <c r="K141" s="96">
        <v>1</v>
      </c>
      <c r="L141" s="96">
        <f t="shared" si="93"/>
        <v>1.0003262900000001</v>
      </c>
      <c r="M141" s="96">
        <f t="shared" si="103"/>
        <v>1059.4886679199999</v>
      </c>
      <c r="N141" s="24">
        <f t="shared" si="113"/>
        <v>0</v>
      </c>
      <c r="O141" s="95">
        <f t="shared" si="114"/>
        <v>0</v>
      </c>
      <c r="P141" s="96">
        <f t="shared" si="115"/>
        <v>0</v>
      </c>
      <c r="Q141" s="5">
        <f t="shared" si="108"/>
        <v>0.12</v>
      </c>
      <c r="R141" s="8">
        <f t="shared" si="116"/>
        <v>1.0025215890000001</v>
      </c>
      <c r="S141" s="3">
        <f t="shared" si="117"/>
        <v>2.6715949700000001</v>
      </c>
      <c r="T141" s="3">
        <f t="shared" si="118"/>
        <v>0</v>
      </c>
      <c r="U141" s="97" t="str">
        <f t="shared" si="109"/>
        <v>INCORPJ=</v>
      </c>
      <c r="V141" s="122">
        <f t="shared" si="95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9"/>
        <v>46497</v>
      </c>
      <c r="AC141" s="121">
        <f t="shared" si="96"/>
        <v>46496</v>
      </c>
      <c r="AD141" s="121">
        <f t="shared" si="97"/>
        <v>46499</v>
      </c>
      <c r="AE141" s="121">
        <f t="shared" si="98"/>
        <v>46528</v>
      </c>
      <c r="AF141" s="121">
        <f t="shared" si="99"/>
        <v>46499</v>
      </c>
      <c r="AG141" s="121">
        <f t="shared" si="100"/>
        <v>46528</v>
      </c>
    </row>
    <row r="142" spans="1:135" x14ac:dyDescent="0.2">
      <c r="A142" s="98">
        <f t="shared" si="104"/>
        <v>44894</v>
      </c>
      <c r="B142" s="96">
        <f t="shared" si="102"/>
        <v>1062.5380208300001</v>
      </c>
      <c r="C142" s="3">
        <f t="shared" si="92"/>
        <v>1059.14308013</v>
      </c>
      <c r="D142" s="99">
        <f t="shared" si="110"/>
        <v>1045.616</v>
      </c>
      <c r="E142" s="120">
        <f>IF(DAY(A141)=$A$5,VLOOKUP(A141,[1]A!$E$15:$G$200,3),E141)</f>
        <v>1046.896</v>
      </c>
      <c r="F142" s="100">
        <f t="shared" si="111"/>
        <v>44855</v>
      </c>
      <c r="G142" s="141">
        <f t="shared" si="112"/>
        <v>1.2241587733929915E-3</v>
      </c>
      <c r="H142" s="101">
        <f t="shared" si="105"/>
        <v>9</v>
      </c>
      <c r="I142" s="101">
        <f t="shared" si="106"/>
        <v>30</v>
      </c>
      <c r="J142" s="96">
        <f t="shared" si="107"/>
        <v>1.0003670903917856</v>
      </c>
      <c r="K142" s="96">
        <v>1</v>
      </c>
      <c r="L142" s="96">
        <f t="shared" si="93"/>
        <v>1.0003670899999999</v>
      </c>
      <c r="M142" s="96">
        <f t="shared" si="103"/>
        <v>1059.5318809600001</v>
      </c>
      <c r="N142" s="24">
        <f t="shared" si="113"/>
        <v>0</v>
      </c>
      <c r="O142" s="95">
        <f t="shared" si="114"/>
        <v>0</v>
      </c>
      <c r="P142" s="96">
        <f t="shared" si="115"/>
        <v>0</v>
      </c>
      <c r="Q142" s="5">
        <f t="shared" si="108"/>
        <v>0.12</v>
      </c>
      <c r="R142" s="8">
        <f t="shared" si="116"/>
        <v>1.002837234</v>
      </c>
      <c r="S142" s="3">
        <f t="shared" si="117"/>
        <v>3.0061398700000002</v>
      </c>
      <c r="T142" s="3">
        <f t="shared" si="118"/>
        <v>0</v>
      </c>
      <c r="U142" s="97" t="str">
        <f t="shared" si="109"/>
        <v>INCORPJ=</v>
      </c>
      <c r="V142" s="122">
        <f t="shared" si="95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9"/>
        <v>46527</v>
      </c>
      <c r="AC142" s="121">
        <f t="shared" si="96"/>
        <v>46526</v>
      </c>
      <c r="AD142" s="121">
        <f t="shared" si="97"/>
        <v>46528</v>
      </c>
      <c r="AE142" s="121">
        <f t="shared" si="98"/>
        <v>46560</v>
      </c>
      <c r="AF142" s="121">
        <f t="shared" si="99"/>
        <v>46528</v>
      </c>
      <c r="AG142" s="121">
        <f t="shared" si="100"/>
        <v>46560</v>
      </c>
    </row>
    <row r="143" spans="1:135" x14ac:dyDescent="0.2">
      <c r="A143" s="98">
        <f t="shared" si="104"/>
        <v>44895</v>
      </c>
      <c r="B143" s="96">
        <f t="shared" si="102"/>
        <v>1062.9159013800002</v>
      </c>
      <c r="C143" s="3">
        <f t="shared" si="92"/>
        <v>1059.14308013</v>
      </c>
      <c r="D143" s="99">
        <f t="shared" si="110"/>
        <v>1045.616</v>
      </c>
      <c r="E143" s="120">
        <f>IF(DAY(A142)=$A$5,VLOOKUP(A142,[1]A!$E$15:$G$200,3),E142)</f>
        <v>1046.896</v>
      </c>
      <c r="F143" s="100">
        <f t="shared" si="111"/>
        <v>44855</v>
      </c>
      <c r="G143" s="141">
        <f t="shared" si="112"/>
        <v>1.2241587733929915E-3</v>
      </c>
      <c r="H143" s="101">
        <f t="shared" si="105"/>
        <v>10</v>
      </c>
      <c r="I143" s="101">
        <f t="shared" si="106"/>
        <v>30</v>
      </c>
      <c r="J143" s="96">
        <f t="shared" si="107"/>
        <v>1.0004078865304225</v>
      </c>
      <c r="K143" s="96">
        <v>1</v>
      </c>
      <c r="L143" s="96">
        <f t="shared" si="93"/>
        <v>1.00040788</v>
      </c>
      <c r="M143" s="96">
        <f t="shared" si="103"/>
        <v>1059.5750834</v>
      </c>
      <c r="N143" s="24">
        <f t="shared" si="113"/>
        <v>0</v>
      </c>
      <c r="O143" s="95">
        <f t="shared" si="114"/>
        <v>0</v>
      </c>
      <c r="P143" s="96">
        <f t="shared" si="115"/>
        <v>0</v>
      </c>
      <c r="Q143" s="5">
        <f t="shared" si="108"/>
        <v>0.12</v>
      </c>
      <c r="R143" s="8">
        <f t="shared" si="116"/>
        <v>1.003152979</v>
      </c>
      <c r="S143" s="3">
        <f t="shared" si="117"/>
        <v>3.3408179800000002</v>
      </c>
      <c r="T143" s="3">
        <f t="shared" si="118"/>
        <v>0</v>
      </c>
      <c r="U143" s="97" t="str">
        <f t="shared" si="109"/>
        <v>INCORPJ=</v>
      </c>
      <c r="V143" s="122">
        <f t="shared" si="95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9"/>
        <v>46558</v>
      </c>
      <c r="AC143" s="121">
        <f t="shared" si="96"/>
        <v>46556</v>
      </c>
      <c r="AD143" s="121">
        <f t="shared" si="97"/>
        <v>46560</v>
      </c>
      <c r="AE143" s="121">
        <f t="shared" si="98"/>
        <v>46589</v>
      </c>
      <c r="AF143" s="121">
        <f t="shared" si="99"/>
        <v>46560</v>
      </c>
      <c r="AG143" s="121">
        <f t="shared" si="100"/>
        <v>46589</v>
      </c>
    </row>
    <row r="144" spans="1:135" x14ac:dyDescent="0.2">
      <c r="A144" s="98">
        <f t="shared" si="104"/>
        <v>44896</v>
      </c>
      <c r="B144" s="96">
        <f t="shared" si="102"/>
        <v>1063.2939247500001</v>
      </c>
      <c r="C144" s="3">
        <f t="shared" si="92"/>
        <v>1059.14308013</v>
      </c>
      <c r="D144" s="99">
        <f t="shared" si="110"/>
        <v>1045.616</v>
      </c>
      <c r="E144" s="120">
        <f>IF(DAY(A143)=$A$5,VLOOKUP(A143,[1]A!$E$15:$G$200,3),E143)</f>
        <v>1046.896</v>
      </c>
      <c r="F144" s="100">
        <f t="shared" si="111"/>
        <v>44855</v>
      </c>
      <c r="G144" s="141">
        <f t="shared" si="112"/>
        <v>1.2241587733929915E-3</v>
      </c>
      <c r="H144" s="101">
        <f t="shared" si="105"/>
        <v>11</v>
      </c>
      <c r="I144" s="101">
        <f t="shared" si="106"/>
        <v>30</v>
      </c>
      <c r="J144" s="96">
        <f t="shared" si="107"/>
        <v>1.0004486843327733</v>
      </c>
      <c r="K144" s="96">
        <v>1</v>
      </c>
      <c r="L144" s="96">
        <f t="shared" si="93"/>
        <v>1.0004486800000001</v>
      </c>
      <c r="M144" s="96">
        <f t="shared" si="103"/>
        <v>1059.61829644</v>
      </c>
      <c r="N144" s="24">
        <f t="shared" si="113"/>
        <v>0</v>
      </c>
      <c r="O144" s="95">
        <f t="shared" si="114"/>
        <v>0</v>
      </c>
      <c r="P144" s="96">
        <f t="shared" si="115"/>
        <v>0</v>
      </c>
      <c r="Q144" s="5">
        <f t="shared" si="108"/>
        <v>0.12</v>
      </c>
      <c r="R144" s="8">
        <f t="shared" si="116"/>
        <v>1.003468823</v>
      </c>
      <c r="S144" s="3">
        <f t="shared" si="117"/>
        <v>3.67562831</v>
      </c>
      <c r="T144" s="3">
        <f t="shared" si="118"/>
        <v>0</v>
      </c>
      <c r="U144" s="97" t="str">
        <f t="shared" si="109"/>
        <v>INCORPJ=</v>
      </c>
      <c r="V144" s="122">
        <f t="shared" si="95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9"/>
        <v>46588</v>
      </c>
      <c r="AC144" s="121">
        <f t="shared" si="96"/>
        <v>46587</v>
      </c>
      <c r="AD144" s="121">
        <f t="shared" si="97"/>
        <v>46589</v>
      </c>
      <c r="AE144" s="121">
        <f t="shared" si="98"/>
        <v>0</v>
      </c>
      <c r="AF144" s="121">
        <f t="shared" si="99"/>
        <v>46589</v>
      </c>
      <c r="AG144" s="121">
        <f t="shared" si="100"/>
        <v>0</v>
      </c>
    </row>
    <row r="145" spans="1:33" x14ac:dyDescent="0.2">
      <c r="A145" s="98">
        <f t="shared" si="104"/>
        <v>44897</v>
      </c>
      <c r="B145" s="96">
        <f t="shared" si="102"/>
        <v>1063.6720813899999</v>
      </c>
      <c r="C145" s="3">
        <f t="shared" si="92"/>
        <v>1059.14308013</v>
      </c>
      <c r="D145" s="99">
        <f t="shared" si="110"/>
        <v>1045.616</v>
      </c>
      <c r="E145" s="120">
        <f>IF(DAY(A144)=$A$5,VLOOKUP(A144,[1]A!$E$15:$G$200,3),E144)</f>
        <v>1046.896</v>
      </c>
      <c r="F145" s="100">
        <f t="shared" si="111"/>
        <v>44855</v>
      </c>
      <c r="G145" s="141">
        <f t="shared" si="112"/>
        <v>1.2241587733929915E-3</v>
      </c>
      <c r="H145" s="101">
        <f t="shared" si="105"/>
        <v>12</v>
      </c>
      <c r="I145" s="101">
        <f t="shared" si="106"/>
        <v>30</v>
      </c>
      <c r="J145" s="96">
        <f t="shared" si="107"/>
        <v>1.0004894837989065</v>
      </c>
      <c r="K145" s="96">
        <v>1</v>
      </c>
      <c r="L145" s="96">
        <f t="shared" si="93"/>
        <v>1.0004894799999999</v>
      </c>
      <c r="M145" s="96">
        <f t="shared" si="103"/>
        <v>1059.6615094799999</v>
      </c>
      <c r="N145" s="24">
        <f t="shared" si="113"/>
        <v>0</v>
      </c>
      <c r="O145" s="95">
        <f t="shared" si="114"/>
        <v>0</v>
      </c>
      <c r="P145" s="96">
        <f t="shared" si="115"/>
        <v>0</v>
      </c>
      <c r="Q145" s="5">
        <f t="shared" si="108"/>
        <v>0.12</v>
      </c>
      <c r="R145" s="8">
        <f t="shared" si="116"/>
        <v>1.003784767</v>
      </c>
      <c r="S145" s="3">
        <f t="shared" si="117"/>
        <v>4.0105719100000004</v>
      </c>
      <c r="T145" s="3">
        <f t="shared" si="118"/>
        <v>0</v>
      </c>
      <c r="U145" s="97" t="str">
        <f t="shared" si="109"/>
        <v>INCORPJ=</v>
      </c>
      <c r="V145" s="122">
        <f t="shared" si="95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104"/>
        <v>44898</v>
      </c>
      <c r="B146" s="96">
        <f t="shared" si="102"/>
        <v>1064.0503702399999</v>
      </c>
      <c r="C146" s="3">
        <f t="shared" si="92"/>
        <v>1059.14308013</v>
      </c>
      <c r="D146" s="99">
        <f t="shared" si="110"/>
        <v>1045.616</v>
      </c>
      <c r="E146" s="120">
        <f>IF(DAY(A145)=$A$5,VLOOKUP(A145,[1]A!$E$15:$G$200,3),E145)</f>
        <v>1046.896</v>
      </c>
      <c r="F146" s="100">
        <f t="shared" si="111"/>
        <v>44855</v>
      </c>
      <c r="G146" s="141">
        <f t="shared" si="112"/>
        <v>1.2241587733929915E-3</v>
      </c>
      <c r="H146" s="101">
        <f t="shared" si="105"/>
        <v>13</v>
      </c>
      <c r="I146" s="101">
        <f t="shared" si="106"/>
        <v>30</v>
      </c>
      <c r="J146" s="96">
        <f t="shared" si="107"/>
        <v>1.0005302849288893</v>
      </c>
      <c r="K146" s="96">
        <v>1</v>
      </c>
      <c r="L146" s="96">
        <f t="shared" si="93"/>
        <v>1.00053028</v>
      </c>
      <c r="M146" s="96">
        <f t="shared" si="103"/>
        <v>1059.7047225199999</v>
      </c>
      <c r="N146" s="24">
        <f t="shared" si="113"/>
        <v>0</v>
      </c>
      <c r="O146" s="95">
        <f t="shared" si="114"/>
        <v>0</v>
      </c>
      <c r="P146" s="96">
        <f t="shared" si="115"/>
        <v>0</v>
      </c>
      <c r="Q146" s="5">
        <f t="shared" si="108"/>
        <v>0.12</v>
      </c>
      <c r="R146" s="8">
        <f t="shared" si="116"/>
        <v>1.00410081</v>
      </c>
      <c r="S146" s="3">
        <f t="shared" si="117"/>
        <v>4.3456477199999997</v>
      </c>
      <c r="T146" s="3">
        <f t="shared" si="118"/>
        <v>0</v>
      </c>
      <c r="U146" s="97" t="str">
        <f t="shared" si="109"/>
        <v>INCORPJ=</v>
      </c>
      <c r="V146" s="122">
        <f t="shared" si="95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104"/>
        <v>44899</v>
      </c>
      <c r="B147" s="96">
        <f t="shared" si="102"/>
        <v>1064.42879238</v>
      </c>
      <c r="C147" s="3">
        <f t="shared" si="92"/>
        <v>1059.14308013</v>
      </c>
      <c r="D147" s="99">
        <f t="shared" si="110"/>
        <v>1045.616</v>
      </c>
      <c r="E147" s="120">
        <f>IF(DAY(A146)=$A$5,VLOOKUP(A146,[1]A!$E$15:$G$200,3),E146)</f>
        <v>1046.896</v>
      </c>
      <c r="F147" s="100">
        <f t="shared" si="111"/>
        <v>44855</v>
      </c>
      <c r="G147" s="141">
        <f t="shared" si="112"/>
        <v>1.2241587733929915E-3</v>
      </c>
      <c r="H147" s="101">
        <f t="shared" si="105"/>
        <v>14</v>
      </c>
      <c r="I147" s="101">
        <f t="shared" si="106"/>
        <v>30</v>
      </c>
      <c r="J147" s="96">
        <f t="shared" si="107"/>
        <v>1.0005710877227898</v>
      </c>
      <c r="K147" s="96">
        <v>1</v>
      </c>
      <c r="L147" s="96">
        <f t="shared" si="93"/>
        <v>1.0005710800000001</v>
      </c>
      <c r="M147" s="96">
        <f t="shared" si="103"/>
        <v>1059.7479355600001</v>
      </c>
      <c r="N147" s="24">
        <f t="shared" si="113"/>
        <v>0</v>
      </c>
      <c r="O147" s="95">
        <f t="shared" si="114"/>
        <v>0</v>
      </c>
      <c r="P147" s="96">
        <f t="shared" si="115"/>
        <v>0</v>
      </c>
      <c r="Q147" s="5">
        <f t="shared" si="108"/>
        <v>0.12</v>
      </c>
      <c r="R147" s="8">
        <f t="shared" si="116"/>
        <v>1.004416953</v>
      </c>
      <c r="S147" s="3">
        <f t="shared" si="117"/>
        <v>4.6808568199999998</v>
      </c>
      <c r="T147" s="3">
        <f t="shared" si="118"/>
        <v>0</v>
      </c>
      <c r="U147" s="97" t="str">
        <f t="shared" si="109"/>
        <v>INCORPJ=</v>
      </c>
      <c r="V147" s="122">
        <f t="shared" si="95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104"/>
        <v>44900</v>
      </c>
      <c r="B148" s="96">
        <f t="shared" si="102"/>
        <v>1064.8073573900001</v>
      </c>
      <c r="C148" s="3">
        <f t="shared" si="92"/>
        <v>1059.14308013</v>
      </c>
      <c r="D148" s="99">
        <f t="shared" si="110"/>
        <v>1045.616</v>
      </c>
      <c r="E148" s="120">
        <f>IF(DAY(A147)=$A$5,VLOOKUP(A147,[1]A!$E$15:$G$200,3),E147)</f>
        <v>1046.896</v>
      </c>
      <c r="F148" s="100">
        <f t="shared" si="111"/>
        <v>44855</v>
      </c>
      <c r="G148" s="141">
        <f t="shared" si="112"/>
        <v>1.2241587733929915E-3</v>
      </c>
      <c r="H148" s="101">
        <f t="shared" si="105"/>
        <v>15</v>
      </c>
      <c r="I148" s="101">
        <f t="shared" si="106"/>
        <v>30</v>
      </c>
      <c r="J148" s="96">
        <f t="shared" si="107"/>
        <v>1.0006118921806761</v>
      </c>
      <c r="K148" s="96">
        <v>1</v>
      </c>
      <c r="L148" s="96">
        <f t="shared" si="93"/>
        <v>1.0006118900000001</v>
      </c>
      <c r="M148" s="96">
        <f t="shared" si="103"/>
        <v>1059.79115918</v>
      </c>
      <c r="N148" s="24">
        <f t="shared" si="113"/>
        <v>0</v>
      </c>
      <c r="O148" s="95">
        <f t="shared" si="114"/>
        <v>0</v>
      </c>
      <c r="P148" s="96">
        <f t="shared" si="115"/>
        <v>0</v>
      </c>
      <c r="Q148" s="5">
        <f t="shared" si="108"/>
        <v>0.12</v>
      </c>
      <c r="R148" s="8">
        <f t="shared" si="116"/>
        <v>1.004733195</v>
      </c>
      <c r="S148" s="3">
        <f t="shared" si="117"/>
        <v>5.0161982099999998</v>
      </c>
      <c r="T148" s="3">
        <f t="shared" si="118"/>
        <v>0</v>
      </c>
      <c r="U148" s="97" t="str">
        <f t="shared" si="109"/>
        <v>INCORPJ=</v>
      </c>
      <c r="V148" s="122">
        <f t="shared" si="95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104"/>
        <v>44901</v>
      </c>
      <c r="B149" s="96">
        <f t="shared" si="102"/>
        <v>1065.1860450899999</v>
      </c>
      <c r="C149" s="3">
        <f t="shared" si="92"/>
        <v>1059.14308013</v>
      </c>
      <c r="D149" s="99">
        <f t="shared" si="110"/>
        <v>1045.616</v>
      </c>
      <c r="E149" s="120">
        <f>IF(DAY(A148)=$A$5,VLOOKUP(A148,[1]A!$E$15:$G$200,3),E148)</f>
        <v>1046.896</v>
      </c>
      <c r="F149" s="100">
        <f t="shared" si="111"/>
        <v>44855</v>
      </c>
      <c r="G149" s="141">
        <f t="shared" si="112"/>
        <v>1.2241587733929915E-3</v>
      </c>
      <c r="H149" s="101">
        <f t="shared" si="105"/>
        <v>16</v>
      </c>
      <c r="I149" s="101">
        <f t="shared" si="106"/>
        <v>30</v>
      </c>
      <c r="J149" s="96">
        <f t="shared" si="107"/>
        <v>1.0006526983026158</v>
      </c>
      <c r="K149" s="96">
        <v>1</v>
      </c>
      <c r="L149" s="96">
        <f t="shared" si="93"/>
        <v>1.0006526899999999</v>
      </c>
      <c r="M149" s="96">
        <f t="shared" si="103"/>
        <v>1059.83437222</v>
      </c>
      <c r="N149" s="24">
        <f t="shared" si="113"/>
        <v>0</v>
      </c>
      <c r="O149" s="95">
        <f t="shared" si="114"/>
        <v>0</v>
      </c>
      <c r="P149" s="96">
        <f t="shared" si="115"/>
        <v>0</v>
      </c>
      <c r="Q149" s="5">
        <f t="shared" si="108"/>
        <v>0.12</v>
      </c>
      <c r="R149" s="8">
        <f t="shared" si="116"/>
        <v>1.0050495370000001</v>
      </c>
      <c r="S149" s="3">
        <f t="shared" si="117"/>
        <v>5.3516728699999998</v>
      </c>
      <c r="T149" s="3">
        <f t="shared" si="118"/>
        <v>0</v>
      </c>
      <c r="U149" s="97" t="str">
        <f t="shared" si="109"/>
        <v>INCORPJ=</v>
      </c>
      <c r="V149" s="122">
        <f t="shared" si="95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104"/>
        <v>44902</v>
      </c>
      <c r="B150" s="96">
        <f t="shared" si="102"/>
        <v>1065.56487571</v>
      </c>
      <c r="C150" s="3">
        <f t="shared" si="92"/>
        <v>1059.14308013</v>
      </c>
      <c r="D150" s="99">
        <f t="shared" si="110"/>
        <v>1045.616</v>
      </c>
      <c r="E150" s="120">
        <f>IF(DAY(A149)=$A$5,VLOOKUP(A149,[1]A!$E$15:$G$200,3),E149)</f>
        <v>1046.896</v>
      </c>
      <c r="F150" s="100">
        <f t="shared" si="111"/>
        <v>44855</v>
      </c>
      <c r="G150" s="141">
        <f t="shared" si="112"/>
        <v>1.2241587733929915E-3</v>
      </c>
      <c r="H150" s="101">
        <f t="shared" si="105"/>
        <v>17</v>
      </c>
      <c r="I150" s="101">
        <f t="shared" si="106"/>
        <v>30</v>
      </c>
      <c r="J150" s="96">
        <f t="shared" si="107"/>
        <v>1.0006935060886768</v>
      </c>
      <c r="K150" s="96">
        <v>1</v>
      </c>
      <c r="L150" s="96">
        <f t="shared" si="93"/>
        <v>1.0006934999999999</v>
      </c>
      <c r="M150" s="96">
        <f t="shared" si="103"/>
        <v>1059.87759585</v>
      </c>
      <c r="N150" s="24">
        <f t="shared" si="113"/>
        <v>0</v>
      </c>
      <c r="O150" s="95">
        <f t="shared" si="114"/>
        <v>0</v>
      </c>
      <c r="P150" s="96">
        <f t="shared" si="115"/>
        <v>0</v>
      </c>
      <c r="Q150" s="5">
        <f t="shared" si="108"/>
        <v>0.12</v>
      </c>
      <c r="R150" s="8">
        <f t="shared" si="116"/>
        <v>1.0053659779999999</v>
      </c>
      <c r="S150" s="3">
        <f t="shared" si="117"/>
        <v>5.6872798600000003</v>
      </c>
      <c r="T150" s="3">
        <f t="shared" si="118"/>
        <v>0</v>
      </c>
      <c r="U150" s="97" t="str">
        <f t="shared" si="109"/>
        <v>INCORPJ=</v>
      </c>
      <c r="V150" s="122">
        <f t="shared" si="95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104"/>
        <v>44903</v>
      </c>
      <c r="B151" s="96">
        <f t="shared" si="102"/>
        <v>1065.94383967</v>
      </c>
      <c r="C151" s="3">
        <f t="shared" si="92"/>
        <v>1059.14308013</v>
      </c>
      <c r="D151" s="99">
        <f t="shared" si="110"/>
        <v>1045.616</v>
      </c>
      <c r="E151" s="120">
        <f>IF(DAY(A150)=$A$5,VLOOKUP(A150,[1]A!$E$15:$G$200,3),E150)</f>
        <v>1046.896</v>
      </c>
      <c r="F151" s="100">
        <f t="shared" si="111"/>
        <v>44855</v>
      </c>
      <c r="G151" s="141">
        <f t="shared" si="112"/>
        <v>1.2241587733929915E-3</v>
      </c>
      <c r="H151" s="101">
        <f t="shared" si="105"/>
        <v>18</v>
      </c>
      <c r="I151" s="101">
        <f t="shared" si="106"/>
        <v>30</v>
      </c>
      <c r="J151" s="96">
        <f t="shared" si="107"/>
        <v>1.000734315538927</v>
      </c>
      <c r="K151" s="96">
        <v>1</v>
      </c>
      <c r="L151" s="96">
        <f t="shared" si="93"/>
        <v>1.0007343099999999</v>
      </c>
      <c r="M151" s="96">
        <f t="shared" si="103"/>
        <v>1059.9208194800001</v>
      </c>
      <c r="N151" s="24">
        <f t="shared" si="113"/>
        <v>0</v>
      </c>
      <c r="O151" s="95">
        <f t="shared" si="114"/>
        <v>0</v>
      </c>
      <c r="P151" s="96">
        <f t="shared" si="115"/>
        <v>0</v>
      </c>
      <c r="Q151" s="5">
        <f t="shared" si="108"/>
        <v>0.12</v>
      </c>
      <c r="R151" s="8">
        <f t="shared" si="116"/>
        <v>1.0056825190000001</v>
      </c>
      <c r="S151" s="3">
        <f t="shared" si="117"/>
        <v>6.0230201900000004</v>
      </c>
      <c r="T151" s="3">
        <f t="shared" si="118"/>
        <v>0</v>
      </c>
      <c r="U151" s="97" t="str">
        <f t="shared" si="109"/>
        <v>INCORPJ=</v>
      </c>
      <c r="V151" s="122">
        <f t="shared" si="95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104"/>
        <v>44904</v>
      </c>
      <c r="B152" s="96">
        <f t="shared" si="102"/>
        <v>1066.3229359299999</v>
      </c>
      <c r="C152" s="3">
        <f t="shared" si="92"/>
        <v>1059.14308013</v>
      </c>
      <c r="D152" s="99">
        <f t="shared" si="110"/>
        <v>1045.616</v>
      </c>
      <c r="E152" s="120">
        <f>IF(DAY(A151)=$A$5,VLOOKUP(A151,[1]A!$E$15:$G$200,3),E151)</f>
        <v>1046.896</v>
      </c>
      <c r="F152" s="100">
        <f t="shared" si="111"/>
        <v>44855</v>
      </c>
      <c r="G152" s="141">
        <f t="shared" si="112"/>
        <v>1.2241587733929915E-3</v>
      </c>
      <c r="H152" s="101">
        <f t="shared" si="105"/>
        <v>19</v>
      </c>
      <c r="I152" s="101">
        <f t="shared" si="106"/>
        <v>30</v>
      </c>
      <c r="J152" s="96">
        <f t="shared" si="107"/>
        <v>1.0007751266534344</v>
      </c>
      <c r="K152" s="96">
        <v>1</v>
      </c>
      <c r="L152" s="96">
        <f t="shared" si="93"/>
        <v>1.0007751199999999</v>
      </c>
      <c r="M152" s="96">
        <f t="shared" si="103"/>
        <v>1059.9640431099999</v>
      </c>
      <c r="N152" s="24">
        <f t="shared" si="113"/>
        <v>0</v>
      </c>
      <c r="O152" s="95">
        <f t="shared" si="114"/>
        <v>0</v>
      </c>
      <c r="P152" s="96">
        <f t="shared" si="115"/>
        <v>0</v>
      </c>
      <c r="Q152" s="5">
        <f t="shared" si="108"/>
        <v>0.12</v>
      </c>
      <c r="R152" s="8">
        <f t="shared" si="116"/>
        <v>1.0059991589999999</v>
      </c>
      <c r="S152" s="3">
        <f t="shared" si="117"/>
        <v>6.3588928200000003</v>
      </c>
      <c r="T152" s="3">
        <f t="shared" si="118"/>
        <v>0</v>
      </c>
      <c r="U152" s="97" t="str">
        <f t="shared" si="109"/>
        <v>INCORPJ=</v>
      </c>
      <c r="V152" s="122">
        <f t="shared" si="95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104"/>
        <v>44905</v>
      </c>
      <c r="B153" s="96">
        <f t="shared" si="102"/>
        <v>1066.70216663</v>
      </c>
      <c r="C153" s="3">
        <f t="shared" si="92"/>
        <v>1059.14308013</v>
      </c>
      <c r="D153" s="99">
        <f t="shared" si="110"/>
        <v>1045.616</v>
      </c>
      <c r="E153" s="120">
        <f>IF(DAY(A152)=$A$5,VLOOKUP(A152,[1]A!$E$15:$G$200,3),E152)</f>
        <v>1046.896</v>
      </c>
      <c r="F153" s="100">
        <f t="shared" si="111"/>
        <v>44855</v>
      </c>
      <c r="G153" s="141">
        <f t="shared" si="112"/>
        <v>1.2241587733929915E-3</v>
      </c>
      <c r="H153" s="101">
        <f t="shared" si="105"/>
        <v>20</v>
      </c>
      <c r="I153" s="101">
        <f t="shared" si="106"/>
        <v>30</v>
      </c>
      <c r="J153" s="96">
        <f t="shared" si="107"/>
        <v>1.0008159394322664</v>
      </c>
      <c r="K153" s="96">
        <v>1</v>
      </c>
      <c r="L153" s="96">
        <f t="shared" si="93"/>
        <v>1.0008159299999999</v>
      </c>
      <c r="M153" s="96">
        <f t="shared" si="103"/>
        <v>1060.00726674</v>
      </c>
      <c r="N153" s="24">
        <f t="shared" si="113"/>
        <v>0</v>
      </c>
      <c r="O153" s="95">
        <f t="shared" si="114"/>
        <v>0</v>
      </c>
      <c r="P153" s="96">
        <f t="shared" si="115"/>
        <v>0</v>
      </c>
      <c r="Q153" s="5">
        <f t="shared" si="108"/>
        <v>0.12</v>
      </c>
      <c r="R153" s="8">
        <f t="shared" si="116"/>
        <v>1.0063158999999999</v>
      </c>
      <c r="S153" s="3">
        <f t="shared" si="117"/>
        <v>6.6948998900000003</v>
      </c>
      <c r="T153" s="3">
        <f t="shared" si="118"/>
        <v>0</v>
      </c>
      <c r="U153" s="97" t="str">
        <f t="shared" si="109"/>
        <v>INCORPJ=</v>
      </c>
      <c r="V153" s="122">
        <f t="shared" si="95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104"/>
        <v>44906</v>
      </c>
      <c r="B154" s="96">
        <f t="shared" si="102"/>
        <v>1067.0815403099998</v>
      </c>
      <c r="C154" s="3">
        <f t="shared" si="92"/>
        <v>1059.14308013</v>
      </c>
      <c r="D154" s="99">
        <f t="shared" si="110"/>
        <v>1045.616</v>
      </c>
      <c r="E154" s="120">
        <f>IF(DAY(A153)=$A$5,VLOOKUP(A153,[1]A!$E$15:$G$200,3),E153)</f>
        <v>1046.896</v>
      </c>
      <c r="F154" s="100">
        <f t="shared" si="111"/>
        <v>44855</v>
      </c>
      <c r="G154" s="141">
        <f t="shared" si="112"/>
        <v>1.2241587733929915E-3</v>
      </c>
      <c r="H154" s="101">
        <f t="shared" si="105"/>
        <v>21</v>
      </c>
      <c r="I154" s="101">
        <f t="shared" si="106"/>
        <v>30</v>
      </c>
      <c r="J154" s="96">
        <f t="shared" si="107"/>
        <v>1.0008567538754916</v>
      </c>
      <c r="K154" s="96">
        <v>1</v>
      </c>
      <c r="L154" s="96">
        <f t="shared" si="93"/>
        <v>1.0008567500000001</v>
      </c>
      <c r="M154" s="96">
        <f t="shared" si="103"/>
        <v>1060.0505009599999</v>
      </c>
      <c r="N154" s="24">
        <f t="shared" si="113"/>
        <v>0</v>
      </c>
      <c r="O154" s="95">
        <f t="shared" si="114"/>
        <v>0</v>
      </c>
      <c r="P154" s="96">
        <f t="shared" si="115"/>
        <v>0</v>
      </c>
      <c r="Q154" s="5">
        <f t="shared" si="108"/>
        <v>0.12</v>
      </c>
      <c r="R154" s="8">
        <f t="shared" si="116"/>
        <v>1.0066327399999999</v>
      </c>
      <c r="S154" s="3">
        <f t="shared" si="117"/>
        <v>7.0310393500000004</v>
      </c>
      <c r="T154" s="3">
        <f t="shared" si="118"/>
        <v>0</v>
      </c>
      <c r="U154" s="97" t="str">
        <f t="shared" si="109"/>
        <v>INCORPJ=</v>
      </c>
      <c r="V154" s="122">
        <f t="shared" si="95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104"/>
        <v>44907</v>
      </c>
      <c r="B155" s="96">
        <f t="shared" si="102"/>
        <v>1067.4610367400001</v>
      </c>
      <c r="C155" s="3">
        <f t="shared" si="92"/>
        <v>1059.14308013</v>
      </c>
      <c r="D155" s="99">
        <f t="shared" si="110"/>
        <v>1045.616</v>
      </c>
      <c r="E155" s="120">
        <f>IF(DAY(A154)=$A$5,VLOOKUP(A154,[1]A!$E$15:$G$200,3),E154)</f>
        <v>1046.896</v>
      </c>
      <c r="F155" s="100">
        <f t="shared" si="111"/>
        <v>44855</v>
      </c>
      <c r="G155" s="141">
        <f t="shared" si="112"/>
        <v>1.2241587733929915E-3</v>
      </c>
      <c r="H155" s="101">
        <f t="shared" si="105"/>
        <v>22</v>
      </c>
      <c r="I155" s="101">
        <f t="shared" si="106"/>
        <v>30</v>
      </c>
      <c r="J155" s="96">
        <f t="shared" si="107"/>
        <v>1.0008975699831772</v>
      </c>
      <c r="K155" s="96">
        <v>1</v>
      </c>
      <c r="L155" s="96">
        <f t="shared" si="93"/>
        <v>1.0008975600000001</v>
      </c>
      <c r="M155" s="96">
        <f t="shared" si="103"/>
        <v>1060.09372459</v>
      </c>
      <c r="N155" s="24">
        <f t="shared" si="113"/>
        <v>0</v>
      </c>
      <c r="O155" s="95">
        <f t="shared" si="114"/>
        <v>0</v>
      </c>
      <c r="P155" s="96">
        <f t="shared" si="115"/>
        <v>0</v>
      </c>
      <c r="Q155" s="5">
        <f t="shared" si="108"/>
        <v>0.12</v>
      </c>
      <c r="R155" s="8">
        <f t="shared" si="116"/>
        <v>1.00694968</v>
      </c>
      <c r="S155" s="3">
        <f t="shared" si="117"/>
        <v>7.3673121500000001</v>
      </c>
      <c r="T155" s="3">
        <f t="shared" si="118"/>
        <v>0</v>
      </c>
      <c r="U155" s="97" t="str">
        <f t="shared" ref="U155:U170" si="119">U154</f>
        <v>INCORPJ=</v>
      </c>
      <c r="V155" s="122">
        <f t="shared" si="95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104"/>
        <v>44908</v>
      </c>
      <c r="B156" s="96">
        <f t="shared" si="102"/>
        <v>1067.8406761899998</v>
      </c>
      <c r="C156" s="3">
        <f t="shared" si="92"/>
        <v>1059.14308013</v>
      </c>
      <c r="D156" s="99">
        <f t="shared" si="110"/>
        <v>1045.616</v>
      </c>
      <c r="E156" s="120">
        <f>IF(DAY(A155)=$A$5,VLOOKUP(A155,[1]A!$E$15:$G$200,3),E155)</f>
        <v>1046.896</v>
      </c>
      <c r="F156" s="100">
        <f t="shared" si="111"/>
        <v>44855</v>
      </c>
      <c r="G156" s="141">
        <f t="shared" si="112"/>
        <v>1.2241587733929915E-3</v>
      </c>
      <c r="H156" s="101">
        <f t="shared" si="105"/>
        <v>23</v>
      </c>
      <c r="I156" s="101">
        <f t="shared" si="106"/>
        <v>30</v>
      </c>
      <c r="J156" s="96">
        <f t="shared" si="107"/>
        <v>1.0009383877553915</v>
      </c>
      <c r="K156" s="96">
        <v>1</v>
      </c>
      <c r="L156" s="96">
        <f t="shared" si="93"/>
        <v>1.00093838</v>
      </c>
      <c r="M156" s="96">
        <f t="shared" si="103"/>
        <v>1060.1369588099999</v>
      </c>
      <c r="N156" s="24">
        <f t="shared" si="113"/>
        <v>0</v>
      </c>
      <c r="O156" s="95">
        <f t="shared" si="114"/>
        <v>0</v>
      </c>
      <c r="P156" s="96">
        <f t="shared" si="115"/>
        <v>0</v>
      </c>
      <c r="Q156" s="5">
        <f t="shared" si="108"/>
        <v>0.12</v>
      </c>
      <c r="R156" s="8">
        <f t="shared" si="116"/>
        <v>1.007266719</v>
      </c>
      <c r="S156" s="3">
        <f t="shared" si="117"/>
        <v>7.7037173799999996</v>
      </c>
      <c r="T156" s="3">
        <f t="shared" si="118"/>
        <v>0</v>
      </c>
      <c r="U156" s="97" t="str">
        <f t="shared" si="119"/>
        <v>INCORPJ=</v>
      </c>
      <c r="V156" s="122">
        <f t="shared" si="95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104"/>
        <v>44909</v>
      </c>
      <c r="B157" s="96">
        <f t="shared" si="102"/>
        <v>1068.2204501200001</v>
      </c>
      <c r="C157" s="3">
        <f t="shared" si="92"/>
        <v>1059.14308013</v>
      </c>
      <c r="D157" s="99">
        <f t="shared" si="110"/>
        <v>1045.616</v>
      </c>
      <c r="E157" s="120">
        <f>IF(DAY(A156)=$A$5,VLOOKUP(A156,[1]A!$E$15:$G$200,3),E156)</f>
        <v>1046.896</v>
      </c>
      <c r="F157" s="100">
        <f t="shared" si="111"/>
        <v>44855</v>
      </c>
      <c r="G157" s="141">
        <f t="shared" si="112"/>
        <v>1.2241587733929915E-3</v>
      </c>
      <c r="H157" s="101">
        <f t="shared" si="105"/>
        <v>24</v>
      </c>
      <c r="I157" s="101">
        <f t="shared" si="106"/>
        <v>30</v>
      </c>
      <c r="J157" s="96">
        <f t="shared" si="107"/>
        <v>1.0009792071922021</v>
      </c>
      <c r="K157" s="96">
        <v>1</v>
      </c>
      <c r="L157" s="96">
        <f t="shared" si="93"/>
        <v>1.0009792</v>
      </c>
      <c r="M157" s="96">
        <f t="shared" si="103"/>
        <v>1060.1801930300001</v>
      </c>
      <c r="N157" s="24">
        <f t="shared" si="113"/>
        <v>0</v>
      </c>
      <c r="O157" s="95">
        <f t="shared" si="114"/>
        <v>0</v>
      </c>
      <c r="P157" s="96">
        <f t="shared" si="115"/>
        <v>0</v>
      </c>
      <c r="Q157" s="5">
        <f t="shared" si="108"/>
        <v>0.12</v>
      </c>
      <c r="R157" s="8">
        <f t="shared" si="116"/>
        <v>1.0075838589999999</v>
      </c>
      <c r="S157" s="3">
        <f t="shared" si="117"/>
        <v>8.0402570900000008</v>
      </c>
      <c r="T157" s="3">
        <f t="shared" si="118"/>
        <v>0</v>
      </c>
      <c r="U157" s="97" t="str">
        <f t="shared" si="119"/>
        <v>INCORPJ=</v>
      </c>
      <c r="V157" s="122">
        <f t="shared" si="95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104"/>
        <v>44910</v>
      </c>
      <c r="B158" s="96">
        <f t="shared" si="102"/>
        <v>1068.6003564499999</v>
      </c>
      <c r="C158" s="3">
        <f t="shared" si="92"/>
        <v>1059.14308013</v>
      </c>
      <c r="D158" s="99">
        <f t="shared" si="110"/>
        <v>1045.616</v>
      </c>
      <c r="E158" s="120">
        <f>IF(DAY(A157)=$A$5,VLOOKUP(A157,[1]A!$E$15:$G$200,3),E157)</f>
        <v>1046.896</v>
      </c>
      <c r="F158" s="100">
        <f t="shared" si="111"/>
        <v>44855</v>
      </c>
      <c r="G158" s="141">
        <f t="shared" si="112"/>
        <v>1.2241587733929915E-3</v>
      </c>
      <c r="H158" s="101">
        <f t="shared" si="105"/>
        <v>25</v>
      </c>
      <c r="I158" s="101">
        <f t="shared" si="106"/>
        <v>30</v>
      </c>
      <c r="J158" s="96">
        <f t="shared" si="107"/>
        <v>1.001020028293677</v>
      </c>
      <c r="K158" s="96">
        <v>1</v>
      </c>
      <c r="L158" s="96">
        <f t="shared" si="93"/>
        <v>1.0010200199999999</v>
      </c>
      <c r="M158" s="96">
        <f t="shared" si="103"/>
        <v>1060.22342725</v>
      </c>
      <c r="N158" s="24">
        <f t="shared" si="113"/>
        <v>0</v>
      </c>
      <c r="O158" s="95">
        <f t="shared" si="114"/>
        <v>0</v>
      </c>
      <c r="P158" s="96">
        <f t="shared" si="115"/>
        <v>0</v>
      </c>
      <c r="Q158" s="5">
        <f t="shared" si="108"/>
        <v>0.12</v>
      </c>
      <c r="R158" s="8">
        <f t="shared" si="116"/>
        <v>1.0079010980000001</v>
      </c>
      <c r="S158" s="3">
        <f t="shared" si="117"/>
        <v>8.3769291999999993</v>
      </c>
      <c r="T158" s="3">
        <f t="shared" si="118"/>
        <v>0</v>
      </c>
      <c r="U158" s="97" t="str">
        <f t="shared" si="119"/>
        <v>INCORPJ=</v>
      </c>
      <c r="V158" s="122">
        <f t="shared" si="95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104"/>
        <v>44911</v>
      </c>
      <c r="B159" s="96">
        <f t="shared" si="102"/>
        <v>1068.9804068999999</v>
      </c>
      <c r="C159" s="3">
        <f t="shared" si="92"/>
        <v>1059.14308013</v>
      </c>
      <c r="D159" s="99">
        <f t="shared" si="110"/>
        <v>1045.616</v>
      </c>
      <c r="E159" s="120">
        <f>IF(DAY(A158)=$A$5,VLOOKUP(A158,[1]A!$E$15:$G$200,3),E158)</f>
        <v>1046.896</v>
      </c>
      <c r="F159" s="100">
        <f t="shared" si="111"/>
        <v>44855</v>
      </c>
      <c r="G159" s="141">
        <f t="shared" si="112"/>
        <v>1.2241587733929915E-3</v>
      </c>
      <c r="H159" s="101">
        <f t="shared" si="105"/>
        <v>26</v>
      </c>
      <c r="I159" s="101">
        <f t="shared" si="106"/>
        <v>30</v>
      </c>
      <c r="J159" s="96">
        <f t="shared" si="107"/>
        <v>1.0010608510598842</v>
      </c>
      <c r="K159" s="96">
        <v>1</v>
      </c>
      <c r="L159" s="96">
        <f t="shared" si="93"/>
        <v>1.00106085</v>
      </c>
      <c r="M159" s="96">
        <f t="shared" si="103"/>
        <v>1060.26667206</v>
      </c>
      <c r="N159" s="24">
        <f t="shared" si="113"/>
        <v>0</v>
      </c>
      <c r="O159" s="95">
        <f t="shared" si="114"/>
        <v>0</v>
      </c>
      <c r="P159" s="96">
        <f t="shared" si="115"/>
        <v>0</v>
      </c>
      <c r="Q159" s="5">
        <f t="shared" si="108"/>
        <v>0.12</v>
      </c>
      <c r="R159" s="8">
        <f t="shared" si="116"/>
        <v>1.008218437</v>
      </c>
      <c r="S159" s="3">
        <f t="shared" si="117"/>
        <v>8.7137348400000008</v>
      </c>
      <c r="T159" s="3">
        <f t="shared" si="118"/>
        <v>0</v>
      </c>
      <c r="U159" s="97" t="str">
        <f t="shared" si="119"/>
        <v>INCORPJ=</v>
      </c>
      <c r="V159" s="122">
        <f t="shared" si="95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104"/>
        <v>44912</v>
      </c>
      <c r="B160" s="96">
        <f t="shared" si="102"/>
        <v>1069.3605801599999</v>
      </c>
      <c r="C160" s="3">
        <f t="shared" si="92"/>
        <v>1059.14308013</v>
      </c>
      <c r="D160" s="99">
        <f t="shared" si="110"/>
        <v>1045.616</v>
      </c>
      <c r="E160" s="120">
        <f>IF(DAY(A159)=$A$5,VLOOKUP(A159,[1]A!$E$15:$G$200,3),E159)</f>
        <v>1046.896</v>
      </c>
      <c r="F160" s="100">
        <f t="shared" si="111"/>
        <v>44855</v>
      </c>
      <c r="G160" s="141">
        <f t="shared" si="112"/>
        <v>1.2241587733929915E-3</v>
      </c>
      <c r="H160" s="101">
        <f t="shared" si="105"/>
        <v>27</v>
      </c>
      <c r="I160" s="101">
        <f t="shared" si="106"/>
        <v>30</v>
      </c>
      <c r="J160" s="96">
        <f t="shared" si="107"/>
        <v>1.0011016754908917</v>
      </c>
      <c r="K160" s="96">
        <v>1</v>
      </c>
      <c r="L160" s="96">
        <f t="shared" si="93"/>
        <v>1.0011016699999999</v>
      </c>
      <c r="M160" s="96">
        <f t="shared" si="103"/>
        <v>1060.30990628</v>
      </c>
      <c r="N160" s="24">
        <f t="shared" si="113"/>
        <v>0</v>
      </c>
      <c r="O160" s="95">
        <f t="shared" si="114"/>
        <v>0</v>
      </c>
      <c r="P160" s="96">
        <f t="shared" si="115"/>
        <v>0</v>
      </c>
      <c r="Q160" s="5">
        <f t="shared" si="108"/>
        <v>0.12</v>
      </c>
      <c r="R160" s="8">
        <f t="shared" si="116"/>
        <v>1.0085358760000001</v>
      </c>
      <c r="S160" s="3">
        <f t="shared" si="117"/>
        <v>9.0506738799999997</v>
      </c>
      <c r="T160" s="3">
        <f t="shared" si="118"/>
        <v>0</v>
      </c>
      <c r="U160" s="97" t="str">
        <f t="shared" si="119"/>
        <v>INCORPJ=</v>
      </c>
      <c r="V160" s="122">
        <f t="shared" si="95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104"/>
        <v>44913</v>
      </c>
      <c r="B161" s="96">
        <f t="shared" si="102"/>
        <v>1069.7408975799999</v>
      </c>
      <c r="C161" s="3">
        <f t="shared" si="92"/>
        <v>1059.14308013</v>
      </c>
      <c r="D161" s="99">
        <f t="shared" si="110"/>
        <v>1045.616</v>
      </c>
      <c r="E161" s="120">
        <f>IF(DAY(A160)=$A$5,VLOOKUP(A160,[1]A!$E$15:$G$200,3),E160)</f>
        <v>1046.896</v>
      </c>
      <c r="F161" s="100">
        <f t="shared" si="111"/>
        <v>44855</v>
      </c>
      <c r="G161" s="141">
        <f t="shared" si="112"/>
        <v>1.2241587733929915E-3</v>
      </c>
      <c r="H161" s="101">
        <f t="shared" si="105"/>
        <v>28</v>
      </c>
      <c r="I161" s="101">
        <f t="shared" si="106"/>
        <v>30</v>
      </c>
      <c r="J161" s="96">
        <f t="shared" si="107"/>
        <v>1.0011425015867668</v>
      </c>
      <c r="K161" s="96">
        <v>1</v>
      </c>
      <c r="L161" s="96">
        <f t="shared" si="93"/>
        <v>1.0011425</v>
      </c>
      <c r="M161" s="96">
        <f t="shared" si="103"/>
        <v>1060.35315109</v>
      </c>
      <c r="N161" s="24">
        <f t="shared" si="113"/>
        <v>0</v>
      </c>
      <c r="O161" s="95">
        <f t="shared" si="114"/>
        <v>0</v>
      </c>
      <c r="P161" s="96">
        <f t="shared" si="115"/>
        <v>0</v>
      </c>
      <c r="Q161" s="5">
        <f t="shared" si="108"/>
        <v>0.12</v>
      </c>
      <c r="R161" s="8">
        <f t="shared" si="116"/>
        <v>1.0088534149999999</v>
      </c>
      <c r="S161" s="3">
        <f t="shared" si="117"/>
        <v>9.3877464899999996</v>
      </c>
      <c r="T161" s="3">
        <f t="shared" si="118"/>
        <v>0</v>
      </c>
      <c r="U161" s="97" t="str">
        <f t="shared" si="119"/>
        <v>INCORPJ=</v>
      </c>
      <c r="V161" s="122">
        <f t="shared" si="95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104"/>
        <v>44914</v>
      </c>
      <c r="B162" s="96">
        <f t="shared" si="102"/>
        <v>1070.12133782</v>
      </c>
      <c r="C162" s="3">
        <f t="shared" si="92"/>
        <v>1059.14308013</v>
      </c>
      <c r="D162" s="99">
        <f t="shared" si="110"/>
        <v>1045.616</v>
      </c>
      <c r="E162" s="120">
        <f>IF(DAY(A161)=$A$5,VLOOKUP(A161,[1]A!$E$15:$G$200,3),E161)</f>
        <v>1046.896</v>
      </c>
      <c r="F162" s="100">
        <f t="shared" si="111"/>
        <v>44855</v>
      </c>
      <c r="G162" s="141">
        <f t="shared" si="112"/>
        <v>1.2241587733929915E-3</v>
      </c>
      <c r="H162" s="101">
        <f t="shared" si="105"/>
        <v>29</v>
      </c>
      <c r="I162" s="101">
        <f t="shared" si="106"/>
        <v>30</v>
      </c>
      <c r="J162" s="96">
        <f t="shared" si="107"/>
        <v>1.001183329347578</v>
      </c>
      <c r="K162" s="96">
        <v>1</v>
      </c>
      <c r="L162" s="96">
        <f t="shared" si="93"/>
        <v>1.00118332</v>
      </c>
      <c r="M162" s="96">
        <f t="shared" si="103"/>
        <v>1060.3963853099999</v>
      </c>
      <c r="N162" s="24">
        <f t="shared" si="113"/>
        <v>0</v>
      </c>
      <c r="O162" s="95">
        <f t="shared" si="114"/>
        <v>0</v>
      </c>
      <c r="P162" s="96">
        <f t="shared" si="115"/>
        <v>0</v>
      </c>
      <c r="Q162" s="5">
        <f t="shared" si="108"/>
        <v>0.12</v>
      </c>
      <c r="R162" s="8">
        <f t="shared" si="116"/>
        <v>1.0091710540000001</v>
      </c>
      <c r="S162" s="3">
        <f t="shared" si="117"/>
        <v>9.7249525099999996</v>
      </c>
      <c r="T162" s="3">
        <f t="shared" si="118"/>
        <v>0</v>
      </c>
      <c r="U162" s="97" t="str">
        <f t="shared" si="119"/>
        <v>INCORPJ=</v>
      </c>
      <c r="V162" s="122">
        <f t="shared" si="95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104"/>
        <v>44915</v>
      </c>
      <c r="B163" s="96">
        <f t="shared" si="102"/>
        <v>1070.5019222600001</v>
      </c>
      <c r="C163" s="3">
        <f t="shared" si="92"/>
        <v>1059.14308013</v>
      </c>
      <c r="D163" s="99">
        <f t="shared" si="110"/>
        <v>1045.616</v>
      </c>
      <c r="E163" s="120">
        <f>IF(DAY(A162)=$A$5,VLOOKUP(A162,[1]A!$E$15:$G$200,3),E162)</f>
        <v>1046.896</v>
      </c>
      <c r="F163" s="100">
        <f t="shared" si="111"/>
        <v>44855</v>
      </c>
      <c r="G163" s="141">
        <f t="shared" si="112"/>
        <v>1.2241587733929915E-3</v>
      </c>
      <c r="H163" s="101">
        <f t="shared" si="105"/>
        <v>30</v>
      </c>
      <c r="I163" s="101">
        <f t="shared" si="106"/>
        <v>30</v>
      </c>
      <c r="J163" s="96">
        <f t="shared" si="107"/>
        <v>1.001224158773393</v>
      </c>
      <c r="K163" s="96">
        <v>1</v>
      </c>
      <c r="L163" s="96">
        <f t="shared" si="93"/>
        <v>1.0012241500000001</v>
      </c>
      <c r="M163" s="96">
        <f t="shared" si="103"/>
        <v>1060.4396301300001</v>
      </c>
      <c r="N163" s="24">
        <f t="shared" si="113"/>
        <v>5</v>
      </c>
      <c r="O163" s="95">
        <f t="shared" si="114"/>
        <v>0</v>
      </c>
      <c r="P163" s="96">
        <f t="shared" si="115"/>
        <v>0</v>
      </c>
      <c r="Q163" s="5">
        <f t="shared" si="108"/>
        <v>0.12</v>
      </c>
      <c r="R163" s="8">
        <f t="shared" si="116"/>
        <v>1.0094887930000001</v>
      </c>
      <c r="S163" s="3">
        <f t="shared" si="117"/>
        <v>10.062292129999999</v>
      </c>
      <c r="T163" s="3">
        <f t="shared" si="118"/>
        <v>10.062292129999999</v>
      </c>
      <c r="U163" s="97" t="str">
        <f t="shared" si="119"/>
        <v>INCORPJ=</v>
      </c>
      <c r="V163" s="122">
        <f t="shared" si="95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ht="15.75" x14ac:dyDescent="0.2">
      <c r="A164" s="98">
        <f t="shared" si="104"/>
        <v>44916</v>
      </c>
      <c r="B164" s="96">
        <f t="shared" si="102"/>
        <v>1070.9534157000001</v>
      </c>
      <c r="C164" s="144">
        <f>IF(N163&gt;0,M163-P163+S163,C163)</f>
        <v>1070.5019222600001</v>
      </c>
      <c r="D164" s="99">
        <f t="shared" si="110"/>
        <v>1046.896</v>
      </c>
      <c r="E164" s="120">
        <f>IF(DAY(A163)=$A$5,VLOOKUP(A163,[1]A!$E$15:$G$200,3),E163)</f>
        <v>1050.701</v>
      </c>
      <c r="F164" s="100">
        <f t="shared" si="111"/>
        <v>44886</v>
      </c>
      <c r="G164" s="141">
        <f t="shared" si="112"/>
        <v>3.6345539576041475E-3</v>
      </c>
      <c r="H164" s="101">
        <f t="shared" si="105"/>
        <v>1</v>
      </c>
      <c r="I164" s="101">
        <f t="shared" si="106"/>
        <v>31</v>
      </c>
      <c r="J164" s="96">
        <f t="shared" si="107"/>
        <v>1.000117037975087</v>
      </c>
      <c r="K164" s="96">
        <v>1</v>
      </c>
      <c r="L164" s="96">
        <f t="shared" si="93"/>
        <v>1.00011703</v>
      </c>
      <c r="M164" s="96">
        <f t="shared" si="103"/>
        <v>1070.62720309</v>
      </c>
      <c r="N164" s="24">
        <f t="shared" si="113"/>
        <v>0</v>
      </c>
      <c r="O164" s="95">
        <f t="shared" si="114"/>
        <v>0</v>
      </c>
      <c r="P164" s="96">
        <f t="shared" si="115"/>
        <v>0</v>
      </c>
      <c r="Q164" s="5">
        <f t="shared" si="108"/>
        <v>0.12</v>
      </c>
      <c r="R164" s="8">
        <f t="shared" si="116"/>
        <v>1.0003046929999999</v>
      </c>
      <c r="S164" s="3">
        <f t="shared" si="117"/>
        <v>0.32621261000000001</v>
      </c>
      <c r="T164" s="3">
        <f t="shared" si="118"/>
        <v>0</v>
      </c>
      <c r="U164" s="97" t="str">
        <f t="shared" si="119"/>
        <v>INCORPJ=</v>
      </c>
      <c r="V164" s="122">
        <f t="shared" si="95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104"/>
        <v>44917</v>
      </c>
      <c r="B165" s="96">
        <f t="shared" si="102"/>
        <v>1071.4051075699999</v>
      </c>
      <c r="C165" s="3">
        <f t="shared" si="92"/>
        <v>1070.5019222600001</v>
      </c>
      <c r="D165" s="99">
        <f t="shared" si="110"/>
        <v>1046.896</v>
      </c>
      <c r="E165" s="120">
        <f>IF(DAY(A164)=$A$5,VLOOKUP(A164,[1]A!$E$15:$G$200,3),E164)</f>
        <v>1050.701</v>
      </c>
      <c r="F165" s="100">
        <f t="shared" si="111"/>
        <v>44886</v>
      </c>
      <c r="G165" s="141">
        <f t="shared" si="112"/>
        <v>3.6345539576041475E-3</v>
      </c>
      <c r="H165" s="101">
        <f t="shared" si="105"/>
        <v>2</v>
      </c>
      <c r="I165" s="101">
        <f t="shared" si="106"/>
        <v>31</v>
      </c>
      <c r="J165" s="96">
        <f t="shared" si="107"/>
        <v>1.0002340896480615</v>
      </c>
      <c r="K165" s="96">
        <v>1</v>
      </c>
      <c r="L165" s="96">
        <f t="shared" si="93"/>
        <v>1.00023408</v>
      </c>
      <c r="M165" s="96">
        <f t="shared" si="103"/>
        <v>1070.75250534</v>
      </c>
      <c r="N165" s="24">
        <f t="shared" si="113"/>
        <v>0</v>
      </c>
      <c r="O165" s="95">
        <f t="shared" si="114"/>
        <v>0</v>
      </c>
      <c r="P165" s="96">
        <f t="shared" si="115"/>
        <v>0</v>
      </c>
      <c r="Q165" s="5">
        <f t="shared" si="108"/>
        <v>0.12</v>
      </c>
      <c r="R165" s="8">
        <f t="shared" si="116"/>
        <v>1.0006094800000001</v>
      </c>
      <c r="S165" s="3">
        <f t="shared" si="117"/>
        <v>0.65260222999999995</v>
      </c>
      <c r="T165" s="3">
        <f t="shared" si="118"/>
        <v>0</v>
      </c>
      <c r="U165" s="97" t="str">
        <f t="shared" si="119"/>
        <v>INCORPJ=</v>
      </c>
      <c r="V165" s="122">
        <f t="shared" si="95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104"/>
        <v>44918</v>
      </c>
      <c r="B166" s="96">
        <f t="shared" si="102"/>
        <v>1071.8569957899999</v>
      </c>
      <c r="C166" s="3">
        <f t="shared" ref="C166:C229" si="120">IF(N165&gt;0,M165-P165,C165)</f>
        <v>1070.5019222600001</v>
      </c>
      <c r="D166" s="99">
        <f t="shared" si="110"/>
        <v>1046.896</v>
      </c>
      <c r="E166" s="120">
        <f>IF(DAY(A165)=$A$5,VLOOKUP(A165,[1]A!$E$15:$G$200,3),E165)</f>
        <v>1050.701</v>
      </c>
      <c r="F166" s="100">
        <f t="shared" si="111"/>
        <v>44886</v>
      </c>
      <c r="G166" s="141">
        <f t="shared" si="112"/>
        <v>3.6345539576041475E-3</v>
      </c>
      <c r="H166" s="101">
        <f t="shared" si="105"/>
        <v>3</v>
      </c>
      <c r="I166" s="101">
        <f t="shared" si="106"/>
        <v>31</v>
      </c>
      <c r="J166" s="96">
        <f t="shared" si="107"/>
        <v>1.0003511550205266</v>
      </c>
      <c r="K166" s="96">
        <v>1</v>
      </c>
      <c r="L166" s="96">
        <f t="shared" si="93"/>
        <v>1.00035115</v>
      </c>
      <c r="M166" s="96">
        <f t="shared" si="103"/>
        <v>1070.8778290099999</v>
      </c>
      <c r="N166" s="24">
        <f t="shared" si="113"/>
        <v>0</v>
      </c>
      <c r="O166" s="95">
        <f t="shared" si="114"/>
        <v>0</v>
      </c>
      <c r="P166" s="96">
        <f t="shared" si="115"/>
        <v>0</v>
      </c>
      <c r="Q166" s="5">
        <f t="shared" si="108"/>
        <v>0.12</v>
      </c>
      <c r="R166" s="8">
        <f t="shared" si="116"/>
        <v>1.000914359</v>
      </c>
      <c r="S166" s="3">
        <f t="shared" si="117"/>
        <v>0.97916678000000001</v>
      </c>
      <c r="T166" s="3">
        <f t="shared" si="118"/>
        <v>0</v>
      </c>
      <c r="U166" s="97" t="str">
        <f t="shared" si="119"/>
        <v>INCORPJ=</v>
      </c>
      <c r="V166" s="122">
        <f t="shared" si="95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104"/>
        <v>44919</v>
      </c>
      <c r="B167" s="96">
        <f t="shared" si="102"/>
        <v>1072.3090707200001</v>
      </c>
      <c r="C167" s="3">
        <f t="shared" si="120"/>
        <v>1070.5019222600001</v>
      </c>
      <c r="D167" s="99">
        <f t="shared" si="110"/>
        <v>1046.896</v>
      </c>
      <c r="E167" s="120">
        <f>IF(DAY(A166)=$A$5,VLOOKUP(A166,[1]A!$E$15:$G$200,3),E166)</f>
        <v>1050.701</v>
      </c>
      <c r="F167" s="100">
        <f t="shared" si="111"/>
        <v>44886</v>
      </c>
      <c r="G167" s="141">
        <f t="shared" si="112"/>
        <v>3.6345539576041475E-3</v>
      </c>
      <c r="H167" s="101">
        <f t="shared" si="105"/>
        <v>4</v>
      </c>
      <c r="I167" s="101">
        <f t="shared" si="106"/>
        <v>31</v>
      </c>
      <c r="J167" s="96">
        <f t="shared" si="107"/>
        <v>1.0004682340940863</v>
      </c>
      <c r="K167" s="96">
        <v>1</v>
      </c>
      <c r="L167" s="96">
        <f t="shared" si="93"/>
        <v>1.0004682300000001</v>
      </c>
      <c r="M167" s="96">
        <f t="shared" si="103"/>
        <v>1071.00316337</v>
      </c>
      <c r="N167" s="24">
        <f t="shared" si="113"/>
        <v>0</v>
      </c>
      <c r="O167" s="95">
        <f t="shared" si="114"/>
        <v>0</v>
      </c>
      <c r="P167" s="96">
        <f t="shared" si="115"/>
        <v>0</v>
      </c>
      <c r="Q167" s="5">
        <f t="shared" si="108"/>
        <v>0.12</v>
      </c>
      <c r="R167" s="8">
        <f t="shared" si="116"/>
        <v>1.0012193309999999</v>
      </c>
      <c r="S167" s="3">
        <f t="shared" si="117"/>
        <v>1.30590735</v>
      </c>
      <c r="T167" s="3">
        <f t="shared" si="118"/>
        <v>0</v>
      </c>
      <c r="U167" s="97" t="str">
        <f t="shared" si="119"/>
        <v>INCORPJ=</v>
      </c>
      <c r="V167" s="122">
        <f t="shared" si="95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104"/>
        <v>44920</v>
      </c>
      <c r="B168" s="96">
        <f t="shared" si="102"/>
        <v>1072.7613324499998</v>
      </c>
      <c r="C168" s="3">
        <f t="shared" si="120"/>
        <v>1070.5019222600001</v>
      </c>
      <c r="D168" s="99">
        <f t="shared" si="110"/>
        <v>1046.896</v>
      </c>
      <c r="E168" s="120">
        <f>IF(DAY(A167)=$A$5,VLOOKUP(A167,[1]A!$E$15:$G$200,3),E167)</f>
        <v>1050.701</v>
      </c>
      <c r="F168" s="100">
        <f t="shared" si="111"/>
        <v>44886</v>
      </c>
      <c r="G168" s="141">
        <f t="shared" si="112"/>
        <v>3.6345539576041475E-3</v>
      </c>
      <c r="H168" s="101">
        <f t="shared" si="105"/>
        <v>5</v>
      </c>
      <c r="I168" s="101">
        <f t="shared" si="106"/>
        <v>31</v>
      </c>
      <c r="J168" s="96">
        <f t="shared" si="107"/>
        <v>1.0005853268703433</v>
      </c>
      <c r="K168" s="96">
        <v>1</v>
      </c>
      <c r="L168" s="96">
        <f t="shared" si="93"/>
        <v>1.0005853199999999</v>
      </c>
      <c r="M168" s="96">
        <f t="shared" si="103"/>
        <v>1071.1285084399999</v>
      </c>
      <c r="N168" s="24">
        <f t="shared" si="113"/>
        <v>0</v>
      </c>
      <c r="O168" s="95">
        <f t="shared" si="114"/>
        <v>0</v>
      </c>
      <c r="P168" s="96">
        <f t="shared" si="115"/>
        <v>0</v>
      </c>
      <c r="Q168" s="5">
        <f t="shared" si="108"/>
        <v>0.12</v>
      </c>
      <c r="R168" s="8">
        <f t="shared" si="116"/>
        <v>1.001524396</v>
      </c>
      <c r="S168" s="3">
        <f t="shared" si="117"/>
        <v>1.63282401</v>
      </c>
      <c r="T168" s="3">
        <f t="shared" si="118"/>
        <v>0</v>
      </c>
      <c r="U168" s="97" t="str">
        <f t="shared" si="119"/>
        <v>INCORPJ=</v>
      </c>
      <c r="V168" s="122">
        <f t="shared" si="95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104"/>
        <v>44921</v>
      </c>
      <c r="B169" s="96">
        <f t="shared" si="102"/>
        <v>1073.2137917300001</v>
      </c>
      <c r="C169" s="3">
        <f t="shared" si="120"/>
        <v>1070.5019222600001</v>
      </c>
      <c r="D169" s="99">
        <f t="shared" si="110"/>
        <v>1046.896</v>
      </c>
      <c r="E169" s="120">
        <f>IF(DAY(A168)=$A$5,VLOOKUP(A168,[1]A!$E$15:$G$200,3),E168)</f>
        <v>1050.701</v>
      </c>
      <c r="F169" s="100">
        <f t="shared" si="111"/>
        <v>44886</v>
      </c>
      <c r="G169" s="141">
        <f t="shared" si="112"/>
        <v>3.6345539576041475E-3</v>
      </c>
      <c r="H169" s="101">
        <f t="shared" si="105"/>
        <v>6</v>
      </c>
      <c r="I169" s="101">
        <f t="shared" si="106"/>
        <v>31</v>
      </c>
      <c r="J169" s="96">
        <f t="shared" si="107"/>
        <v>1.0007024333509018</v>
      </c>
      <c r="K169" s="96">
        <v>1</v>
      </c>
      <c r="L169" s="96">
        <f t="shared" si="93"/>
        <v>1.00070243</v>
      </c>
      <c r="M169" s="96">
        <f t="shared" si="103"/>
        <v>1071.25387492</v>
      </c>
      <c r="N169" s="24">
        <f t="shared" si="113"/>
        <v>0</v>
      </c>
      <c r="O169" s="95">
        <f t="shared" si="114"/>
        <v>0</v>
      </c>
      <c r="P169" s="96">
        <f t="shared" si="115"/>
        <v>0</v>
      </c>
      <c r="Q169" s="5">
        <f t="shared" si="108"/>
        <v>0.12</v>
      </c>
      <c r="R169" s="8">
        <f t="shared" si="116"/>
        <v>1.001829554</v>
      </c>
      <c r="S169" s="3">
        <f t="shared" si="117"/>
        <v>1.95991681</v>
      </c>
      <c r="T169" s="3">
        <f t="shared" si="118"/>
        <v>0</v>
      </c>
      <c r="U169" s="97" t="str">
        <f t="shared" si="119"/>
        <v>INCORPJ=</v>
      </c>
      <c r="V169" s="122">
        <f t="shared" si="95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104"/>
        <v>44922</v>
      </c>
      <c r="B170" s="96">
        <f t="shared" si="102"/>
        <v>1073.6664368199999</v>
      </c>
      <c r="C170" s="3">
        <f t="shared" si="120"/>
        <v>1070.5019222600001</v>
      </c>
      <c r="D170" s="99">
        <f t="shared" si="110"/>
        <v>1046.896</v>
      </c>
      <c r="E170" s="120">
        <f>IF(DAY(A169)=$A$5,VLOOKUP(A169,[1]A!$E$15:$G$200,3),E169)</f>
        <v>1050.701</v>
      </c>
      <c r="F170" s="100">
        <f t="shared" si="111"/>
        <v>44886</v>
      </c>
      <c r="G170" s="141">
        <f t="shared" si="112"/>
        <v>3.6345539576041475E-3</v>
      </c>
      <c r="H170" s="101">
        <f t="shared" si="105"/>
        <v>7</v>
      </c>
      <c r="I170" s="101">
        <f t="shared" si="106"/>
        <v>31</v>
      </c>
      <c r="J170" s="96">
        <f t="shared" si="107"/>
        <v>1.0008195535373658</v>
      </c>
      <c r="K170" s="96">
        <v>1</v>
      </c>
      <c r="L170" s="96">
        <f t="shared" si="93"/>
        <v>1.0008195499999999</v>
      </c>
      <c r="M170" s="96">
        <f t="shared" si="103"/>
        <v>1071.3792521099999</v>
      </c>
      <c r="N170" s="24">
        <f t="shared" si="113"/>
        <v>0</v>
      </c>
      <c r="O170" s="95">
        <f t="shared" si="114"/>
        <v>0</v>
      </c>
      <c r="P170" s="96">
        <f t="shared" si="115"/>
        <v>0</v>
      </c>
      <c r="Q170" s="5">
        <f t="shared" si="108"/>
        <v>0.12</v>
      </c>
      <c r="R170" s="8">
        <f t="shared" si="116"/>
        <v>1.002134804</v>
      </c>
      <c r="S170" s="3">
        <f t="shared" si="117"/>
        <v>2.28718471</v>
      </c>
      <c r="T170" s="3">
        <f t="shared" si="118"/>
        <v>0</v>
      </c>
      <c r="U170" s="97" t="str">
        <f t="shared" si="119"/>
        <v>INCORPJ=</v>
      </c>
      <c r="V170" s="122">
        <f t="shared" si="95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104"/>
        <v>44923</v>
      </c>
      <c r="B171" s="96">
        <f t="shared" si="102"/>
        <v>1074.1192699000001</v>
      </c>
      <c r="C171" s="3">
        <f t="shared" si="120"/>
        <v>1070.5019222600001</v>
      </c>
      <c r="D171" s="99">
        <f t="shared" si="110"/>
        <v>1046.896</v>
      </c>
      <c r="E171" s="120">
        <f>IF(DAY(A170)=$A$5,VLOOKUP(A170,[1]A!$E$15:$G$200,3),E170)</f>
        <v>1050.701</v>
      </c>
      <c r="F171" s="100">
        <f t="shared" si="111"/>
        <v>44886</v>
      </c>
      <c r="G171" s="141">
        <f t="shared" si="112"/>
        <v>3.6345539576041475E-3</v>
      </c>
      <c r="H171" s="101">
        <f t="shared" si="105"/>
        <v>8</v>
      </c>
      <c r="I171" s="101">
        <f t="shared" si="106"/>
        <v>31</v>
      </c>
      <c r="J171" s="96">
        <f t="shared" si="107"/>
        <v>1.0009366874313392</v>
      </c>
      <c r="K171" s="96">
        <v>1</v>
      </c>
      <c r="L171" s="96">
        <f t="shared" ref="L171:L234" si="121">TRUNC(J171*K171,8)</f>
        <v>1.0009366799999999</v>
      </c>
      <c r="M171" s="96">
        <f t="shared" si="103"/>
        <v>1071.5046400000001</v>
      </c>
      <c r="N171" s="24">
        <f t="shared" si="113"/>
        <v>0</v>
      </c>
      <c r="O171" s="95">
        <f t="shared" si="114"/>
        <v>0</v>
      </c>
      <c r="P171" s="96">
        <f t="shared" si="115"/>
        <v>0</v>
      </c>
      <c r="Q171" s="5">
        <f t="shared" si="108"/>
        <v>0.12</v>
      </c>
      <c r="R171" s="8">
        <f t="shared" si="116"/>
        <v>1.002440148</v>
      </c>
      <c r="S171" s="3">
        <f t="shared" si="117"/>
        <v>2.6146299000000002</v>
      </c>
      <c r="T171" s="3">
        <f t="shared" si="118"/>
        <v>0</v>
      </c>
      <c r="U171" s="97" t="str">
        <f t="shared" ref="U171:U186" si="122">U170</f>
        <v>INCORPJ=</v>
      </c>
      <c r="V171" s="122">
        <f t="shared" ref="V171:V234" si="123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104"/>
        <v>44924</v>
      </c>
      <c r="B172" s="96">
        <f t="shared" si="102"/>
        <v>1074.5723006800001</v>
      </c>
      <c r="C172" s="3">
        <f t="shared" si="120"/>
        <v>1070.5019222600001</v>
      </c>
      <c r="D172" s="99">
        <f t="shared" si="110"/>
        <v>1046.896</v>
      </c>
      <c r="E172" s="120">
        <f>IF(DAY(A171)=$A$5,VLOOKUP(A171,[1]A!$E$15:$G$200,3),E171)</f>
        <v>1050.701</v>
      </c>
      <c r="F172" s="100">
        <f t="shared" si="111"/>
        <v>44886</v>
      </c>
      <c r="G172" s="141">
        <f t="shared" si="112"/>
        <v>3.6345539576041475E-3</v>
      </c>
      <c r="H172" s="101">
        <f t="shared" si="105"/>
        <v>9</v>
      </c>
      <c r="I172" s="101">
        <f t="shared" si="106"/>
        <v>31</v>
      </c>
      <c r="J172" s="96">
        <f t="shared" si="107"/>
        <v>1.0010538350344265</v>
      </c>
      <c r="K172" s="96">
        <v>1</v>
      </c>
      <c r="L172" s="96">
        <f t="shared" si="121"/>
        <v>1.00105383</v>
      </c>
      <c r="M172" s="96">
        <f t="shared" si="103"/>
        <v>1071.6300493000001</v>
      </c>
      <c r="N172" s="24">
        <f t="shared" si="113"/>
        <v>0</v>
      </c>
      <c r="O172" s="95">
        <f t="shared" si="114"/>
        <v>0</v>
      </c>
      <c r="P172" s="96">
        <f t="shared" si="115"/>
        <v>0</v>
      </c>
      <c r="Q172" s="5">
        <f t="shared" si="108"/>
        <v>0.12</v>
      </c>
      <c r="R172" s="8">
        <f t="shared" si="116"/>
        <v>1.002745585</v>
      </c>
      <c r="S172" s="3">
        <f t="shared" si="117"/>
        <v>2.9422513800000001</v>
      </c>
      <c r="T172" s="3">
        <f t="shared" si="118"/>
        <v>0</v>
      </c>
      <c r="U172" s="97" t="str">
        <f t="shared" si="122"/>
        <v>INCORPJ=</v>
      </c>
      <c r="V172" s="122">
        <f t="shared" si="123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104"/>
        <v>44925</v>
      </c>
      <c r="B173" s="96">
        <f t="shared" si="102"/>
        <v>1075.0255184799998</v>
      </c>
      <c r="C173" s="3">
        <f t="shared" si="120"/>
        <v>1070.5019222600001</v>
      </c>
      <c r="D173" s="99">
        <f t="shared" si="110"/>
        <v>1046.896</v>
      </c>
      <c r="E173" s="120">
        <f>IF(DAY(A172)=$A$5,VLOOKUP(A172,[1]A!$E$15:$G$200,3),E172)</f>
        <v>1050.701</v>
      </c>
      <c r="F173" s="100">
        <f t="shared" si="111"/>
        <v>44886</v>
      </c>
      <c r="G173" s="141">
        <f t="shared" si="112"/>
        <v>3.6345539576041475E-3</v>
      </c>
      <c r="H173" s="101">
        <f t="shared" si="105"/>
        <v>10</v>
      </c>
      <c r="I173" s="101">
        <f t="shared" si="106"/>
        <v>31</v>
      </c>
      <c r="J173" s="96">
        <f t="shared" si="107"/>
        <v>1.0011709963482318</v>
      </c>
      <c r="K173" s="96">
        <v>1</v>
      </c>
      <c r="L173" s="96">
        <f t="shared" si="121"/>
        <v>1.0011709900000001</v>
      </c>
      <c r="M173" s="96">
        <f t="shared" si="103"/>
        <v>1071.7554693</v>
      </c>
      <c r="N173" s="24">
        <f t="shared" si="113"/>
        <v>0</v>
      </c>
      <c r="O173" s="95">
        <f t="shared" si="114"/>
        <v>0</v>
      </c>
      <c r="P173" s="96">
        <f t="shared" si="115"/>
        <v>0</v>
      </c>
      <c r="Q173" s="5">
        <f t="shared" si="108"/>
        <v>0.12</v>
      </c>
      <c r="R173" s="8">
        <f t="shared" si="116"/>
        <v>1.0030511150000001</v>
      </c>
      <c r="S173" s="3">
        <f t="shared" si="117"/>
        <v>3.27004918</v>
      </c>
      <c r="T173" s="3">
        <f t="shared" si="118"/>
        <v>0</v>
      </c>
      <c r="U173" s="97" t="str">
        <f t="shared" si="122"/>
        <v>INCORPJ=</v>
      </c>
      <c r="V173" s="122">
        <f t="shared" si="123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104"/>
        <v>44926</v>
      </c>
      <c r="B174" s="96">
        <f t="shared" si="102"/>
        <v>1075.4789341000001</v>
      </c>
      <c r="C174" s="3">
        <f t="shared" si="120"/>
        <v>1070.5019222600001</v>
      </c>
      <c r="D174" s="99">
        <f t="shared" si="110"/>
        <v>1046.896</v>
      </c>
      <c r="E174" s="120">
        <f>IF(DAY(A173)=$A$5,VLOOKUP(A173,[1]A!$E$15:$G$200,3),E173)</f>
        <v>1050.701</v>
      </c>
      <c r="F174" s="100">
        <f t="shared" si="111"/>
        <v>44886</v>
      </c>
      <c r="G174" s="141">
        <f t="shared" si="112"/>
        <v>3.6345539576041475E-3</v>
      </c>
      <c r="H174" s="101">
        <f t="shared" si="105"/>
        <v>11</v>
      </c>
      <c r="I174" s="101">
        <f t="shared" si="106"/>
        <v>31</v>
      </c>
      <c r="J174" s="96">
        <f t="shared" si="107"/>
        <v>1.0012881713743602</v>
      </c>
      <c r="K174" s="96">
        <v>1</v>
      </c>
      <c r="L174" s="96">
        <f t="shared" si="121"/>
        <v>1.00128817</v>
      </c>
      <c r="M174" s="96">
        <f t="shared" si="103"/>
        <v>1071.88091072</v>
      </c>
      <c r="N174" s="24">
        <f t="shared" si="113"/>
        <v>0</v>
      </c>
      <c r="O174" s="95">
        <f t="shared" si="114"/>
        <v>0</v>
      </c>
      <c r="P174" s="96">
        <f t="shared" si="115"/>
        <v>0</v>
      </c>
      <c r="Q174" s="5">
        <f t="shared" si="108"/>
        <v>0.12</v>
      </c>
      <c r="R174" s="8">
        <f t="shared" si="116"/>
        <v>1.0033567379999999</v>
      </c>
      <c r="S174" s="3">
        <f t="shared" si="117"/>
        <v>3.5980233799999999</v>
      </c>
      <c r="T174" s="3">
        <f t="shared" si="118"/>
        <v>0</v>
      </c>
      <c r="U174" s="97" t="str">
        <f t="shared" si="122"/>
        <v>INCORPJ=</v>
      </c>
      <c r="V174" s="122">
        <f t="shared" si="123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104"/>
        <v>44927</v>
      </c>
      <c r="B175" s="96">
        <f t="shared" si="102"/>
        <v>1075.9325368300001</v>
      </c>
      <c r="C175" s="3">
        <f t="shared" si="120"/>
        <v>1070.5019222600001</v>
      </c>
      <c r="D175" s="99">
        <f t="shared" si="110"/>
        <v>1046.896</v>
      </c>
      <c r="E175" s="120">
        <f>IF(DAY(A174)=$A$5,VLOOKUP(A174,[1]A!$E$15:$G$200,3),E174)</f>
        <v>1050.701</v>
      </c>
      <c r="F175" s="100">
        <f t="shared" si="111"/>
        <v>44886</v>
      </c>
      <c r="G175" s="141">
        <f t="shared" si="112"/>
        <v>3.6345539576041475E-3</v>
      </c>
      <c r="H175" s="101">
        <f t="shared" si="105"/>
        <v>12</v>
      </c>
      <c r="I175" s="101">
        <f t="shared" si="106"/>
        <v>31</v>
      </c>
      <c r="J175" s="96">
        <f t="shared" si="107"/>
        <v>1.0014053601144162</v>
      </c>
      <c r="K175" s="96">
        <v>1</v>
      </c>
      <c r="L175" s="96">
        <f t="shared" si="121"/>
        <v>1.0014053599999999</v>
      </c>
      <c r="M175" s="96">
        <f t="shared" si="103"/>
        <v>1072.0063628400001</v>
      </c>
      <c r="N175" s="24">
        <f t="shared" si="113"/>
        <v>0</v>
      </c>
      <c r="O175" s="95">
        <f t="shared" si="114"/>
        <v>0</v>
      </c>
      <c r="P175" s="96">
        <f t="shared" si="115"/>
        <v>0</v>
      </c>
      <c r="Q175" s="5">
        <f t="shared" si="108"/>
        <v>0.12</v>
      </c>
      <c r="R175" s="8">
        <f t="shared" si="116"/>
        <v>1.0036624540000001</v>
      </c>
      <c r="S175" s="3">
        <f t="shared" si="117"/>
        <v>3.9261739900000001</v>
      </c>
      <c r="T175" s="3">
        <f t="shared" si="118"/>
        <v>0</v>
      </c>
      <c r="U175" s="97" t="str">
        <f t="shared" si="122"/>
        <v>INCORPJ=</v>
      </c>
      <c r="V175" s="122">
        <f t="shared" si="123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104"/>
        <v>44928</v>
      </c>
      <c r="B176" s="96">
        <f t="shared" si="102"/>
        <v>1076.3863277800001</v>
      </c>
      <c r="C176" s="3">
        <f t="shared" si="120"/>
        <v>1070.5019222600001</v>
      </c>
      <c r="D176" s="99">
        <f t="shared" si="110"/>
        <v>1046.896</v>
      </c>
      <c r="E176" s="120">
        <f>IF(DAY(A175)=$A$5,VLOOKUP(A175,[1]A!$E$15:$G$200,3),E175)</f>
        <v>1050.701</v>
      </c>
      <c r="F176" s="100">
        <f t="shared" si="111"/>
        <v>44886</v>
      </c>
      <c r="G176" s="141">
        <f t="shared" si="112"/>
        <v>3.6345539576041475E-3</v>
      </c>
      <c r="H176" s="101">
        <f t="shared" si="105"/>
        <v>13</v>
      </c>
      <c r="I176" s="101">
        <f t="shared" si="106"/>
        <v>31</v>
      </c>
      <c r="J176" s="96">
        <f t="shared" si="107"/>
        <v>1.0015225625700053</v>
      </c>
      <c r="K176" s="96">
        <v>1</v>
      </c>
      <c r="L176" s="96">
        <f t="shared" si="121"/>
        <v>1.00152256</v>
      </c>
      <c r="M176" s="96">
        <f t="shared" si="103"/>
        <v>1072.13182566</v>
      </c>
      <c r="N176" s="24">
        <f t="shared" si="113"/>
        <v>0</v>
      </c>
      <c r="O176" s="95">
        <f t="shared" si="114"/>
        <v>0</v>
      </c>
      <c r="P176" s="96">
        <f t="shared" si="115"/>
        <v>0</v>
      </c>
      <c r="Q176" s="5">
        <f t="shared" si="108"/>
        <v>0.12</v>
      </c>
      <c r="R176" s="8">
        <f t="shared" si="116"/>
        <v>1.0039682640000001</v>
      </c>
      <c r="S176" s="3">
        <f t="shared" si="117"/>
        <v>4.2545021199999997</v>
      </c>
      <c r="T176" s="3">
        <f t="shared" si="118"/>
        <v>0</v>
      </c>
      <c r="U176" s="97" t="str">
        <f t="shared" si="122"/>
        <v>INCORPJ=</v>
      </c>
      <c r="V176" s="122">
        <f t="shared" si="123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104"/>
        <v>44929</v>
      </c>
      <c r="B177" s="96">
        <f t="shared" si="102"/>
        <v>1076.8403048799998</v>
      </c>
      <c r="C177" s="3">
        <f t="shared" si="120"/>
        <v>1070.5019222600001</v>
      </c>
      <c r="D177" s="99">
        <f t="shared" si="110"/>
        <v>1046.896</v>
      </c>
      <c r="E177" s="120">
        <f>IF(DAY(A176)=$A$5,VLOOKUP(A176,[1]A!$E$15:$G$200,3),E176)</f>
        <v>1050.701</v>
      </c>
      <c r="F177" s="100">
        <f t="shared" si="111"/>
        <v>44886</v>
      </c>
      <c r="G177" s="141">
        <f t="shared" si="112"/>
        <v>3.6345539576041475E-3</v>
      </c>
      <c r="H177" s="101">
        <f t="shared" si="105"/>
        <v>14</v>
      </c>
      <c r="I177" s="101">
        <f t="shared" si="106"/>
        <v>31</v>
      </c>
      <c r="J177" s="96">
        <f t="shared" si="107"/>
        <v>1.0016397787427322</v>
      </c>
      <c r="K177" s="96">
        <v>1</v>
      </c>
      <c r="L177" s="96">
        <f t="shared" si="121"/>
        <v>1.0016397699999999</v>
      </c>
      <c r="M177" s="96">
        <f t="shared" si="103"/>
        <v>1072.2572991899999</v>
      </c>
      <c r="N177" s="24">
        <f t="shared" si="113"/>
        <v>0</v>
      </c>
      <c r="O177" s="95">
        <f t="shared" si="114"/>
        <v>0</v>
      </c>
      <c r="P177" s="96">
        <f t="shared" si="115"/>
        <v>0</v>
      </c>
      <c r="Q177" s="5">
        <f t="shared" si="108"/>
        <v>0.12</v>
      </c>
      <c r="R177" s="8">
        <f t="shared" si="116"/>
        <v>1.0042741660000001</v>
      </c>
      <c r="S177" s="3">
        <f t="shared" si="117"/>
        <v>4.5830056900000002</v>
      </c>
      <c r="T177" s="3">
        <f t="shared" si="118"/>
        <v>0</v>
      </c>
      <c r="U177" s="97" t="str">
        <f t="shared" si="122"/>
        <v>INCORPJ=</v>
      </c>
      <c r="V177" s="122">
        <f t="shared" si="123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104"/>
        <v>44930</v>
      </c>
      <c r="B178" s="96">
        <f t="shared" si="102"/>
        <v>1077.2944810500001</v>
      </c>
      <c r="C178" s="3">
        <f t="shared" si="120"/>
        <v>1070.5019222600001</v>
      </c>
      <c r="D178" s="99">
        <f t="shared" si="110"/>
        <v>1046.896</v>
      </c>
      <c r="E178" s="120">
        <f>IF(DAY(A177)=$A$5,VLOOKUP(A177,[1]A!$E$15:$G$200,3),E177)</f>
        <v>1050.701</v>
      </c>
      <c r="F178" s="100">
        <f t="shared" si="111"/>
        <v>44886</v>
      </c>
      <c r="G178" s="141">
        <f t="shared" si="112"/>
        <v>3.6345539576041475E-3</v>
      </c>
      <c r="H178" s="101">
        <f t="shared" si="105"/>
        <v>15</v>
      </c>
      <c r="I178" s="101">
        <f t="shared" si="106"/>
        <v>31</v>
      </c>
      <c r="J178" s="96">
        <f t="shared" si="107"/>
        <v>1.0017570086342027</v>
      </c>
      <c r="K178" s="96">
        <v>1</v>
      </c>
      <c r="L178" s="96">
        <f t="shared" si="121"/>
        <v>1.001757</v>
      </c>
      <c r="M178" s="96">
        <f t="shared" si="103"/>
        <v>1072.3827941300001</v>
      </c>
      <c r="N178" s="24">
        <f t="shared" si="113"/>
        <v>0</v>
      </c>
      <c r="O178" s="95">
        <f t="shared" si="114"/>
        <v>0</v>
      </c>
      <c r="P178" s="96">
        <f t="shared" si="115"/>
        <v>0</v>
      </c>
      <c r="Q178" s="5">
        <f t="shared" si="108"/>
        <v>0.12</v>
      </c>
      <c r="R178" s="8">
        <f t="shared" si="116"/>
        <v>1.0045801620000001</v>
      </c>
      <c r="S178" s="3">
        <f t="shared" si="117"/>
        <v>4.9116869200000002</v>
      </c>
      <c r="T178" s="3">
        <f t="shared" si="118"/>
        <v>0</v>
      </c>
      <c r="U178" s="97" t="str">
        <f t="shared" si="122"/>
        <v>INCORPJ=</v>
      </c>
      <c r="V178" s="122">
        <f t="shared" si="123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104"/>
        <v>44931</v>
      </c>
      <c r="B179" s="96">
        <f t="shared" si="102"/>
        <v>1077.74885528</v>
      </c>
      <c r="C179" s="3">
        <f t="shared" si="120"/>
        <v>1070.5019222600001</v>
      </c>
      <c r="D179" s="99">
        <f t="shared" si="110"/>
        <v>1046.896</v>
      </c>
      <c r="E179" s="120">
        <f>IF(DAY(A178)=$A$5,VLOOKUP(A178,[1]A!$E$15:$G$200,3),E178)</f>
        <v>1050.701</v>
      </c>
      <c r="F179" s="100">
        <f t="shared" si="111"/>
        <v>44886</v>
      </c>
      <c r="G179" s="141">
        <f t="shared" si="112"/>
        <v>3.6345539576041475E-3</v>
      </c>
      <c r="H179" s="101">
        <f t="shared" si="105"/>
        <v>16</v>
      </c>
      <c r="I179" s="101">
        <f t="shared" si="106"/>
        <v>31</v>
      </c>
      <c r="J179" s="96">
        <f t="shared" si="107"/>
        <v>1.0018742522460224</v>
      </c>
      <c r="K179" s="96">
        <v>1</v>
      </c>
      <c r="L179" s="96">
        <f t="shared" si="121"/>
        <v>1.00187425</v>
      </c>
      <c r="M179" s="96">
        <f t="shared" si="103"/>
        <v>1072.5083104800001</v>
      </c>
      <c r="N179" s="24">
        <f t="shared" si="113"/>
        <v>0</v>
      </c>
      <c r="O179" s="95">
        <f t="shared" si="114"/>
        <v>0</v>
      </c>
      <c r="P179" s="96">
        <f t="shared" si="115"/>
        <v>0</v>
      </c>
      <c r="Q179" s="5">
        <f t="shared" si="108"/>
        <v>0.12</v>
      </c>
      <c r="R179" s="8">
        <f t="shared" si="116"/>
        <v>1.0048862510000001</v>
      </c>
      <c r="S179" s="3">
        <f t="shared" si="117"/>
        <v>5.2405448000000003</v>
      </c>
      <c r="T179" s="3">
        <f t="shared" si="118"/>
        <v>0</v>
      </c>
      <c r="U179" s="97" t="str">
        <f t="shared" si="122"/>
        <v>INCORPJ=</v>
      </c>
      <c r="V179" s="122">
        <f t="shared" si="123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104"/>
        <v>44932</v>
      </c>
      <c r="B180" s="96">
        <f t="shared" si="102"/>
        <v>1078.2034061000002</v>
      </c>
      <c r="C180" s="3">
        <f t="shared" si="120"/>
        <v>1070.5019222600001</v>
      </c>
      <c r="D180" s="99">
        <f t="shared" si="110"/>
        <v>1046.896</v>
      </c>
      <c r="E180" s="120">
        <f>IF(DAY(A179)=$A$5,VLOOKUP(A179,[1]A!$E$15:$G$200,3),E179)</f>
        <v>1050.701</v>
      </c>
      <c r="F180" s="100">
        <f t="shared" si="111"/>
        <v>44886</v>
      </c>
      <c r="G180" s="141">
        <f t="shared" si="112"/>
        <v>3.6345539576041475E-3</v>
      </c>
      <c r="H180" s="101">
        <f t="shared" si="105"/>
        <v>17</v>
      </c>
      <c r="I180" s="101">
        <f t="shared" si="106"/>
        <v>31</v>
      </c>
      <c r="J180" s="96">
        <f t="shared" si="107"/>
        <v>1.0019915095797971</v>
      </c>
      <c r="K180" s="96">
        <v>1</v>
      </c>
      <c r="L180" s="96">
        <f t="shared" si="121"/>
        <v>1.0019914999999999</v>
      </c>
      <c r="M180" s="96">
        <f t="shared" si="103"/>
        <v>1072.6338268300001</v>
      </c>
      <c r="N180" s="24">
        <f t="shared" si="113"/>
        <v>0</v>
      </c>
      <c r="O180" s="95">
        <f t="shared" si="114"/>
        <v>0</v>
      </c>
      <c r="P180" s="96">
        <f t="shared" si="115"/>
        <v>0</v>
      </c>
      <c r="Q180" s="5">
        <f t="shared" si="108"/>
        <v>0.12</v>
      </c>
      <c r="R180" s="8">
        <f t="shared" si="116"/>
        <v>1.0051924329999999</v>
      </c>
      <c r="S180" s="3">
        <f t="shared" si="117"/>
        <v>5.5695792700000002</v>
      </c>
      <c r="T180" s="3">
        <f t="shared" si="118"/>
        <v>0</v>
      </c>
      <c r="U180" s="97" t="str">
        <f t="shared" si="122"/>
        <v>INCORPJ=</v>
      </c>
      <c r="V180" s="122">
        <f t="shared" si="123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104"/>
        <v>44933</v>
      </c>
      <c r="B181" s="96">
        <f t="shared" si="102"/>
        <v>1078.6581669300001</v>
      </c>
      <c r="C181" s="3">
        <f t="shared" si="120"/>
        <v>1070.5019222600001</v>
      </c>
      <c r="D181" s="99">
        <f t="shared" si="110"/>
        <v>1046.896</v>
      </c>
      <c r="E181" s="120">
        <f>IF(DAY(A180)=$A$5,VLOOKUP(A180,[1]A!$E$15:$G$200,3),E180)</f>
        <v>1050.701</v>
      </c>
      <c r="F181" s="100">
        <f t="shared" si="111"/>
        <v>44886</v>
      </c>
      <c r="G181" s="141">
        <f t="shared" si="112"/>
        <v>3.6345539576041475E-3</v>
      </c>
      <c r="H181" s="101">
        <f t="shared" si="105"/>
        <v>18</v>
      </c>
      <c r="I181" s="101">
        <f t="shared" si="106"/>
        <v>31</v>
      </c>
      <c r="J181" s="96">
        <f t="shared" si="107"/>
        <v>1.0021087806371325</v>
      </c>
      <c r="K181" s="96">
        <v>1</v>
      </c>
      <c r="L181" s="96">
        <f t="shared" si="121"/>
        <v>1.0021087799999999</v>
      </c>
      <c r="M181" s="96">
        <f t="shared" si="103"/>
        <v>1072.7593753000001</v>
      </c>
      <c r="N181" s="24">
        <f t="shared" si="113"/>
        <v>0</v>
      </c>
      <c r="O181" s="95">
        <f t="shared" si="114"/>
        <v>0</v>
      </c>
      <c r="P181" s="96">
        <f t="shared" si="115"/>
        <v>0</v>
      </c>
      <c r="Q181" s="5">
        <f t="shared" si="108"/>
        <v>0.12</v>
      </c>
      <c r="R181" s="8">
        <f t="shared" si="116"/>
        <v>1.005498709</v>
      </c>
      <c r="S181" s="3">
        <f t="shared" si="117"/>
        <v>5.8987916299999998</v>
      </c>
      <c r="T181" s="3">
        <f t="shared" si="118"/>
        <v>0</v>
      </c>
      <c r="U181" s="97" t="str">
        <f t="shared" si="122"/>
        <v>INCORPJ=</v>
      </c>
      <c r="V181" s="122">
        <f t="shared" si="123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104"/>
        <v>44934</v>
      </c>
      <c r="B182" s="96">
        <f t="shared" si="102"/>
        <v>1079.1131044199999</v>
      </c>
      <c r="C182" s="3">
        <f t="shared" si="120"/>
        <v>1070.5019222600001</v>
      </c>
      <c r="D182" s="99">
        <f t="shared" si="110"/>
        <v>1046.896</v>
      </c>
      <c r="E182" s="120">
        <f>IF(DAY(A181)=$A$5,VLOOKUP(A181,[1]A!$E$15:$G$200,3),E181)</f>
        <v>1050.701</v>
      </c>
      <c r="F182" s="100">
        <f t="shared" si="111"/>
        <v>44886</v>
      </c>
      <c r="G182" s="141">
        <f t="shared" si="112"/>
        <v>3.6345539576041475E-3</v>
      </c>
      <c r="H182" s="101">
        <f t="shared" si="105"/>
        <v>19</v>
      </c>
      <c r="I182" s="101">
        <f t="shared" si="106"/>
        <v>31</v>
      </c>
      <c r="J182" s="96">
        <f t="shared" si="107"/>
        <v>1.0022260654196351</v>
      </c>
      <c r="K182" s="96">
        <v>1</v>
      </c>
      <c r="L182" s="96">
        <f t="shared" si="121"/>
        <v>1.0022260599999999</v>
      </c>
      <c r="M182" s="96">
        <f t="shared" si="103"/>
        <v>1072.88492376</v>
      </c>
      <c r="N182" s="24">
        <f t="shared" si="113"/>
        <v>0</v>
      </c>
      <c r="O182" s="95">
        <f t="shared" si="114"/>
        <v>0</v>
      </c>
      <c r="P182" s="96">
        <f t="shared" si="115"/>
        <v>0</v>
      </c>
      <c r="Q182" s="5">
        <f t="shared" si="108"/>
        <v>0.12</v>
      </c>
      <c r="R182" s="8">
        <f t="shared" si="116"/>
        <v>1.0058050780000001</v>
      </c>
      <c r="S182" s="3">
        <f t="shared" si="117"/>
        <v>6.2281806599999996</v>
      </c>
      <c r="T182" s="3">
        <f t="shared" si="118"/>
        <v>0</v>
      </c>
      <c r="U182" s="97" t="str">
        <f t="shared" si="122"/>
        <v>INCORPJ=</v>
      </c>
      <c r="V182" s="122">
        <f t="shared" si="123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104"/>
        <v>44935</v>
      </c>
      <c r="B183" s="96">
        <f t="shared" si="102"/>
        <v>1079.5682401900001</v>
      </c>
      <c r="C183" s="3">
        <f t="shared" si="120"/>
        <v>1070.5019222600001</v>
      </c>
      <c r="D183" s="99">
        <f t="shared" si="110"/>
        <v>1046.896</v>
      </c>
      <c r="E183" s="120">
        <f>IF(DAY(A182)=$A$5,VLOOKUP(A182,[1]A!$E$15:$G$200,3),E182)</f>
        <v>1050.701</v>
      </c>
      <c r="F183" s="100">
        <f t="shared" si="111"/>
        <v>44886</v>
      </c>
      <c r="G183" s="141">
        <f t="shared" si="112"/>
        <v>3.6345539576041475E-3</v>
      </c>
      <c r="H183" s="101">
        <f t="shared" si="105"/>
        <v>20</v>
      </c>
      <c r="I183" s="101">
        <f t="shared" si="106"/>
        <v>31</v>
      </c>
      <c r="J183" s="96">
        <f t="shared" si="107"/>
        <v>1.0023433639289112</v>
      </c>
      <c r="K183" s="96">
        <v>1</v>
      </c>
      <c r="L183" s="96">
        <f t="shared" si="121"/>
        <v>1.00234336</v>
      </c>
      <c r="M183" s="96">
        <f t="shared" si="103"/>
        <v>1073.01049364</v>
      </c>
      <c r="N183" s="24">
        <f t="shared" si="113"/>
        <v>0</v>
      </c>
      <c r="O183" s="95">
        <f t="shared" si="114"/>
        <v>0</v>
      </c>
      <c r="P183" s="96">
        <f t="shared" si="115"/>
        <v>0</v>
      </c>
      <c r="Q183" s="5">
        <f t="shared" si="108"/>
        <v>0.12</v>
      </c>
      <c r="R183" s="8">
        <f t="shared" si="116"/>
        <v>1.00611154</v>
      </c>
      <c r="S183" s="3">
        <f t="shared" si="117"/>
        <v>6.5577465500000001</v>
      </c>
      <c r="T183" s="3">
        <f t="shared" si="118"/>
        <v>0</v>
      </c>
      <c r="U183" s="97" t="str">
        <f t="shared" si="122"/>
        <v>INCORPJ=</v>
      </c>
      <c r="V183" s="122">
        <f t="shared" si="123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104"/>
        <v>44936</v>
      </c>
      <c r="B184" s="96">
        <f t="shared" si="102"/>
        <v>1080.02356349</v>
      </c>
      <c r="C184" s="3">
        <f t="shared" si="120"/>
        <v>1070.5019222600001</v>
      </c>
      <c r="D184" s="99">
        <f t="shared" si="110"/>
        <v>1046.896</v>
      </c>
      <c r="E184" s="120">
        <f>IF(DAY(A183)=$A$5,VLOOKUP(A183,[1]A!$E$15:$G$200,3),E183)</f>
        <v>1050.701</v>
      </c>
      <c r="F184" s="100">
        <f t="shared" si="111"/>
        <v>44886</v>
      </c>
      <c r="G184" s="141">
        <f t="shared" si="112"/>
        <v>3.6345539576041475E-3</v>
      </c>
      <c r="H184" s="101">
        <f t="shared" si="105"/>
        <v>21</v>
      </c>
      <c r="I184" s="101">
        <f t="shared" si="106"/>
        <v>31</v>
      </c>
      <c r="J184" s="96">
        <f t="shared" si="107"/>
        <v>1.0024606761665671</v>
      </c>
      <c r="K184" s="96">
        <v>1</v>
      </c>
      <c r="L184" s="96">
        <f t="shared" si="121"/>
        <v>1.0024606700000001</v>
      </c>
      <c r="M184" s="96">
        <f t="shared" si="103"/>
        <v>1073.13607422</v>
      </c>
      <c r="N184" s="24">
        <f t="shared" si="113"/>
        <v>0</v>
      </c>
      <c r="O184" s="95">
        <f t="shared" si="114"/>
        <v>0</v>
      </c>
      <c r="P184" s="96">
        <f t="shared" si="115"/>
        <v>0</v>
      </c>
      <c r="Q184" s="5">
        <f t="shared" si="108"/>
        <v>0.12</v>
      </c>
      <c r="R184" s="8">
        <f t="shared" si="116"/>
        <v>1.0064180949999999</v>
      </c>
      <c r="S184" s="3">
        <f t="shared" si="117"/>
        <v>6.8874892699999997</v>
      </c>
      <c r="T184" s="3">
        <f t="shared" si="118"/>
        <v>0</v>
      </c>
      <c r="U184" s="97" t="str">
        <f t="shared" si="122"/>
        <v>INCORPJ=</v>
      </c>
      <c r="V184" s="122">
        <f t="shared" si="123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104"/>
        <v>44937</v>
      </c>
      <c r="B185" s="96">
        <f t="shared" si="102"/>
        <v>1080.47908622</v>
      </c>
      <c r="C185" s="3">
        <f t="shared" si="120"/>
        <v>1070.5019222600001</v>
      </c>
      <c r="D185" s="99">
        <f t="shared" si="110"/>
        <v>1046.896</v>
      </c>
      <c r="E185" s="120">
        <f>IF(DAY(A184)=$A$5,VLOOKUP(A184,[1]A!$E$15:$G$200,3),E184)</f>
        <v>1050.701</v>
      </c>
      <c r="F185" s="100">
        <f t="shared" si="111"/>
        <v>44886</v>
      </c>
      <c r="G185" s="141">
        <f t="shared" si="112"/>
        <v>3.6345539576041475E-3</v>
      </c>
      <c r="H185" s="101">
        <f t="shared" si="105"/>
        <v>22</v>
      </c>
      <c r="I185" s="101">
        <f t="shared" si="106"/>
        <v>31</v>
      </c>
      <c r="J185" s="96">
        <f t="shared" si="107"/>
        <v>1.0025780021342099</v>
      </c>
      <c r="K185" s="96">
        <v>1</v>
      </c>
      <c r="L185" s="96">
        <f t="shared" si="121"/>
        <v>1.002578</v>
      </c>
      <c r="M185" s="96">
        <f t="shared" si="103"/>
        <v>1073.2616762099999</v>
      </c>
      <c r="N185" s="24">
        <f t="shared" si="113"/>
        <v>0</v>
      </c>
      <c r="O185" s="95">
        <f t="shared" si="114"/>
        <v>0</v>
      </c>
      <c r="P185" s="96">
        <f t="shared" si="115"/>
        <v>0</v>
      </c>
      <c r="Q185" s="5">
        <f t="shared" si="108"/>
        <v>0.12</v>
      </c>
      <c r="R185" s="8">
        <f t="shared" si="116"/>
        <v>1.006724744</v>
      </c>
      <c r="S185" s="3">
        <f t="shared" si="117"/>
        <v>7.21741001</v>
      </c>
      <c r="T185" s="3">
        <f t="shared" si="118"/>
        <v>0</v>
      </c>
      <c r="U185" s="97" t="str">
        <f t="shared" si="122"/>
        <v>INCORPJ=</v>
      </c>
      <c r="V185" s="122">
        <f t="shared" si="123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104"/>
        <v>44938</v>
      </c>
      <c r="B186" s="96">
        <f t="shared" si="102"/>
        <v>1080.9347976700001</v>
      </c>
      <c r="C186" s="3">
        <f t="shared" si="120"/>
        <v>1070.5019222600001</v>
      </c>
      <c r="D186" s="99">
        <f t="shared" si="110"/>
        <v>1046.896</v>
      </c>
      <c r="E186" s="120">
        <f>IF(DAY(A185)=$A$5,VLOOKUP(A185,[1]A!$E$15:$G$200,3),E185)</f>
        <v>1050.701</v>
      </c>
      <c r="F186" s="100">
        <f t="shared" si="111"/>
        <v>44886</v>
      </c>
      <c r="G186" s="141">
        <f t="shared" si="112"/>
        <v>3.6345539576041475E-3</v>
      </c>
      <c r="H186" s="101">
        <f t="shared" si="105"/>
        <v>23</v>
      </c>
      <c r="I186" s="101">
        <f t="shared" si="106"/>
        <v>31</v>
      </c>
      <c r="J186" s="96">
        <f t="shared" si="107"/>
        <v>1.0026953418334463</v>
      </c>
      <c r="K186" s="96">
        <v>1</v>
      </c>
      <c r="L186" s="96">
        <f t="shared" si="121"/>
        <v>1.00269534</v>
      </c>
      <c r="M186" s="96">
        <f t="shared" si="103"/>
        <v>1073.3872889100001</v>
      </c>
      <c r="N186" s="24">
        <f t="shared" si="113"/>
        <v>0</v>
      </c>
      <c r="O186" s="95">
        <f t="shared" si="114"/>
        <v>0</v>
      </c>
      <c r="P186" s="96">
        <f t="shared" si="115"/>
        <v>0</v>
      </c>
      <c r="Q186" s="5">
        <f t="shared" si="108"/>
        <v>0.12</v>
      </c>
      <c r="R186" s="8">
        <f t="shared" si="116"/>
        <v>1.0070314869999999</v>
      </c>
      <c r="S186" s="3">
        <f t="shared" si="117"/>
        <v>7.5475087600000004</v>
      </c>
      <c r="T186" s="3">
        <f t="shared" si="118"/>
        <v>0</v>
      </c>
      <c r="U186" s="97" t="str">
        <f t="shared" si="122"/>
        <v>INCORPJ=</v>
      </c>
      <c r="V186" s="122">
        <f t="shared" si="123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104"/>
        <v>44939</v>
      </c>
      <c r="B187" s="96">
        <f t="shared" si="102"/>
        <v>1081.3906968000001</v>
      </c>
      <c r="C187" s="3">
        <f t="shared" si="120"/>
        <v>1070.5019222600001</v>
      </c>
      <c r="D187" s="99">
        <f t="shared" si="110"/>
        <v>1046.896</v>
      </c>
      <c r="E187" s="120">
        <f>IF(DAY(A186)=$A$5,VLOOKUP(A186,[1]A!$E$15:$G$200,3),E186)</f>
        <v>1050.701</v>
      </c>
      <c r="F187" s="100">
        <f t="shared" si="111"/>
        <v>44886</v>
      </c>
      <c r="G187" s="141">
        <f t="shared" si="112"/>
        <v>3.6345539576041475E-3</v>
      </c>
      <c r="H187" s="101">
        <f t="shared" si="105"/>
        <v>24</v>
      </c>
      <c r="I187" s="101">
        <f t="shared" si="106"/>
        <v>31</v>
      </c>
      <c r="J187" s="96">
        <f t="shared" si="107"/>
        <v>1.0028126952658836</v>
      </c>
      <c r="K187" s="96">
        <v>1</v>
      </c>
      <c r="L187" s="96">
        <f t="shared" si="121"/>
        <v>1.0028126900000001</v>
      </c>
      <c r="M187" s="96">
        <f t="shared" si="103"/>
        <v>1073.51291231</v>
      </c>
      <c r="N187" s="24">
        <f t="shared" si="113"/>
        <v>0</v>
      </c>
      <c r="O187" s="95">
        <f t="shared" si="114"/>
        <v>0</v>
      </c>
      <c r="P187" s="96">
        <f t="shared" si="115"/>
        <v>0</v>
      </c>
      <c r="Q187" s="5">
        <f t="shared" si="108"/>
        <v>0.12</v>
      </c>
      <c r="R187" s="8">
        <f t="shared" si="116"/>
        <v>1.0073383229999999</v>
      </c>
      <c r="S187" s="3">
        <f t="shared" si="117"/>
        <v>7.8777844899999998</v>
      </c>
      <c r="T187" s="3">
        <f t="shared" si="118"/>
        <v>0</v>
      </c>
      <c r="U187" s="97" t="str">
        <f t="shared" ref="U187:U202" si="124">U186</f>
        <v>INCORPJ=</v>
      </c>
      <c r="V187" s="122">
        <f t="shared" si="123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104"/>
        <v>44940</v>
      </c>
      <c r="B188" s="96">
        <f t="shared" si="102"/>
        <v>1081.8467944400002</v>
      </c>
      <c r="C188" s="3">
        <f t="shared" si="120"/>
        <v>1070.5019222600001</v>
      </c>
      <c r="D188" s="99">
        <f t="shared" si="110"/>
        <v>1046.896</v>
      </c>
      <c r="E188" s="120">
        <f>IF(DAY(A187)=$A$5,VLOOKUP(A187,[1]A!$E$15:$G$200,3),E187)</f>
        <v>1050.701</v>
      </c>
      <c r="F188" s="100">
        <f t="shared" si="111"/>
        <v>44886</v>
      </c>
      <c r="G188" s="141">
        <f t="shared" si="112"/>
        <v>3.6345539576041475E-3</v>
      </c>
      <c r="H188" s="101">
        <f t="shared" si="105"/>
        <v>25</v>
      </c>
      <c r="I188" s="101">
        <f t="shared" si="106"/>
        <v>31</v>
      </c>
      <c r="J188" s="96">
        <f t="shared" si="107"/>
        <v>1.002930062433129</v>
      </c>
      <c r="K188" s="96">
        <v>1</v>
      </c>
      <c r="L188" s="96">
        <f t="shared" si="121"/>
        <v>1.00293006</v>
      </c>
      <c r="M188" s="96">
        <f t="shared" si="103"/>
        <v>1073.6385571200001</v>
      </c>
      <c r="N188" s="24">
        <f t="shared" si="113"/>
        <v>0</v>
      </c>
      <c r="O188" s="95">
        <f t="shared" si="114"/>
        <v>0</v>
      </c>
      <c r="P188" s="96">
        <f t="shared" si="115"/>
        <v>0</v>
      </c>
      <c r="Q188" s="5">
        <f t="shared" si="108"/>
        <v>0.12</v>
      </c>
      <c r="R188" s="8">
        <f t="shared" si="116"/>
        <v>1.0076452520000001</v>
      </c>
      <c r="S188" s="3">
        <f t="shared" si="117"/>
        <v>8.2082373200000003</v>
      </c>
      <c r="T188" s="3">
        <f t="shared" si="118"/>
        <v>0</v>
      </c>
      <c r="U188" s="97" t="str">
        <f t="shared" si="124"/>
        <v>INCORPJ=</v>
      </c>
      <c r="V188" s="122">
        <f t="shared" si="123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104"/>
        <v>44941</v>
      </c>
      <c r="B189" s="96">
        <f t="shared" si="102"/>
        <v>1082.3030809300001</v>
      </c>
      <c r="C189" s="3">
        <f t="shared" si="120"/>
        <v>1070.5019222600001</v>
      </c>
      <c r="D189" s="99">
        <f t="shared" si="110"/>
        <v>1046.896</v>
      </c>
      <c r="E189" s="120">
        <f>IF(DAY(A188)=$A$5,VLOOKUP(A188,[1]A!$E$15:$G$200,3),E188)</f>
        <v>1050.701</v>
      </c>
      <c r="F189" s="100">
        <f t="shared" si="111"/>
        <v>44886</v>
      </c>
      <c r="G189" s="141">
        <f t="shared" si="112"/>
        <v>3.6345539576041475E-3</v>
      </c>
      <c r="H189" s="101">
        <f t="shared" si="105"/>
        <v>26</v>
      </c>
      <c r="I189" s="101">
        <f t="shared" si="106"/>
        <v>31</v>
      </c>
      <c r="J189" s="96">
        <f t="shared" si="107"/>
        <v>1.00304744333679</v>
      </c>
      <c r="K189" s="96">
        <v>1</v>
      </c>
      <c r="L189" s="96">
        <f t="shared" si="121"/>
        <v>1.00304744</v>
      </c>
      <c r="M189" s="96">
        <f t="shared" si="103"/>
        <v>1073.76421263</v>
      </c>
      <c r="N189" s="24">
        <f t="shared" si="113"/>
        <v>0</v>
      </c>
      <c r="O189" s="95">
        <f t="shared" si="114"/>
        <v>0</v>
      </c>
      <c r="P189" s="96">
        <f t="shared" si="115"/>
        <v>0</v>
      </c>
      <c r="Q189" s="5">
        <f t="shared" si="108"/>
        <v>0.12</v>
      </c>
      <c r="R189" s="8">
        <f t="shared" si="116"/>
        <v>1.0079522750000001</v>
      </c>
      <c r="S189" s="3">
        <f t="shared" si="117"/>
        <v>8.5388683000000007</v>
      </c>
      <c r="T189" s="3">
        <f t="shared" si="118"/>
        <v>0</v>
      </c>
      <c r="U189" s="97" t="str">
        <f t="shared" si="124"/>
        <v>INCORPJ=</v>
      </c>
      <c r="V189" s="122">
        <f t="shared" si="123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104"/>
        <v>44942</v>
      </c>
      <c r="B190" s="96">
        <f t="shared" si="102"/>
        <v>1082.7595552499999</v>
      </c>
      <c r="C190" s="3">
        <f t="shared" si="120"/>
        <v>1070.5019222600001</v>
      </c>
      <c r="D190" s="99">
        <f t="shared" si="110"/>
        <v>1046.896</v>
      </c>
      <c r="E190" s="120">
        <f>IF(DAY(A189)=$A$5,VLOOKUP(A189,[1]A!$E$15:$G$200,3),E189)</f>
        <v>1050.701</v>
      </c>
      <c r="F190" s="100">
        <f t="shared" si="111"/>
        <v>44886</v>
      </c>
      <c r="G190" s="141">
        <f t="shared" si="112"/>
        <v>3.6345539576041475E-3</v>
      </c>
      <c r="H190" s="101">
        <f t="shared" si="105"/>
        <v>27</v>
      </c>
      <c r="I190" s="101">
        <f t="shared" si="106"/>
        <v>31</v>
      </c>
      <c r="J190" s="96">
        <f t="shared" si="107"/>
        <v>1.0031648379784741</v>
      </c>
      <c r="K190" s="96">
        <v>1</v>
      </c>
      <c r="L190" s="96">
        <f t="shared" si="121"/>
        <v>1.00316483</v>
      </c>
      <c r="M190" s="96">
        <f t="shared" si="103"/>
        <v>1073.8898788500001</v>
      </c>
      <c r="N190" s="24">
        <f t="shared" si="113"/>
        <v>0</v>
      </c>
      <c r="O190" s="95">
        <f t="shared" si="114"/>
        <v>0</v>
      </c>
      <c r="P190" s="96">
        <f t="shared" si="115"/>
        <v>0</v>
      </c>
      <c r="Q190" s="5">
        <f t="shared" si="108"/>
        <v>0.12</v>
      </c>
      <c r="R190" s="8">
        <f t="shared" si="116"/>
        <v>1.0082593909999999</v>
      </c>
      <c r="S190" s="3">
        <f t="shared" si="117"/>
        <v>8.8696763999999995</v>
      </c>
      <c r="T190" s="3">
        <f t="shared" si="118"/>
        <v>0</v>
      </c>
      <c r="U190" s="97" t="str">
        <f t="shared" si="124"/>
        <v>INCORPJ=</v>
      </c>
      <c r="V190" s="122">
        <f t="shared" si="123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104"/>
        <v>44943</v>
      </c>
      <c r="B191" s="96">
        <f t="shared" si="102"/>
        <v>1083.2162292999999</v>
      </c>
      <c r="C191" s="3">
        <f t="shared" si="120"/>
        <v>1070.5019222600001</v>
      </c>
      <c r="D191" s="99">
        <f t="shared" si="110"/>
        <v>1046.896</v>
      </c>
      <c r="E191" s="120">
        <f>IF(DAY(A190)=$A$5,VLOOKUP(A190,[1]A!$E$15:$G$200,3),E190)</f>
        <v>1050.701</v>
      </c>
      <c r="F191" s="100">
        <f t="shared" si="111"/>
        <v>44886</v>
      </c>
      <c r="G191" s="141">
        <f t="shared" si="112"/>
        <v>3.6345539576041475E-3</v>
      </c>
      <c r="H191" s="101">
        <f t="shared" si="105"/>
        <v>28</v>
      </c>
      <c r="I191" s="101">
        <f t="shared" si="106"/>
        <v>31</v>
      </c>
      <c r="J191" s="96">
        <f t="shared" si="107"/>
        <v>1.0032822463597897</v>
      </c>
      <c r="K191" s="96">
        <v>1</v>
      </c>
      <c r="L191" s="96">
        <f t="shared" si="121"/>
        <v>1.0032822400000001</v>
      </c>
      <c r="M191" s="96">
        <f t="shared" si="103"/>
        <v>1074.01556648</v>
      </c>
      <c r="N191" s="24">
        <f t="shared" si="113"/>
        <v>0</v>
      </c>
      <c r="O191" s="95">
        <f t="shared" si="114"/>
        <v>0</v>
      </c>
      <c r="P191" s="96">
        <f t="shared" si="115"/>
        <v>0</v>
      </c>
      <c r="Q191" s="5">
        <f t="shared" si="108"/>
        <v>0.12</v>
      </c>
      <c r="R191" s="8">
        <f t="shared" si="116"/>
        <v>1.0085666010000001</v>
      </c>
      <c r="S191" s="3">
        <f t="shared" si="117"/>
        <v>9.2006628199999998</v>
      </c>
      <c r="T191" s="3">
        <f t="shared" si="118"/>
        <v>0</v>
      </c>
      <c r="U191" s="97" t="str">
        <f t="shared" si="124"/>
        <v>INCORPJ=</v>
      </c>
      <c r="V191" s="122">
        <f t="shared" si="123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104"/>
        <v>44944</v>
      </c>
      <c r="B192" s="96">
        <f t="shared" si="102"/>
        <v>1083.6730923600001</v>
      </c>
      <c r="C192" s="3">
        <f t="shared" si="120"/>
        <v>1070.5019222600001</v>
      </c>
      <c r="D192" s="99">
        <f t="shared" si="110"/>
        <v>1046.896</v>
      </c>
      <c r="E192" s="120">
        <f>IF(DAY(A191)=$A$5,VLOOKUP(A191,[1]A!$E$15:$G$200,3),E191)</f>
        <v>1050.701</v>
      </c>
      <c r="F192" s="100">
        <f t="shared" si="111"/>
        <v>44886</v>
      </c>
      <c r="G192" s="141">
        <f t="shared" si="112"/>
        <v>3.6345539576041475E-3</v>
      </c>
      <c r="H192" s="101">
        <f t="shared" si="105"/>
        <v>29</v>
      </c>
      <c r="I192" s="101">
        <f t="shared" si="106"/>
        <v>31</v>
      </c>
      <c r="J192" s="96">
        <f t="shared" si="107"/>
        <v>1.0033996684823441</v>
      </c>
      <c r="K192" s="96">
        <v>1</v>
      </c>
      <c r="L192" s="96">
        <f t="shared" si="121"/>
        <v>1.0033996599999999</v>
      </c>
      <c r="M192" s="96">
        <f t="shared" si="103"/>
        <v>1074.1412648200001</v>
      </c>
      <c r="N192" s="24">
        <f t="shared" si="113"/>
        <v>0</v>
      </c>
      <c r="O192" s="95">
        <f t="shared" si="114"/>
        <v>0</v>
      </c>
      <c r="P192" s="96">
        <f t="shared" si="115"/>
        <v>0</v>
      </c>
      <c r="Q192" s="5">
        <f t="shared" si="108"/>
        <v>0.12</v>
      </c>
      <c r="R192" s="8">
        <f t="shared" si="116"/>
        <v>1.008873905</v>
      </c>
      <c r="S192" s="3">
        <f t="shared" si="117"/>
        <v>9.5318275400000001</v>
      </c>
      <c r="T192" s="3">
        <f t="shared" si="118"/>
        <v>0</v>
      </c>
      <c r="U192" s="97" t="str">
        <f t="shared" si="124"/>
        <v>INCORPJ=</v>
      </c>
      <c r="V192" s="122">
        <f t="shared" si="123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104"/>
        <v>44945</v>
      </c>
      <c r="B193" s="96">
        <f t="shared" si="102"/>
        <v>1084.1301541799999</v>
      </c>
      <c r="C193" s="3">
        <f t="shared" si="120"/>
        <v>1070.5019222600001</v>
      </c>
      <c r="D193" s="99">
        <f t="shared" si="110"/>
        <v>1046.896</v>
      </c>
      <c r="E193" s="120">
        <f>IF(DAY(A192)=$A$5,VLOOKUP(A192,[1]A!$E$15:$G$200,3),E192)</f>
        <v>1050.701</v>
      </c>
      <c r="F193" s="100">
        <f t="shared" si="111"/>
        <v>44886</v>
      </c>
      <c r="G193" s="141">
        <f t="shared" si="112"/>
        <v>3.6345539576041475E-3</v>
      </c>
      <c r="H193" s="101">
        <f t="shared" si="105"/>
        <v>30</v>
      </c>
      <c r="I193" s="101">
        <f t="shared" si="106"/>
        <v>31</v>
      </c>
      <c r="J193" s="96">
        <f t="shared" si="107"/>
        <v>1.0035171043477462</v>
      </c>
      <c r="K193" s="96">
        <v>1</v>
      </c>
      <c r="L193" s="96">
        <f t="shared" si="121"/>
        <v>1.0035171000000001</v>
      </c>
      <c r="M193" s="96">
        <f t="shared" si="103"/>
        <v>1074.26698457</v>
      </c>
      <c r="N193" s="24">
        <f t="shared" si="113"/>
        <v>0</v>
      </c>
      <c r="O193" s="95">
        <f t="shared" si="114"/>
        <v>0</v>
      </c>
      <c r="P193" s="96">
        <f t="shared" si="115"/>
        <v>0</v>
      </c>
      <c r="Q193" s="5">
        <f t="shared" si="108"/>
        <v>0.12</v>
      </c>
      <c r="R193" s="8">
        <f t="shared" si="116"/>
        <v>1.009181302</v>
      </c>
      <c r="S193" s="3">
        <f t="shared" si="117"/>
        <v>9.8631696099999999</v>
      </c>
      <c r="T193" s="3">
        <f t="shared" si="118"/>
        <v>0</v>
      </c>
      <c r="U193" s="97" t="str">
        <f t="shared" si="124"/>
        <v>INCORPJ=</v>
      </c>
      <c r="V193" s="122">
        <f t="shared" si="123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104"/>
        <v>44946</v>
      </c>
      <c r="B194" s="96">
        <f t="shared" si="102"/>
        <v>1084.5874050899999</v>
      </c>
      <c r="C194" s="3">
        <f t="shared" si="120"/>
        <v>1070.5019222600001</v>
      </c>
      <c r="D194" s="99">
        <f t="shared" si="110"/>
        <v>1046.896</v>
      </c>
      <c r="E194" s="120">
        <f>IF(DAY(A193)=$A$5,VLOOKUP(A193,[1]A!$E$15:$G$200,3),E193)</f>
        <v>1050.701</v>
      </c>
      <c r="F194" s="100">
        <f t="shared" si="111"/>
        <v>44886</v>
      </c>
      <c r="G194" s="141">
        <f t="shared" si="112"/>
        <v>3.6345539576041475E-3</v>
      </c>
      <c r="H194" s="101">
        <f t="shared" si="105"/>
        <v>31</v>
      </c>
      <c r="I194" s="101">
        <f t="shared" si="106"/>
        <v>31</v>
      </c>
      <c r="J194" s="96">
        <f t="shared" si="107"/>
        <v>1.0036345539576041</v>
      </c>
      <c r="K194" s="96">
        <v>1</v>
      </c>
      <c r="L194" s="96">
        <f t="shared" si="121"/>
        <v>1.0036345499999999</v>
      </c>
      <c r="M194" s="96">
        <f t="shared" si="103"/>
        <v>1074.39271502</v>
      </c>
      <c r="N194" s="24">
        <f t="shared" si="113"/>
        <v>6</v>
      </c>
      <c r="O194" s="95">
        <f t="shared" si="114"/>
        <v>0</v>
      </c>
      <c r="P194" s="96">
        <f t="shared" si="115"/>
        <v>0</v>
      </c>
      <c r="Q194" s="5">
        <f t="shared" si="108"/>
        <v>0.12</v>
      </c>
      <c r="R194" s="8">
        <f t="shared" si="116"/>
        <v>1.0094887930000001</v>
      </c>
      <c r="S194" s="3">
        <f t="shared" si="117"/>
        <v>10.19469007</v>
      </c>
      <c r="T194" s="3">
        <f t="shared" si="118"/>
        <v>10.19469007</v>
      </c>
      <c r="U194" s="97" t="str">
        <f t="shared" si="124"/>
        <v>INCORPJ=</v>
      </c>
      <c r="V194" s="122">
        <f t="shared" si="123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ht="15.75" x14ac:dyDescent="0.2">
      <c r="A195" s="98">
        <f t="shared" si="104"/>
        <v>44947</v>
      </c>
      <c r="B195" s="96">
        <f t="shared" si="102"/>
        <v>1084.9488673799999</v>
      </c>
      <c r="C195" s="144">
        <f>IF(N194&gt;0,M194-P194+S194,C194)</f>
        <v>1084.5874050899999</v>
      </c>
      <c r="D195" s="99">
        <f t="shared" si="110"/>
        <v>1050.701</v>
      </c>
      <c r="E195" s="120">
        <f>IF(DAY(A194)=$A$5,VLOOKUP(A194,[1]A!$E$15:$G$200,3),E194)</f>
        <v>1051.6320000000001</v>
      </c>
      <c r="F195" s="100">
        <f t="shared" si="111"/>
        <v>44916</v>
      </c>
      <c r="G195" s="141">
        <f t="shared" si="112"/>
        <v>8.8607510604821194E-4</v>
      </c>
      <c r="H195" s="101">
        <f t="shared" si="105"/>
        <v>1</v>
      </c>
      <c r="I195" s="101">
        <f t="shared" si="106"/>
        <v>31</v>
      </c>
      <c r="J195" s="96">
        <f t="shared" si="107"/>
        <v>1.0000285708201782</v>
      </c>
      <c r="K195" s="96">
        <v>1</v>
      </c>
      <c r="L195" s="96">
        <f t="shared" si="121"/>
        <v>1.00002857</v>
      </c>
      <c r="M195" s="96">
        <f t="shared" si="103"/>
        <v>1084.61839175</v>
      </c>
      <c r="N195" s="24">
        <f t="shared" si="113"/>
        <v>0</v>
      </c>
      <c r="O195" s="95">
        <f t="shared" si="114"/>
        <v>0</v>
      </c>
      <c r="P195" s="96">
        <f t="shared" si="115"/>
        <v>0</v>
      </c>
      <c r="Q195" s="5">
        <f t="shared" si="108"/>
        <v>0.12</v>
      </c>
      <c r="R195" s="8">
        <f t="shared" si="116"/>
        <v>1.0003046929999999</v>
      </c>
      <c r="S195" s="3">
        <f t="shared" si="117"/>
        <v>0.33047563000000002</v>
      </c>
      <c r="T195" s="3">
        <f t="shared" si="118"/>
        <v>0</v>
      </c>
      <c r="U195" s="97" t="str">
        <f t="shared" si="124"/>
        <v>INCORPJ=</v>
      </c>
      <c r="V195" s="122">
        <f t="shared" si="123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104"/>
        <v>44948</v>
      </c>
      <c r="B196" s="96">
        <f t="shared" si="102"/>
        <v>1085.31045051</v>
      </c>
      <c r="C196" s="3">
        <f t="shared" si="120"/>
        <v>1084.5874050899999</v>
      </c>
      <c r="D196" s="99">
        <f t="shared" si="110"/>
        <v>1050.701</v>
      </c>
      <c r="E196" s="120">
        <f>IF(DAY(A195)=$A$5,VLOOKUP(A195,[1]A!$E$15:$G$200,3),E195)</f>
        <v>1051.6320000000001</v>
      </c>
      <c r="F196" s="100">
        <f t="shared" si="111"/>
        <v>44916</v>
      </c>
      <c r="G196" s="141">
        <f t="shared" si="112"/>
        <v>8.8607510604821194E-4</v>
      </c>
      <c r="H196" s="101">
        <f t="shared" si="105"/>
        <v>2</v>
      </c>
      <c r="I196" s="101">
        <f t="shared" si="106"/>
        <v>31</v>
      </c>
      <c r="J196" s="96">
        <f t="shared" si="107"/>
        <v>1.000057142456648</v>
      </c>
      <c r="K196" s="96">
        <v>1</v>
      </c>
      <c r="L196" s="96">
        <f t="shared" si="121"/>
        <v>1.00005714</v>
      </c>
      <c r="M196" s="96">
        <f t="shared" si="103"/>
        <v>1084.6493784100001</v>
      </c>
      <c r="N196" s="24">
        <f t="shared" si="113"/>
        <v>0</v>
      </c>
      <c r="O196" s="95">
        <f t="shared" si="114"/>
        <v>0</v>
      </c>
      <c r="P196" s="96">
        <f t="shared" si="115"/>
        <v>0</v>
      </c>
      <c r="Q196" s="5">
        <f t="shared" si="108"/>
        <v>0.12</v>
      </c>
      <c r="R196" s="8">
        <f t="shared" si="116"/>
        <v>1.0006094800000001</v>
      </c>
      <c r="S196" s="3">
        <f t="shared" si="117"/>
        <v>0.66107210000000005</v>
      </c>
      <c r="T196" s="3">
        <f t="shared" si="118"/>
        <v>0</v>
      </c>
      <c r="U196" s="97" t="str">
        <f t="shared" si="124"/>
        <v>INCORPJ=</v>
      </c>
      <c r="V196" s="122">
        <f t="shared" si="123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104"/>
        <v>44949</v>
      </c>
      <c r="B197" s="96">
        <f t="shared" si="102"/>
        <v>1085.6721523200001</v>
      </c>
      <c r="C197" s="3">
        <f t="shared" si="120"/>
        <v>1084.5874050899999</v>
      </c>
      <c r="D197" s="99">
        <f t="shared" si="110"/>
        <v>1050.701</v>
      </c>
      <c r="E197" s="120">
        <f>IF(DAY(A196)=$A$5,VLOOKUP(A196,[1]A!$E$15:$G$200,3),E196)</f>
        <v>1051.6320000000001</v>
      </c>
      <c r="F197" s="100">
        <f t="shared" si="111"/>
        <v>44916</v>
      </c>
      <c r="G197" s="141">
        <f t="shared" si="112"/>
        <v>8.8607510604821194E-4</v>
      </c>
      <c r="H197" s="101">
        <f t="shared" si="105"/>
        <v>3</v>
      </c>
      <c r="I197" s="101">
        <f t="shared" si="106"/>
        <v>31</v>
      </c>
      <c r="J197" s="96">
        <f t="shared" si="107"/>
        <v>1.0000857149094331</v>
      </c>
      <c r="K197" s="96">
        <v>1</v>
      </c>
      <c r="L197" s="96">
        <f t="shared" si="121"/>
        <v>1.00008571</v>
      </c>
      <c r="M197" s="96">
        <f t="shared" si="103"/>
        <v>1084.6803650700001</v>
      </c>
      <c r="N197" s="24">
        <f t="shared" si="113"/>
        <v>0</v>
      </c>
      <c r="O197" s="95">
        <f t="shared" si="114"/>
        <v>0</v>
      </c>
      <c r="P197" s="96">
        <f t="shared" si="115"/>
        <v>0</v>
      </c>
      <c r="Q197" s="5">
        <f t="shared" si="108"/>
        <v>0.12</v>
      </c>
      <c r="R197" s="8">
        <f t="shared" si="116"/>
        <v>1.000914359</v>
      </c>
      <c r="S197" s="3">
        <f t="shared" si="117"/>
        <v>0.99178725000000001</v>
      </c>
      <c r="T197" s="3">
        <f t="shared" si="118"/>
        <v>0</v>
      </c>
      <c r="U197" s="97" t="str">
        <f t="shared" si="124"/>
        <v>INCORPJ=</v>
      </c>
      <c r="V197" s="122">
        <f t="shared" si="123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104"/>
        <v>44950</v>
      </c>
      <c r="B198" s="96">
        <f t="shared" si="102"/>
        <v>1086.0339738999999</v>
      </c>
      <c r="C198" s="3">
        <f t="shared" si="120"/>
        <v>1084.5874050899999</v>
      </c>
      <c r="D198" s="99">
        <f t="shared" si="110"/>
        <v>1050.701</v>
      </c>
      <c r="E198" s="120">
        <f>IF(DAY(A197)=$A$5,VLOOKUP(A197,[1]A!$E$15:$G$200,3),E197)</f>
        <v>1051.6320000000001</v>
      </c>
      <c r="F198" s="100">
        <f t="shared" si="111"/>
        <v>44916</v>
      </c>
      <c r="G198" s="141">
        <f t="shared" si="112"/>
        <v>8.8607510604821194E-4</v>
      </c>
      <c r="H198" s="101">
        <f t="shared" si="105"/>
        <v>4</v>
      </c>
      <c r="I198" s="101">
        <f t="shared" si="106"/>
        <v>31</v>
      </c>
      <c r="J198" s="96">
        <f t="shared" si="107"/>
        <v>1.0001142881785565</v>
      </c>
      <c r="K198" s="96">
        <v>1</v>
      </c>
      <c r="L198" s="96">
        <f t="shared" si="121"/>
        <v>1.00011428</v>
      </c>
      <c r="M198" s="96">
        <f t="shared" si="103"/>
        <v>1084.7113517299999</v>
      </c>
      <c r="N198" s="24">
        <f t="shared" si="113"/>
        <v>0</v>
      </c>
      <c r="O198" s="95">
        <f t="shared" si="114"/>
        <v>0</v>
      </c>
      <c r="P198" s="96">
        <f t="shared" si="115"/>
        <v>0</v>
      </c>
      <c r="Q198" s="5">
        <f t="shared" si="108"/>
        <v>0.12</v>
      </c>
      <c r="R198" s="8">
        <f t="shared" si="116"/>
        <v>1.0012193309999999</v>
      </c>
      <c r="S198" s="3">
        <f t="shared" si="117"/>
        <v>1.32262217</v>
      </c>
      <c r="T198" s="3">
        <f t="shared" si="118"/>
        <v>0</v>
      </c>
      <c r="U198" s="97" t="str">
        <f t="shared" si="124"/>
        <v>INCORPJ=</v>
      </c>
      <c r="V198" s="122">
        <f t="shared" si="123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104"/>
        <v>44951</v>
      </c>
      <c r="B199" s="96">
        <f t="shared" si="102"/>
        <v>1086.3959261300001</v>
      </c>
      <c r="C199" s="3">
        <f t="shared" si="120"/>
        <v>1084.5874050899999</v>
      </c>
      <c r="D199" s="99">
        <f t="shared" si="110"/>
        <v>1050.701</v>
      </c>
      <c r="E199" s="120">
        <f>IF(DAY(A198)=$A$5,VLOOKUP(A198,[1]A!$E$15:$G$200,3),E198)</f>
        <v>1051.6320000000001</v>
      </c>
      <c r="F199" s="100">
        <f t="shared" si="111"/>
        <v>44916</v>
      </c>
      <c r="G199" s="141">
        <f t="shared" si="112"/>
        <v>8.8607510604821194E-4</v>
      </c>
      <c r="H199" s="101">
        <f t="shared" si="105"/>
        <v>5</v>
      </c>
      <c r="I199" s="101">
        <f t="shared" si="106"/>
        <v>31</v>
      </c>
      <c r="J199" s="96">
        <f t="shared" si="107"/>
        <v>1.0001428622640418</v>
      </c>
      <c r="K199" s="96">
        <v>1</v>
      </c>
      <c r="L199" s="96">
        <f t="shared" si="121"/>
        <v>1.00014286</v>
      </c>
      <c r="M199" s="96">
        <f t="shared" si="103"/>
        <v>1084.7423492400001</v>
      </c>
      <c r="N199" s="24">
        <f t="shared" si="113"/>
        <v>0</v>
      </c>
      <c r="O199" s="95">
        <f t="shared" si="114"/>
        <v>0</v>
      </c>
      <c r="P199" s="96">
        <f t="shared" si="115"/>
        <v>0</v>
      </c>
      <c r="Q199" s="5">
        <f t="shared" si="108"/>
        <v>0.12</v>
      </c>
      <c r="R199" s="8">
        <f t="shared" si="116"/>
        <v>1.001524396</v>
      </c>
      <c r="S199" s="3">
        <f t="shared" si="117"/>
        <v>1.6535768900000001</v>
      </c>
      <c r="T199" s="3">
        <f t="shared" si="118"/>
        <v>0</v>
      </c>
      <c r="U199" s="97" t="str">
        <f t="shared" si="124"/>
        <v>INCORPJ=</v>
      </c>
      <c r="V199" s="122">
        <f t="shared" si="123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104"/>
        <v>44952</v>
      </c>
      <c r="B200" s="96">
        <f t="shared" si="102"/>
        <v>1086.7579872899998</v>
      </c>
      <c r="C200" s="3">
        <f t="shared" si="120"/>
        <v>1084.5874050899999</v>
      </c>
      <c r="D200" s="99">
        <f t="shared" si="110"/>
        <v>1050.701</v>
      </c>
      <c r="E200" s="120">
        <f>IF(DAY(A199)=$A$5,VLOOKUP(A199,[1]A!$E$15:$G$200,3),E199)</f>
        <v>1051.6320000000001</v>
      </c>
      <c r="F200" s="100">
        <f t="shared" si="111"/>
        <v>44916</v>
      </c>
      <c r="G200" s="141">
        <f t="shared" si="112"/>
        <v>8.8607510604821194E-4</v>
      </c>
      <c r="H200" s="101">
        <f t="shared" si="105"/>
        <v>6</v>
      </c>
      <c r="I200" s="101">
        <f t="shared" si="106"/>
        <v>31</v>
      </c>
      <c r="J200" s="96">
        <f t="shared" si="107"/>
        <v>1.0001714371659121</v>
      </c>
      <c r="K200" s="96">
        <v>1</v>
      </c>
      <c r="L200" s="96">
        <f t="shared" si="121"/>
        <v>1.00017143</v>
      </c>
      <c r="M200" s="96">
        <f t="shared" si="103"/>
        <v>1084.7733358999999</v>
      </c>
      <c r="N200" s="24">
        <f t="shared" si="113"/>
        <v>0</v>
      </c>
      <c r="O200" s="95">
        <f t="shared" si="114"/>
        <v>0</v>
      </c>
      <c r="P200" s="96">
        <f t="shared" si="115"/>
        <v>0</v>
      </c>
      <c r="Q200" s="5">
        <f t="shared" si="108"/>
        <v>0.12</v>
      </c>
      <c r="R200" s="8">
        <f t="shared" si="116"/>
        <v>1.001829554</v>
      </c>
      <c r="S200" s="3">
        <f t="shared" si="117"/>
        <v>1.98465139</v>
      </c>
      <c r="T200" s="3">
        <f t="shared" si="118"/>
        <v>0</v>
      </c>
      <c r="U200" s="97" t="str">
        <f t="shared" si="124"/>
        <v>INCORPJ=</v>
      </c>
      <c r="V200" s="122">
        <f t="shared" si="123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104"/>
        <v>44953</v>
      </c>
      <c r="B201" s="96">
        <f t="shared" si="102"/>
        <v>1087.1201780399999</v>
      </c>
      <c r="C201" s="3">
        <f t="shared" si="120"/>
        <v>1084.5874050899999</v>
      </c>
      <c r="D201" s="99">
        <f t="shared" si="110"/>
        <v>1050.701</v>
      </c>
      <c r="E201" s="120">
        <f>IF(DAY(A200)=$A$5,VLOOKUP(A200,[1]A!$E$15:$G$200,3),E200)</f>
        <v>1051.6320000000001</v>
      </c>
      <c r="F201" s="100">
        <f t="shared" si="111"/>
        <v>44916</v>
      </c>
      <c r="G201" s="141">
        <f t="shared" si="112"/>
        <v>8.8607510604821194E-4</v>
      </c>
      <c r="H201" s="101">
        <f t="shared" si="105"/>
        <v>7</v>
      </c>
      <c r="I201" s="101">
        <f t="shared" si="106"/>
        <v>31</v>
      </c>
      <c r="J201" s="96">
        <f t="shared" si="107"/>
        <v>1.0002000128841906</v>
      </c>
      <c r="K201" s="96">
        <v>1</v>
      </c>
      <c r="L201" s="96">
        <f t="shared" si="121"/>
        <v>1.0002000099999999</v>
      </c>
      <c r="M201" s="96">
        <f t="shared" si="103"/>
        <v>1084.80433341</v>
      </c>
      <c r="N201" s="24">
        <f t="shared" si="113"/>
        <v>0</v>
      </c>
      <c r="O201" s="95">
        <f t="shared" si="114"/>
        <v>0</v>
      </c>
      <c r="P201" s="96">
        <f t="shared" si="115"/>
        <v>0</v>
      </c>
      <c r="Q201" s="5">
        <f t="shared" si="108"/>
        <v>0.12</v>
      </c>
      <c r="R201" s="8">
        <f t="shared" si="116"/>
        <v>1.002134804</v>
      </c>
      <c r="S201" s="3">
        <f t="shared" si="117"/>
        <v>2.31584463</v>
      </c>
      <c r="T201" s="3">
        <f t="shared" si="118"/>
        <v>0</v>
      </c>
      <c r="U201" s="97" t="str">
        <f t="shared" si="124"/>
        <v>INCORPJ=</v>
      </c>
      <c r="V201" s="122">
        <f t="shared" si="123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104"/>
        <v>44954</v>
      </c>
      <c r="B202" s="96">
        <f t="shared" ref="B202:B265" si="125">(M202+S202)</f>
        <v>1087.4824788000001</v>
      </c>
      <c r="C202" s="3">
        <f t="shared" si="120"/>
        <v>1084.5874050899999</v>
      </c>
      <c r="D202" s="99">
        <f t="shared" si="110"/>
        <v>1050.701</v>
      </c>
      <c r="E202" s="120">
        <f>IF(DAY(A201)=$A$5,VLOOKUP(A201,[1]A!$E$15:$G$200,3),E201)</f>
        <v>1051.6320000000001</v>
      </c>
      <c r="F202" s="100">
        <f t="shared" si="111"/>
        <v>44916</v>
      </c>
      <c r="G202" s="141">
        <f t="shared" si="112"/>
        <v>8.8607510604821194E-4</v>
      </c>
      <c r="H202" s="101">
        <f t="shared" si="105"/>
        <v>8</v>
      </c>
      <c r="I202" s="101">
        <f t="shared" si="106"/>
        <v>31</v>
      </c>
      <c r="J202" s="96">
        <f t="shared" si="107"/>
        <v>1.0002285894189009</v>
      </c>
      <c r="K202" s="96">
        <v>1</v>
      </c>
      <c r="L202" s="96">
        <f t="shared" si="121"/>
        <v>1.0002285799999999</v>
      </c>
      <c r="M202" s="96">
        <f t="shared" ref="M202:M265" si="126">TRUNC(C202*L202,8)</f>
        <v>1084.8353200700001</v>
      </c>
      <c r="N202" s="24">
        <f t="shared" si="113"/>
        <v>0</v>
      </c>
      <c r="O202" s="95">
        <f t="shared" si="114"/>
        <v>0</v>
      </c>
      <c r="P202" s="96">
        <f t="shared" si="115"/>
        <v>0</v>
      </c>
      <c r="Q202" s="5">
        <f t="shared" si="108"/>
        <v>0.12</v>
      </c>
      <c r="R202" s="8">
        <f t="shared" si="116"/>
        <v>1.002440148</v>
      </c>
      <c r="S202" s="3">
        <f t="shared" si="117"/>
        <v>2.6471587300000001</v>
      </c>
      <c r="T202" s="3">
        <f t="shared" si="118"/>
        <v>0</v>
      </c>
      <c r="U202" s="97" t="str">
        <f t="shared" si="124"/>
        <v>INCORPJ=</v>
      </c>
      <c r="V202" s="122">
        <f t="shared" si="123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7">(A202+1)</f>
        <v>44955</v>
      </c>
      <c r="B203" s="96">
        <f t="shared" si="125"/>
        <v>1087.84491026</v>
      </c>
      <c r="C203" s="3">
        <f t="shared" si="120"/>
        <v>1084.5874050899999</v>
      </c>
      <c r="D203" s="99">
        <f t="shared" si="110"/>
        <v>1050.701</v>
      </c>
      <c r="E203" s="120">
        <f>IF(DAY(A202)=$A$5,VLOOKUP(A202,[1]A!$E$15:$G$200,3),E202)</f>
        <v>1051.6320000000001</v>
      </c>
      <c r="F203" s="100">
        <f t="shared" si="111"/>
        <v>44916</v>
      </c>
      <c r="G203" s="141">
        <f t="shared" si="112"/>
        <v>8.8607510604821194E-4</v>
      </c>
      <c r="H203" s="101">
        <f t="shared" ref="H203:H266" si="128">IF(A203&gt;A$7,IF(DAY(A203)=A$5+1,1,H202+1),0)</f>
        <v>9</v>
      </c>
      <c r="I203" s="101">
        <f t="shared" ref="I203:I266" si="129">IF(DAY(A203)=A$5+1,DAY(EOMONTH(A203,0)),I202)</f>
        <v>31</v>
      </c>
      <c r="J203" s="96">
        <f t="shared" ref="J203:J266" si="130">IF(E203&gt;D203,((E203/D203)^(H203/I203)),1)</f>
        <v>1.0002571667700662</v>
      </c>
      <c r="K203" s="96">
        <v>1</v>
      </c>
      <c r="L203" s="96">
        <f t="shared" si="121"/>
        <v>1.0002571600000001</v>
      </c>
      <c r="M203" s="96">
        <f t="shared" si="126"/>
        <v>1084.86631758</v>
      </c>
      <c r="N203" s="24">
        <f t="shared" si="113"/>
        <v>0</v>
      </c>
      <c r="O203" s="95">
        <f t="shared" si="114"/>
        <v>0</v>
      </c>
      <c r="P203" s="96">
        <f t="shared" si="115"/>
        <v>0</v>
      </c>
      <c r="Q203" s="5">
        <f t="shared" ref="Q203:Q266" si="131">(Q202)</f>
        <v>0.12</v>
      </c>
      <c r="R203" s="8">
        <f t="shared" si="116"/>
        <v>1.002745585</v>
      </c>
      <c r="S203" s="3">
        <f t="shared" si="117"/>
        <v>2.9785926800000002</v>
      </c>
      <c r="T203" s="3">
        <f t="shared" si="118"/>
        <v>0</v>
      </c>
      <c r="U203" s="97" t="str">
        <f t="shared" ref="U203:U218" si="132">U202</f>
        <v>INCORPJ=</v>
      </c>
      <c r="V203" s="122">
        <f t="shared" si="123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7"/>
        <v>44956</v>
      </c>
      <c r="B204" s="96">
        <f t="shared" si="125"/>
        <v>1088.20746156</v>
      </c>
      <c r="C204" s="3">
        <f t="shared" si="120"/>
        <v>1084.5874050899999</v>
      </c>
      <c r="D204" s="99">
        <f t="shared" ref="D204:D267" si="133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34">IF(D204=D203,F203,EDATE(A204,-1))</f>
        <v>44916</v>
      </c>
      <c r="G204" s="141">
        <f t="shared" ref="G204:G267" si="135">(E204/D204)-1</f>
        <v>8.8607510604821194E-4</v>
      </c>
      <c r="H204" s="101">
        <f t="shared" si="128"/>
        <v>10</v>
      </c>
      <c r="I204" s="101">
        <f t="shared" si="129"/>
        <v>31</v>
      </c>
      <c r="J204" s="96">
        <f t="shared" si="130"/>
        <v>1.0002857449377101</v>
      </c>
      <c r="K204" s="96">
        <v>1</v>
      </c>
      <c r="L204" s="96">
        <f t="shared" si="121"/>
        <v>1.00028574</v>
      </c>
      <c r="M204" s="96">
        <f t="shared" si="126"/>
        <v>1084.8973150899999</v>
      </c>
      <c r="N204" s="24">
        <f t="shared" ref="N204:N267" si="136">IF(DAY(A204)=A$5,VLOOKUP(A204,$Y$10:$AG$80,8),0)</f>
        <v>0</v>
      </c>
      <c r="O204" s="95">
        <f t="shared" ref="O204:O267" si="137">IF(N204&gt;0,VLOOKUP(N204,$X$10:$AD$117,7),0)</f>
        <v>0</v>
      </c>
      <c r="P204" s="96">
        <f t="shared" ref="P204:P267" si="138">IF(O204&gt;0,TRUNC(O204*M204,8),0)</f>
        <v>0</v>
      </c>
      <c r="Q204" s="5">
        <f t="shared" si="131"/>
        <v>0.12</v>
      </c>
      <c r="R204" s="8">
        <f t="shared" ref="R204:R267" si="139">ROUND((1+Q204)^(30/360)^(H204/I204),9)</f>
        <v>1.0030511150000001</v>
      </c>
      <c r="S204" s="3">
        <f t="shared" ref="S204:S267" si="140">TRUNC(M204*(R204-1),8)</f>
        <v>3.3101464699999998</v>
      </c>
      <c r="T204" s="3">
        <f t="shared" ref="T204:T267" si="141">IF(N204&gt;0,P204+S204,0)</f>
        <v>0</v>
      </c>
      <c r="U204" s="97" t="str">
        <f t="shared" si="132"/>
        <v>INCORPJ=</v>
      </c>
      <c r="V204" s="122">
        <f t="shared" si="123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7"/>
        <v>44957</v>
      </c>
      <c r="B205" s="96">
        <f t="shared" si="125"/>
        <v>1088.57013269</v>
      </c>
      <c r="C205" s="3">
        <f t="shared" si="120"/>
        <v>1084.5874050899999</v>
      </c>
      <c r="D205" s="99">
        <f t="shared" si="133"/>
        <v>1050.701</v>
      </c>
      <c r="E205" s="120">
        <f>IF(DAY(A204)=$A$5,VLOOKUP(A204,[1]A!$E$15:$G$200,3),E204)</f>
        <v>1051.6320000000001</v>
      </c>
      <c r="F205" s="100">
        <f t="shared" si="134"/>
        <v>44916</v>
      </c>
      <c r="G205" s="141">
        <f t="shared" si="135"/>
        <v>8.8607510604821194E-4</v>
      </c>
      <c r="H205" s="101">
        <f t="shared" si="128"/>
        <v>11</v>
      </c>
      <c r="I205" s="101">
        <f t="shared" si="129"/>
        <v>31</v>
      </c>
      <c r="J205" s="96">
        <f t="shared" si="130"/>
        <v>1.0003143239218553</v>
      </c>
      <c r="K205" s="96">
        <v>1</v>
      </c>
      <c r="L205" s="96">
        <f t="shared" si="121"/>
        <v>1.00031432</v>
      </c>
      <c r="M205" s="96">
        <f t="shared" si="126"/>
        <v>1084.9283126</v>
      </c>
      <c r="N205" s="24">
        <f t="shared" si="136"/>
        <v>0</v>
      </c>
      <c r="O205" s="95">
        <f t="shared" si="137"/>
        <v>0</v>
      </c>
      <c r="P205" s="96">
        <f t="shared" si="138"/>
        <v>0</v>
      </c>
      <c r="Q205" s="5">
        <f t="shared" si="131"/>
        <v>0.12</v>
      </c>
      <c r="R205" s="8">
        <f t="shared" si="139"/>
        <v>1.0033567379999999</v>
      </c>
      <c r="S205" s="3">
        <f t="shared" si="140"/>
        <v>3.64182009</v>
      </c>
      <c r="T205" s="3">
        <f t="shared" si="141"/>
        <v>0</v>
      </c>
      <c r="U205" s="97" t="str">
        <f t="shared" si="132"/>
        <v>INCORPJ=</v>
      </c>
      <c r="V205" s="122">
        <f t="shared" si="123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7"/>
        <v>44958</v>
      </c>
      <c r="B206" s="96">
        <f t="shared" si="125"/>
        <v>1088.93292367</v>
      </c>
      <c r="C206" s="3">
        <f t="shared" si="120"/>
        <v>1084.5874050899999</v>
      </c>
      <c r="D206" s="99">
        <f t="shared" si="133"/>
        <v>1050.701</v>
      </c>
      <c r="E206" s="120">
        <f>IF(DAY(A205)=$A$5,VLOOKUP(A205,[1]A!$E$15:$G$200,3),E205)</f>
        <v>1051.6320000000001</v>
      </c>
      <c r="F206" s="100">
        <f t="shared" si="134"/>
        <v>44916</v>
      </c>
      <c r="G206" s="141">
        <f t="shared" si="135"/>
        <v>8.8607510604821194E-4</v>
      </c>
      <c r="H206" s="101">
        <f t="shared" si="128"/>
        <v>12</v>
      </c>
      <c r="I206" s="101">
        <f t="shared" si="129"/>
        <v>31</v>
      </c>
      <c r="J206" s="96">
        <f t="shared" si="130"/>
        <v>1.0003429037225258</v>
      </c>
      <c r="K206" s="96">
        <v>1</v>
      </c>
      <c r="L206" s="96">
        <f t="shared" si="121"/>
        <v>1.0003428999999999</v>
      </c>
      <c r="M206" s="96">
        <f t="shared" si="126"/>
        <v>1084.9593101099999</v>
      </c>
      <c r="N206" s="24">
        <f t="shared" si="136"/>
        <v>0</v>
      </c>
      <c r="O206" s="95">
        <f t="shared" si="137"/>
        <v>0</v>
      </c>
      <c r="P206" s="96">
        <f t="shared" si="138"/>
        <v>0</v>
      </c>
      <c r="Q206" s="5">
        <f t="shared" si="131"/>
        <v>0.12</v>
      </c>
      <c r="R206" s="8">
        <f t="shared" si="139"/>
        <v>1.0036624540000001</v>
      </c>
      <c r="S206" s="3">
        <f t="shared" si="140"/>
        <v>3.97361356</v>
      </c>
      <c r="T206" s="3">
        <f t="shared" si="141"/>
        <v>0</v>
      </c>
      <c r="U206" s="97" t="str">
        <f t="shared" si="132"/>
        <v>INCORPJ=</v>
      </c>
      <c r="V206" s="122">
        <f t="shared" si="123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7"/>
        <v>44959</v>
      </c>
      <c r="B207" s="96">
        <f t="shared" si="125"/>
        <v>1089.2958355799999</v>
      </c>
      <c r="C207" s="3">
        <f t="shared" si="120"/>
        <v>1084.5874050899999</v>
      </c>
      <c r="D207" s="99">
        <f t="shared" si="133"/>
        <v>1050.701</v>
      </c>
      <c r="E207" s="120">
        <f>IF(DAY(A206)=$A$5,VLOOKUP(A206,[1]A!$E$15:$G$200,3),E206)</f>
        <v>1051.6320000000001</v>
      </c>
      <c r="F207" s="100">
        <f t="shared" si="134"/>
        <v>44916</v>
      </c>
      <c r="G207" s="141">
        <f t="shared" si="135"/>
        <v>8.8607510604821194E-4</v>
      </c>
      <c r="H207" s="101">
        <f t="shared" si="128"/>
        <v>13</v>
      </c>
      <c r="I207" s="101">
        <f t="shared" si="129"/>
        <v>31</v>
      </c>
      <c r="J207" s="96">
        <f t="shared" si="130"/>
        <v>1.0003714843397444</v>
      </c>
      <c r="K207" s="96">
        <v>1</v>
      </c>
      <c r="L207" s="96">
        <f t="shared" si="121"/>
        <v>1.0003714800000001</v>
      </c>
      <c r="M207" s="96">
        <f t="shared" si="126"/>
        <v>1084.9903076099999</v>
      </c>
      <c r="N207" s="24">
        <f t="shared" si="136"/>
        <v>0</v>
      </c>
      <c r="O207" s="95">
        <f t="shared" si="137"/>
        <v>0</v>
      </c>
      <c r="P207" s="96">
        <f t="shared" si="138"/>
        <v>0</v>
      </c>
      <c r="Q207" s="5">
        <f t="shared" si="131"/>
        <v>0.12</v>
      </c>
      <c r="R207" s="8">
        <f t="shared" si="139"/>
        <v>1.0039682640000001</v>
      </c>
      <c r="S207" s="3">
        <f t="shared" si="140"/>
        <v>4.30552797</v>
      </c>
      <c r="T207" s="3">
        <f t="shared" si="141"/>
        <v>0</v>
      </c>
      <c r="U207" s="97" t="str">
        <f t="shared" si="132"/>
        <v>INCORPJ=</v>
      </c>
      <c r="V207" s="122">
        <f t="shared" si="123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7"/>
        <v>44960</v>
      </c>
      <c r="B208" s="96">
        <f t="shared" si="125"/>
        <v>1089.6588662900001</v>
      </c>
      <c r="C208" s="3">
        <f t="shared" si="120"/>
        <v>1084.5874050899999</v>
      </c>
      <c r="D208" s="99">
        <f t="shared" si="133"/>
        <v>1050.701</v>
      </c>
      <c r="E208" s="120">
        <f>IF(DAY(A207)=$A$5,VLOOKUP(A207,[1]A!$E$15:$G$200,3),E207)</f>
        <v>1051.6320000000001</v>
      </c>
      <c r="F208" s="100">
        <f t="shared" si="134"/>
        <v>44916</v>
      </c>
      <c r="G208" s="141">
        <f t="shared" si="135"/>
        <v>8.8607510604821194E-4</v>
      </c>
      <c r="H208" s="101">
        <f t="shared" si="128"/>
        <v>14</v>
      </c>
      <c r="I208" s="101">
        <f t="shared" si="129"/>
        <v>31</v>
      </c>
      <c r="J208" s="96">
        <f t="shared" si="130"/>
        <v>1.000400065773535</v>
      </c>
      <c r="K208" s="96">
        <v>1</v>
      </c>
      <c r="L208" s="96">
        <f t="shared" si="121"/>
        <v>1.00040006</v>
      </c>
      <c r="M208" s="96">
        <f t="shared" si="126"/>
        <v>1085.0213051200001</v>
      </c>
      <c r="N208" s="24">
        <f t="shared" si="136"/>
        <v>0</v>
      </c>
      <c r="O208" s="95">
        <f t="shared" si="137"/>
        <v>0</v>
      </c>
      <c r="P208" s="96">
        <f t="shared" si="138"/>
        <v>0</v>
      </c>
      <c r="Q208" s="5">
        <f t="shared" si="131"/>
        <v>0.12</v>
      </c>
      <c r="R208" s="8">
        <f t="shared" si="139"/>
        <v>1.0042741660000001</v>
      </c>
      <c r="S208" s="3">
        <f t="shared" si="140"/>
        <v>4.6375611699999997</v>
      </c>
      <c r="T208" s="3">
        <f t="shared" si="141"/>
        <v>0</v>
      </c>
      <c r="U208" s="97" t="str">
        <f t="shared" si="132"/>
        <v>INCORPJ=</v>
      </c>
      <c r="V208" s="122">
        <f t="shared" si="123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7"/>
        <v>44961</v>
      </c>
      <c r="B209" s="96">
        <f t="shared" si="125"/>
        <v>1090.02201795</v>
      </c>
      <c r="C209" s="3">
        <f t="shared" si="120"/>
        <v>1084.5874050899999</v>
      </c>
      <c r="D209" s="99">
        <f t="shared" si="133"/>
        <v>1050.701</v>
      </c>
      <c r="E209" s="120">
        <f>IF(DAY(A208)=$A$5,VLOOKUP(A208,[1]A!$E$15:$G$200,3),E208)</f>
        <v>1051.6320000000001</v>
      </c>
      <c r="F209" s="100">
        <f t="shared" si="134"/>
        <v>44916</v>
      </c>
      <c r="G209" s="141">
        <f t="shared" si="135"/>
        <v>8.8607510604821194E-4</v>
      </c>
      <c r="H209" s="101">
        <f t="shared" si="128"/>
        <v>15</v>
      </c>
      <c r="I209" s="101">
        <f t="shared" si="129"/>
        <v>31</v>
      </c>
      <c r="J209" s="96">
        <f t="shared" si="130"/>
        <v>1.0004286480239204</v>
      </c>
      <c r="K209" s="96">
        <v>1</v>
      </c>
      <c r="L209" s="96">
        <f t="shared" si="121"/>
        <v>1.00042864</v>
      </c>
      <c r="M209" s="96">
        <f t="shared" si="126"/>
        <v>1085.05230263</v>
      </c>
      <c r="N209" s="24">
        <f t="shared" si="136"/>
        <v>0</v>
      </c>
      <c r="O209" s="95">
        <f t="shared" si="137"/>
        <v>0</v>
      </c>
      <c r="P209" s="96">
        <f t="shared" si="138"/>
        <v>0</v>
      </c>
      <c r="Q209" s="5">
        <f t="shared" si="131"/>
        <v>0.12</v>
      </c>
      <c r="R209" s="8">
        <f t="shared" si="139"/>
        <v>1.0045801620000001</v>
      </c>
      <c r="S209" s="3">
        <f t="shared" si="140"/>
        <v>4.9697153199999997</v>
      </c>
      <c r="T209" s="3">
        <f t="shared" si="141"/>
        <v>0</v>
      </c>
      <c r="U209" s="97" t="str">
        <f t="shared" si="132"/>
        <v>INCORPJ=</v>
      </c>
      <c r="V209" s="122">
        <f t="shared" si="123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7"/>
        <v>44962</v>
      </c>
      <c r="B210" s="96">
        <f t="shared" si="125"/>
        <v>1090.3853003900001</v>
      </c>
      <c r="C210" s="3">
        <f t="shared" si="120"/>
        <v>1084.5874050899999</v>
      </c>
      <c r="D210" s="99">
        <f t="shared" si="133"/>
        <v>1050.701</v>
      </c>
      <c r="E210" s="120">
        <f>IF(DAY(A209)=$A$5,VLOOKUP(A209,[1]A!$E$15:$G$200,3),E209)</f>
        <v>1051.6320000000001</v>
      </c>
      <c r="F210" s="100">
        <f t="shared" si="134"/>
        <v>44916</v>
      </c>
      <c r="G210" s="141">
        <f t="shared" si="135"/>
        <v>8.8607510604821194E-4</v>
      </c>
      <c r="H210" s="101">
        <f t="shared" si="128"/>
        <v>16</v>
      </c>
      <c r="I210" s="101">
        <f t="shared" si="129"/>
        <v>31</v>
      </c>
      <c r="J210" s="96">
        <f t="shared" si="130"/>
        <v>1.0004572310909241</v>
      </c>
      <c r="K210" s="96">
        <v>1</v>
      </c>
      <c r="L210" s="96">
        <f t="shared" si="121"/>
        <v>1.0004572300000001</v>
      </c>
      <c r="M210" s="96">
        <f t="shared" si="126"/>
        <v>1085.0833109800001</v>
      </c>
      <c r="N210" s="24">
        <f t="shared" si="136"/>
        <v>0</v>
      </c>
      <c r="O210" s="95">
        <f t="shared" si="137"/>
        <v>0</v>
      </c>
      <c r="P210" s="96">
        <f t="shared" si="138"/>
        <v>0</v>
      </c>
      <c r="Q210" s="5">
        <f t="shared" si="131"/>
        <v>0.12</v>
      </c>
      <c r="R210" s="8">
        <f t="shared" si="139"/>
        <v>1.0048862510000001</v>
      </c>
      <c r="S210" s="3">
        <f t="shared" si="140"/>
        <v>5.30198941</v>
      </c>
      <c r="T210" s="3">
        <f t="shared" si="141"/>
        <v>0</v>
      </c>
      <c r="U210" s="97" t="str">
        <f t="shared" si="132"/>
        <v>INCORPJ=</v>
      </c>
      <c r="V210" s="122">
        <f t="shared" si="123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7"/>
        <v>44963</v>
      </c>
      <c r="B211" s="96">
        <f t="shared" si="125"/>
        <v>1090.7486918300001</v>
      </c>
      <c r="C211" s="3">
        <f t="shared" si="120"/>
        <v>1084.5874050899999</v>
      </c>
      <c r="D211" s="99">
        <f t="shared" si="133"/>
        <v>1050.701</v>
      </c>
      <c r="E211" s="120">
        <f>IF(DAY(A210)=$A$5,VLOOKUP(A210,[1]A!$E$15:$G$200,3),E210)</f>
        <v>1051.6320000000001</v>
      </c>
      <c r="F211" s="100">
        <f t="shared" si="134"/>
        <v>44916</v>
      </c>
      <c r="G211" s="141">
        <f t="shared" si="135"/>
        <v>8.8607510604821194E-4</v>
      </c>
      <c r="H211" s="101">
        <f t="shared" si="128"/>
        <v>17</v>
      </c>
      <c r="I211" s="101">
        <f t="shared" si="129"/>
        <v>31</v>
      </c>
      <c r="J211" s="96">
        <f t="shared" si="130"/>
        <v>1.0004858149745697</v>
      </c>
      <c r="K211" s="96">
        <v>1</v>
      </c>
      <c r="L211" s="96">
        <f t="shared" si="121"/>
        <v>1.00048581</v>
      </c>
      <c r="M211" s="96">
        <f t="shared" si="126"/>
        <v>1085.11430849</v>
      </c>
      <c r="N211" s="24">
        <f t="shared" si="136"/>
        <v>0</v>
      </c>
      <c r="O211" s="95">
        <f t="shared" si="137"/>
        <v>0</v>
      </c>
      <c r="P211" s="96">
        <f t="shared" si="138"/>
        <v>0</v>
      </c>
      <c r="Q211" s="5">
        <f t="shared" si="131"/>
        <v>0.12</v>
      </c>
      <c r="R211" s="8">
        <f t="shared" si="139"/>
        <v>1.0051924329999999</v>
      </c>
      <c r="S211" s="3">
        <f t="shared" si="140"/>
        <v>5.6343833400000003</v>
      </c>
      <c r="T211" s="3">
        <f t="shared" si="141"/>
        <v>0</v>
      </c>
      <c r="U211" s="97" t="str">
        <f t="shared" si="132"/>
        <v>INCORPJ=</v>
      </c>
      <c r="V211" s="122">
        <f t="shared" si="123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7"/>
        <v>44964</v>
      </c>
      <c r="B212" s="96">
        <f t="shared" si="125"/>
        <v>1091.11220426</v>
      </c>
      <c r="C212" s="3">
        <f t="shared" si="120"/>
        <v>1084.5874050899999</v>
      </c>
      <c r="D212" s="99">
        <f t="shared" si="133"/>
        <v>1050.701</v>
      </c>
      <c r="E212" s="120">
        <f>IF(DAY(A211)=$A$5,VLOOKUP(A211,[1]A!$E$15:$G$200,3),E211)</f>
        <v>1051.6320000000001</v>
      </c>
      <c r="F212" s="100">
        <f t="shared" si="134"/>
        <v>44916</v>
      </c>
      <c r="G212" s="141">
        <f t="shared" si="135"/>
        <v>8.8607510604821194E-4</v>
      </c>
      <c r="H212" s="101">
        <f t="shared" si="128"/>
        <v>18</v>
      </c>
      <c r="I212" s="101">
        <f t="shared" si="129"/>
        <v>31</v>
      </c>
      <c r="J212" s="96">
        <f t="shared" si="130"/>
        <v>1.00051439967488</v>
      </c>
      <c r="K212" s="96">
        <v>1</v>
      </c>
      <c r="L212" s="96">
        <f t="shared" si="121"/>
        <v>1.00051439</v>
      </c>
      <c r="M212" s="96">
        <f t="shared" si="126"/>
        <v>1085.1453059999999</v>
      </c>
      <c r="N212" s="24">
        <f t="shared" si="136"/>
        <v>0</v>
      </c>
      <c r="O212" s="95">
        <f t="shared" si="137"/>
        <v>0</v>
      </c>
      <c r="P212" s="96">
        <f t="shared" si="138"/>
        <v>0</v>
      </c>
      <c r="Q212" s="5">
        <f t="shared" si="131"/>
        <v>0.12</v>
      </c>
      <c r="R212" s="8">
        <f t="shared" si="139"/>
        <v>1.005498709</v>
      </c>
      <c r="S212" s="3">
        <f t="shared" si="140"/>
        <v>5.9668982599999998</v>
      </c>
      <c r="T212" s="3">
        <f t="shared" si="141"/>
        <v>0</v>
      </c>
      <c r="U212" s="97" t="str">
        <f t="shared" si="132"/>
        <v>INCORPJ=</v>
      </c>
      <c r="V212" s="122">
        <f t="shared" si="123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7"/>
        <v>44965</v>
      </c>
      <c r="B213" s="96">
        <f t="shared" si="125"/>
        <v>1091.47584749</v>
      </c>
      <c r="C213" s="3">
        <f t="shared" si="120"/>
        <v>1084.5874050899999</v>
      </c>
      <c r="D213" s="99">
        <f t="shared" si="133"/>
        <v>1050.701</v>
      </c>
      <c r="E213" s="120">
        <f>IF(DAY(A212)=$A$5,VLOOKUP(A212,[1]A!$E$15:$G$200,3),E212)</f>
        <v>1051.6320000000001</v>
      </c>
      <c r="F213" s="100">
        <f t="shared" si="134"/>
        <v>44916</v>
      </c>
      <c r="G213" s="141">
        <f t="shared" si="135"/>
        <v>8.8607510604821194E-4</v>
      </c>
      <c r="H213" s="101">
        <f t="shared" si="128"/>
        <v>19</v>
      </c>
      <c r="I213" s="101">
        <f t="shared" si="129"/>
        <v>31</v>
      </c>
      <c r="J213" s="96">
        <f t="shared" si="130"/>
        <v>1.0005429851918788</v>
      </c>
      <c r="K213" s="96">
        <v>1</v>
      </c>
      <c r="L213" s="96">
        <f t="shared" si="121"/>
        <v>1.0005429800000001</v>
      </c>
      <c r="M213" s="96">
        <f t="shared" si="126"/>
        <v>1085.17631435</v>
      </c>
      <c r="N213" s="24">
        <f t="shared" si="136"/>
        <v>0</v>
      </c>
      <c r="O213" s="95">
        <f t="shared" si="137"/>
        <v>0</v>
      </c>
      <c r="P213" s="96">
        <f t="shared" si="138"/>
        <v>0</v>
      </c>
      <c r="Q213" s="5">
        <f t="shared" si="131"/>
        <v>0.12</v>
      </c>
      <c r="R213" s="8">
        <f t="shared" si="139"/>
        <v>1.0058050780000001</v>
      </c>
      <c r="S213" s="3">
        <f t="shared" si="140"/>
        <v>6.2995331400000003</v>
      </c>
      <c r="T213" s="3">
        <f t="shared" si="141"/>
        <v>0</v>
      </c>
      <c r="U213" s="97" t="str">
        <f t="shared" si="132"/>
        <v>INCORPJ=</v>
      </c>
      <c r="V213" s="122">
        <f t="shared" si="123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7"/>
        <v>44966</v>
      </c>
      <c r="B214" s="96">
        <f t="shared" si="125"/>
        <v>1091.83961067</v>
      </c>
      <c r="C214" s="3">
        <f t="shared" si="120"/>
        <v>1084.5874050899999</v>
      </c>
      <c r="D214" s="99">
        <f t="shared" si="133"/>
        <v>1050.701</v>
      </c>
      <c r="E214" s="120">
        <f>IF(DAY(A213)=$A$5,VLOOKUP(A213,[1]A!$E$15:$G$200,3),E213)</f>
        <v>1051.6320000000001</v>
      </c>
      <c r="F214" s="100">
        <f t="shared" si="134"/>
        <v>44916</v>
      </c>
      <c r="G214" s="141">
        <f t="shared" si="135"/>
        <v>8.8607510604821194E-4</v>
      </c>
      <c r="H214" s="101">
        <f t="shared" si="128"/>
        <v>20</v>
      </c>
      <c r="I214" s="101">
        <f t="shared" si="129"/>
        <v>31</v>
      </c>
      <c r="J214" s="96">
        <f t="shared" si="130"/>
        <v>1.0005715715255894</v>
      </c>
      <c r="K214" s="96">
        <v>1</v>
      </c>
      <c r="L214" s="96">
        <f t="shared" si="121"/>
        <v>1.00057157</v>
      </c>
      <c r="M214" s="96">
        <f t="shared" si="126"/>
        <v>1085.20732271</v>
      </c>
      <c r="N214" s="24">
        <f t="shared" si="136"/>
        <v>0</v>
      </c>
      <c r="O214" s="95">
        <f t="shared" si="137"/>
        <v>0</v>
      </c>
      <c r="P214" s="96">
        <f t="shared" si="138"/>
        <v>0</v>
      </c>
      <c r="Q214" s="5">
        <f t="shared" si="131"/>
        <v>0.12</v>
      </c>
      <c r="R214" s="8">
        <f t="shared" si="139"/>
        <v>1.00611154</v>
      </c>
      <c r="S214" s="3">
        <f t="shared" si="140"/>
        <v>6.6322879600000002</v>
      </c>
      <c r="T214" s="3">
        <f t="shared" si="141"/>
        <v>0</v>
      </c>
      <c r="U214" s="97" t="str">
        <f t="shared" si="132"/>
        <v>INCORPJ=</v>
      </c>
      <c r="V214" s="122">
        <f t="shared" si="123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7"/>
        <v>44967</v>
      </c>
      <c r="B215" s="96">
        <f t="shared" si="125"/>
        <v>1092.20348285</v>
      </c>
      <c r="C215" s="3">
        <f t="shared" si="120"/>
        <v>1084.5874050899999</v>
      </c>
      <c r="D215" s="99">
        <f t="shared" si="133"/>
        <v>1050.701</v>
      </c>
      <c r="E215" s="120">
        <f>IF(DAY(A214)=$A$5,VLOOKUP(A214,[1]A!$E$15:$G$200,3),E214)</f>
        <v>1051.6320000000001</v>
      </c>
      <c r="F215" s="100">
        <f t="shared" si="134"/>
        <v>44916</v>
      </c>
      <c r="G215" s="141">
        <f t="shared" si="135"/>
        <v>8.8607510604821194E-4</v>
      </c>
      <c r="H215" s="101">
        <f t="shared" si="128"/>
        <v>21</v>
      </c>
      <c r="I215" s="101">
        <f t="shared" si="129"/>
        <v>31</v>
      </c>
      <c r="J215" s="96">
        <f t="shared" si="130"/>
        <v>1.0006001586760347</v>
      </c>
      <c r="K215" s="96">
        <v>1</v>
      </c>
      <c r="L215" s="96">
        <f t="shared" si="121"/>
        <v>1.0006001499999999</v>
      </c>
      <c r="M215" s="96">
        <f t="shared" si="126"/>
        <v>1085.2383202200001</v>
      </c>
      <c r="N215" s="24">
        <f t="shared" si="136"/>
        <v>0</v>
      </c>
      <c r="O215" s="95">
        <f t="shared" si="137"/>
        <v>0</v>
      </c>
      <c r="P215" s="96">
        <f t="shared" si="138"/>
        <v>0</v>
      </c>
      <c r="Q215" s="5">
        <f t="shared" si="131"/>
        <v>0.12</v>
      </c>
      <c r="R215" s="8">
        <f t="shared" si="139"/>
        <v>1.0064180949999999</v>
      </c>
      <c r="S215" s="3">
        <f t="shared" si="140"/>
        <v>6.96516263</v>
      </c>
      <c r="T215" s="3">
        <f t="shared" si="141"/>
        <v>0</v>
      </c>
      <c r="U215" s="97" t="str">
        <f t="shared" si="132"/>
        <v>INCORPJ=</v>
      </c>
      <c r="V215" s="122">
        <f t="shared" si="123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7"/>
        <v>44968</v>
      </c>
      <c r="B216" s="96">
        <f t="shared" si="125"/>
        <v>1092.5674869699999</v>
      </c>
      <c r="C216" s="3">
        <f t="shared" si="120"/>
        <v>1084.5874050899999</v>
      </c>
      <c r="D216" s="99">
        <f t="shared" si="133"/>
        <v>1050.701</v>
      </c>
      <c r="E216" s="120">
        <f>IF(DAY(A215)=$A$5,VLOOKUP(A215,[1]A!$E$15:$G$200,3),E215)</f>
        <v>1051.6320000000001</v>
      </c>
      <c r="F216" s="100">
        <f t="shared" si="134"/>
        <v>44916</v>
      </c>
      <c r="G216" s="141">
        <f t="shared" si="135"/>
        <v>8.8607510604821194E-4</v>
      </c>
      <c r="H216" s="101">
        <f t="shared" si="128"/>
        <v>22</v>
      </c>
      <c r="I216" s="101">
        <f t="shared" si="129"/>
        <v>31</v>
      </c>
      <c r="J216" s="96">
        <f t="shared" si="130"/>
        <v>1.0006287466432386</v>
      </c>
      <c r="K216" s="96">
        <v>1</v>
      </c>
      <c r="L216" s="96">
        <f t="shared" si="121"/>
        <v>1.00062874</v>
      </c>
      <c r="M216" s="96">
        <f t="shared" si="126"/>
        <v>1085.26932857</v>
      </c>
      <c r="N216" s="24">
        <f t="shared" si="136"/>
        <v>0</v>
      </c>
      <c r="O216" s="95">
        <f t="shared" si="137"/>
        <v>0</v>
      </c>
      <c r="P216" s="96">
        <f t="shared" si="138"/>
        <v>0</v>
      </c>
      <c r="Q216" s="5">
        <f t="shared" si="131"/>
        <v>0.12</v>
      </c>
      <c r="R216" s="8">
        <f t="shared" si="139"/>
        <v>1.006724744</v>
      </c>
      <c r="S216" s="3">
        <f t="shared" si="140"/>
        <v>7.2981584000000002</v>
      </c>
      <c r="T216" s="3">
        <f t="shared" si="141"/>
        <v>0</v>
      </c>
      <c r="U216" s="97" t="str">
        <f t="shared" si="132"/>
        <v>INCORPJ=</v>
      </c>
      <c r="V216" s="122">
        <f t="shared" si="123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7"/>
        <v>44969</v>
      </c>
      <c r="B217" s="96">
        <f t="shared" si="125"/>
        <v>1092.9316121300001</v>
      </c>
      <c r="C217" s="3">
        <f t="shared" si="120"/>
        <v>1084.5874050899999</v>
      </c>
      <c r="D217" s="99">
        <f t="shared" si="133"/>
        <v>1050.701</v>
      </c>
      <c r="E217" s="120">
        <f>IF(DAY(A216)=$A$5,VLOOKUP(A216,[1]A!$E$15:$G$200,3),E216)</f>
        <v>1051.6320000000001</v>
      </c>
      <c r="F217" s="100">
        <f t="shared" si="134"/>
        <v>44916</v>
      </c>
      <c r="G217" s="141">
        <f t="shared" si="135"/>
        <v>8.8607510604821194E-4</v>
      </c>
      <c r="H217" s="101">
        <f t="shared" si="128"/>
        <v>23</v>
      </c>
      <c r="I217" s="101">
        <f t="shared" si="129"/>
        <v>31</v>
      </c>
      <c r="J217" s="96">
        <f t="shared" si="130"/>
        <v>1.0006573354272239</v>
      </c>
      <c r="K217" s="96">
        <v>1</v>
      </c>
      <c r="L217" s="96">
        <f t="shared" si="121"/>
        <v>1.0006573299999999</v>
      </c>
      <c r="M217" s="96">
        <f t="shared" si="126"/>
        <v>1085.3003369200001</v>
      </c>
      <c r="N217" s="24">
        <f t="shared" si="136"/>
        <v>0</v>
      </c>
      <c r="O217" s="95">
        <f t="shared" si="137"/>
        <v>0</v>
      </c>
      <c r="P217" s="96">
        <f t="shared" si="138"/>
        <v>0</v>
      </c>
      <c r="Q217" s="5">
        <f t="shared" si="131"/>
        <v>0.12</v>
      </c>
      <c r="R217" s="8">
        <f t="shared" si="139"/>
        <v>1.0070314869999999</v>
      </c>
      <c r="S217" s="3">
        <f t="shared" si="140"/>
        <v>7.6312752100000001</v>
      </c>
      <c r="T217" s="3">
        <f t="shared" si="141"/>
        <v>0</v>
      </c>
      <c r="U217" s="97" t="str">
        <f t="shared" si="132"/>
        <v>INCORPJ=</v>
      </c>
      <c r="V217" s="122">
        <f t="shared" si="123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7"/>
        <v>44970</v>
      </c>
      <c r="B218" s="96">
        <f t="shared" si="125"/>
        <v>1093.2958572500002</v>
      </c>
      <c r="C218" s="3">
        <f t="shared" si="120"/>
        <v>1084.5874050899999</v>
      </c>
      <c r="D218" s="99">
        <f t="shared" si="133"/>
        <v>1050.701</v>
      </c>
      <c r="E218" s="120">
        <f>IF(DAY(A217)=$A$5,VLOOKUP(A217,[1]A!$E$15:$G$200,3),E217)</f>
        <v>1051.6320000000001</v>
      </c>
      <c r="F218" s="100">
        <f t="shared" si="134"/>
        <v>44916</v>
      </c>
      <c r="G218" s="141">
        <f t="shared" si="135"/>
        <v>8.8607510604821194E-4</v>
      </c>
      <c r="H218" s="101">
        <f t="shared" si="128"/>
        <v>24</v>
      </c>
      <c r="I218" s="101">
        <f t="shared" si="129"/>
        <v>31</v>
      </c>
      <c r="J218" s="96">
        <f t="shared" si="130"/>
        <v>1.0006859250280145</v>
      </c>
      <c r="K218" s="96">
        <v>1</v>
      </c>
      <c r="L218" s="96">
        <f t="shared" si="121"/>
        <v>1.00068592</v>
      </c>
      <c r="M218" s="96">
        <f t="shared" si="126"/>
        <v>1085.3313452800001</v>
      </c>
      <c r="N218" s="24">
        <f t="shared" si="136"/>
        <v>0</v>
      </c>
      <c r="O218" s="95">
        <f t="shared" si="137"/>
        <v>0</v>
      </c>
      <c r="P218" s="96">
        <f t="shared" si="138"/>
        <v>0</v>
      </c>
      <c r="Q218" s="5">
        <f t="shared" si="131"/>
        <v>0.12</v>
      </c>
      <c r="R218" s="8">
        <f t="shared" si="139"/>
        <v>1.0073383229999999</v>
      </c>
      <c r="S218" s="3">
        <f t="shared" si="140"/>
        <v>7.9645119700000002</v>
      </c>
      <c r="T218" s="3">
        <f t="shared" si="141"/>
        <v>0</v>
      </c>
      <c r="U218" s="97" t="str">
        <f t="shared" si="132"/>
        <v>INCORPJ=</v>
      </c>
      <c r="V218" s="122">
        <f t="shared" si="123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7"/>
        <v>44971</v>
      </c>
      <c r="B219" s="96">
        <f t="shared" si="125"/>
        <v>1093.6602223299999</v>
      </c>
      <c r="C219" s="3">
        <f t="shared" si="120"/>
        <v>1084.5874050899999</v>
      </c>
      <c r="D219" s="99">
        <f t="shared" si="133"/>
        <v>1050.701</v>
      </c>
      <c r="E219" s="120">
        <f>IF(DAY(A218)=$A$5,VLOOKUP(A218,[1]A!$E$15:$G$200,3),E218)</f>
        <v>1051.6320000000001</v>
      </c>
      <c r="F219" s="100">
        <f t="shared" si="134"/>
        <v>44916</v>
      </c>
      <c r="G219" s="141">
        <f t="shared" si="135"/>
        <v>8.8607510604821194E-4</v>
      </c>
      <c r="H219" s="101">
        <f t="shared" si="128"/>
        <v>25</v>
      </c>
      <c r="I219" s="101">
        <f t="shared" si="129"/>
        <v>31</v>
      </c>
      <c r="J219" s="96">
        <f t="shared" si="130"/>
        <v>1.0007145154456332</v>
      </c>
      <c r="K219" s="96">
        <v>1</v>
      </c>
      <c r="L219" s="96">
        <f t="shared" si="121"/>
        <v>1.0007145099999999</v>
      </c>
      <c r="M219" s="96">
        <f t="shared" si="126"/>
        <v>1085.3623536299999</v>
      </c>
      <c r="N219" s="24">
        <f t="shared" si="136"/>
        <v>0</v>
      </c>
      <c r="O219" s="95">
        <f t="shared" si="137"/>
        <v>0</v>
      </c>
      <c r="P219" s="96">
        <f t="shared" si="138"/>
        <v>0</v>
      </c>
      <c r="Q219" s="5">
        <f t="shared" si="131"/>
        <v>0.12</v>
      </c>
      <c r="R219" s="8">
        <f t="shared" si="139"/>
        <v>1.0076452520000001</v>
      </c>
      <c r="S219" s="3">
        <f t="shared" si="140"/>
        <v>8.2978687000000004</v>
      </c>
      <c r="T219" s="3">
        <f t="shared" si="141"/>
        <v>0</v>
      </c>
      <c r="U219" s="97" t="str">
        <f t="shared" ref="U219:U234" si="142">U218</f>
        <v>INCORPJ=</v>
      </c>
      <c r="V219" s="122">
        <f t="shared" si="123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7"/>
        <v>44972</v>
      </c>
      <c r="B220" s="96">
        <f t="shared" si="125"/>
        <v>1094.0247084799998</v>
      </c>
      <c r="C220" s="3">
        <f t="shared" si="120"/>
        <v>1084.5874050899999</v>
      </c>
      <c r="D220" s="99">
        <f t="shared" si="133"/>
        <v>1050.701</v>
      </c>
      <c r="E220" s="120">
        <f>IF(DAY(A219)=$A$5,VLOOKUP(A219,[1]A!$E$15:$G$200,3),E219)</f>
        <v>1051.6320000000001</v>
      </c>
      <c r="F220" s="100">
        <f t="shared" si="134"/>
        <v>44916</v>
      </c>
      <c r="G220" s="141">
        <f t="shared" si="135"/>
        <v>8.8607510604821194E-4</v>
      </c>
      <c r="H220" s="101">
        <f t="shared" si="128"/>
        <v>26</v>
      </c>
      <c r="I220" s="101">
        <f t="shared" si="129"/>
        <v>31</v>
      </c>
      <c r="J220" s="96">
        <f t="shared" si="130"/>
        <v>1.0007431066801038</v>
      </c>
      <c r="K220" s="96">
        <v>1</v>
      </c>
      <c r="L220" s="96">
        <f t="shared" si="121"/>
        <v>1.0007431</v>
      </c>
      <c r="M220" s="96">
        <f t="shared" si="126"/>
        <v>1085.3933619899999</v>
      </c>
      <c r="N220" s="24">
        <f t="shared" si="136"/>
        <v>0</v>
      </c>
      <c r="O220" s="95">
        <f t="shared" si="137"/>
        <v>0</v>
      </c>
      <c r="P220" s="96">
        <f t="shared" si="138"/>
        <v>0</v>
      </c>
      <c r="Q220" s="5">
        <f t="shared" si="131"/>
        <v>0.12</v>
      </c>
      <c r="R220" s="8">
        <f t="shared" si="139"/>
        <v>1.0079522750000001</v>
      </c>
      <c r="S220" s="3">
        <f t="shared" si="140"/>
        <v>8.6313464900000003</v>
      </c>
      <c r="T220" s="3">
        <f t="shared" si="141"/>
        <v>0</v>
      </c>
      <c r="U220" s="97" t="str">
        <f t="shared" si="142"/>
        <v>INCORPJ=</v>
      </c>
      <c r="V220" s="122">
        <f t="shared" si="123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7"/>
        <v>44973</v>
      </c>
      <c r="B221" s="96">
        <f t="shared" si="125"/>
        <v>1094.3893146099999</v>
      </c>
      <c r="C221" s="3">
        <f t="shared" si="120"/>
        <v>1084.5874050899999</v>
      </c>
      <c r="D221" s="99">
        <f t="shared" si="133"/>
        <v>1050.701</v>
      </c>
      <c r="E221" s="120">
        <f>IF(DAY(A220)=$A$5,VLOOKUP(A220,[1]A!$E$15:$G$200,3),E220)</f>
        <v>1051.6320000000001</v>
      </c>
      <c r="F221" s="100">
        <f t="shared" si="134"/>
        <v>44916</v>
      </c>
      <c r="G221" s="141">
        <f t="shared" si="135"/>
        <v>8.8607510604821194E-4</v>
      </c>
      <c r="H221" s="101">
        <f t="shared" si="128"/>
        <v>27</v>
      </c>
      <c r="I221" s="101">
        <f t="shared" si="129"/>
        <v>31</v>
      </c>
      <c r="J221" s="96">
        <f t="shared" si="130"/>
        <v>1.0007716987314492</v>
      </c>
      <c r="K221" s="96">
        <v>1</v>
      </c>
      <c r="L221" s="96">
        <f t="shared" si="121"/>
        <v>1.0007716900000001</v>
      </c>
      <c r="M221" s="96">
        <f t="shared" si="126"/>
        <v>1085.42437034</v>
      </c>
      <c r="N221" s="24">
        <f t="shared" si="136"/>
        <v>0</v>
      </c>
      <c r="O221" s="95">
        <f t="shared" si="137"/>
        <v>0</v>
      </c>
      <c r="P221" s="96">
        <f t="shared" si="138"/>
        <v>0</v>
      </c>
      <c r="Q221" s="5">
        <f t="shared" si="131"/>
        <v>0.12</v>
      </c>
      <c r="R221" s="8">
        <f t="shared" si="139"/>
        <v>1.0082593909999999</v>
      </c>
      <c r="S221" s="3">
        <f t="shared" si="140"/>
        <v>8.9649442700000002</v>
      </c>
      <c r="T221" s="3">
        <f t="shared" si="141"/>
        <v>0</v>
      </c>
      <c r="U221" s="97" t="str">
        <f t="shared" si="142"/>
        <v>INCORPJ=</v>
      </c>
      <c r="V221" s="122">
        <f t="shared" si="123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7"/>
        <v>44974</v>
      </c>
      <c r="B222" s="96">
        <f t="shared" si="125"/>
        <v>1094.7540527599999</v>
      </c>
      <c r="C222" s="3">
        <f t="shared" si="120"/>
        <v>1084.5874050899999</v>
      </c>
      <c r="D222" s="99">
        <f t="shared" si="133"/>
        <v>1050.701</v>
      </c>
      <c r="E222" s="120">
        <f>IF(DAY(A221)=$A$5,VLOOKUP(A221,[1]A!$E$15:$G$200,3),E221)</f>
        <v>1051.6320000000001</v>
      </c>
      <c r="F222" s="100">
        <f t="shared" si="134"/>
        <v>44916</v>
      </c>
      <c r="G222" s="141">
        <f t="shared" si="135"/>
        <v>8.8607510604821194E-4</v>
      </c>
      <c r="H222" s="101">
        <f t="shared" si="128"/>
        <v>28</v>
      </c>
      <c r="I222" s="101">
        <f t="shared" si="129"/>
        <v>31</v>
      </c>
      <c r="J222" s="96">
        <f t="shared" si="130"/>
        <v>1.0008002915996932</v>
      </c>
      <c r="K222" s="96">
        <v>1</v>
      </c>
      <c r="L222" s="96">
        <f t="shared" si="121"/>
        <v>1.0008002899999999</v>
      </c>
      <c r="M222" s="96">
        <f t="shared" si="126"/>
        <v>1085.4553895399999</v>
      </c>
      <c r="N222" s="24">
        <f t="shared" si="136"/>
        <v>0</v>
      </c>
      <c r="O222" s="95">
        <f t="shared" si="137"/>
        <v>0</v>
      </c>
      <c r="P222" s="96">
        <f t="shared" si="138"/>
        <v>0</v>
      </c>
      <c r="Q222" s="5">
        <f t="shared" si="131"/>
        <v>0.12</v>
      </c>
      <c r="R222" s="8">
        <f t="shared" si="139"/>
        <v>1.0085666010000001</v>
      </c>
      <c r="S222" s="3">
        <f t="shared" si="140"/>
        <v>9.2986632199999999</v>
      </c>
      <c r="T222" s="3">
        <f t="shared" si="141"/>
        <v>0</v>
      </c>
      <c r="U222" s="97" t="str">
        <f t="shared" si="142"/>
        <v>INCORPJ=</v>
      </c>
      <c r="V222" s="122">
        <f t="shared" si="123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7"/>
        <v>44975</v>
      </c>
      <c r="B223" s="96">
        <f t="shared" si="125"/>
        <v>1095.1189010600001</v>
      </c>
      <c r="C223" s="3">
        <f t="shared" si="120"/>
        <v>1084.5874050899999</v>
      </c>
      <c r="D223" s="99">
        <f t="shared" si="133"/>
        <v>1050.701</v>
      </c>
      <c r="E223" s="120">
        <f>IF(DAY(A222)=$A$5,VLOOKUP(A222,[1]A!$E$15:$G$200,3),E222)</f>
        <v>1051.6320000000001</v>
      </c>
      <c r="F223" s="100">
        <f t="shared" si="134"/>
        <v>44916</v>
      </c>
      <c r="G223" s="141">
        <f t="shared" si="135"/>
        <v>8.8607510604821194E-4</v>
      </c>
      <c r="H223" s="101">
        <f t="shared" si="128"/>
        <v>29</v>
      </c>
      <c r="I223" s="101">
        <f t="shared" si="129"/>
        <v>31</v>
      </c>
      <c r="J223" s="96">
        <f t="shared" si="130"/>
        <v>1.0008288852848586</v>
      </c>
      <c r="K223" s="96">
        <v>1</v>
      </c>
      <c r="L223" s="96">
        <f t="shared" si="121"/>
        <v>1.00082888</v>
      </c>
      <c r="M223" s="96">
        <f t="shared" si="126"/>
        <v>1085.48639789</v>
      </c>
      <c r="N223" s="24">
        <f t="shared" si="136"/>
        <v>0</v>
      </c>
      <c r="O223" s="95">
        <f t="shared" si="137"/>
        <v>0</v>
      </c>
      <c r="P223" s="96">
        <f t="shared" si="138"/>
        <v>0</v>
      </c>
      <c r="Q223" s="5">
        <f t="shared" si="131"/>
        <v>0.12</v>
      </c>
      <c r="R223" s="8">
        <f t="shared" si="139"/>
        <v>1.008873905</v>
      </c>
      <c r="S223" s="3">
        <f t="shared" si="140"/>
        <v>9.6325031699999997</v>
      </c>
      <c r="T223" s="3">
        <f t="shared" si="141"/>
        <v>0</v>
      </c>
      <c r="U223" s="97" t="str">
        <f t="shared" si="142"/>
        <v>INCORPJ=</v>
      </c>
      <c r="V223" s="122">
        <f t="shared" si="123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7"/>
        <v>44976</v>
      </c>
      <c r="B224" s="96">
        <f t="shared" si="125"/>
        <v>1095.48386938</v>
      </c>
      <c r="C224" s="3">
        <f t="shared" si="120"/>
        <v>1084.5874050899999</v>
      </c>
      <c r="D224" s="99">
        <f t="shared" si="133"/>
        <v>1050.701</v>
      </c>
      <c r="E224" s="120">
        <f>IF(DAY(A223)=$A$5,VLOOKUP(A223,[1]A!$E$15:$G$200,3),E223)</f>
        <v>1051.6320000000001</v>
      </c>
      <c r="F224" s="100">
        <f t="shared" si="134"/>
        <v>44916</v>
      </c>
      <c r="G224" s="141">
        <f t="shared" si="135"/>
        <v>8.8607510604821194E-4</v>
      </c>
      <c r="H224" s="101">
        <f t="shared" si="128"/>
        <v>30</v>
      </c>
      <c r="I224" s="101">
        <f t="shared" si="129"/>
        <v>31</v>
      </c>
      <c r="J224" s="96">
        <f t="shared" si="130"/>
        <v>1.0008574797869692</v>
      </c>
      <c r="K224" s="96">
        <v>1</v>
      </c>
      <c r="L224" s="96">
        <f t="shared" si="121"/>
        <v>1.0008574699999999</v>
      </c>
      <c r="M224" s="96">
        <f t="shared" si="126"/>
        <v>1085.51740625</v>
      </c>
      <c r="N224" s="24">
        <f t="shared" si="136"/>
        <v>0</v>
      </c>
      <c r="O224" s="95">
        <f t="shared" si="137"/>
        <v>0</v>
      </c>
      <c r="P224" s="96">
        <f t="shared" si="138"/>
        <v>0</v>
      </c>
      <c r="Q224" s="5">
        <f t="shared" si="131"/>
        <v>0.12</v>
      </c>
      <c r="R224" s="8">
        <f t="shared" si="139"/>
        <v>1.009181302</v>
      </c>
      <c r="S224" s="3">
        <f t="shared" si="140"/>
        <v>9.9664631299999993</v>
      </c>
      <c r="T224" s="3">
        <f t="shared" si="141"/>
        <v>0</v>
      </c>
      <c r="U224" s="97" t="str">
        <f t="shared" si="142"/>
        <v>INCORPJ=</v>
      </c>
      <c r="V224" s="122">
        <f t="shared" si="123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7"/>
        <v>44977</v>
      </c>
      <c r="B225" s="96">
        <f t="shared" si="125"/>
        <v>1095.8489697499999</v>
      </c>
      <c r="C225" s="3">
        <f t="shared" si="120"/>
        <v>1084.5874050899999</v>
      </c>
      <c r="D225" s="99">
        <f t="shared" si="133"/>
        <v>1050.701</v>
      </c>
      <c r="E225" s="120">
        <f>IF(DAY(A224)=$A$5,VLOOKUP(A224,[1]A!$E$15:$G$200,3),E224)</f>
        <v>1051.6320000000001</v>
      </c>
      <c r="F225" s="100">
        <f t="shared" si="134"/>
        <v>44916</v>
      </c>
      <c r="G225" s="141">
        <f t="shared" si="135"/>
        <v>8.8607510604821194E-4</v>
      </c>
      <c r="H225" s="101">
        <f t="shared" si="128"/>
        <v>31</v>
      </c>
      <c r="I225" s="101">
        <f t="shared" si="129"/>
        <v>31</v>
      </c>
      <c r="J225" s="96">
        <f t="shared" si="130"/>
        <v>1.0008860751060482</v>
      </c>
      <c r="K225" s="96">
        <v>1</v>
      </c>
      <c r="L225" s="96">
        <f t="shared" si="121"/>
        <v>1.00088607</v>
      </c>
      <c r="M225" s="96">
        <f t="shared" si="126"/>
        <v>1085.54842545</v>
      </c>
      <c r="N225" s="24">
        <f t="shared" si="136"/>
        <v>7</v>
      </c>
      <c r="O225" s="95">
        <f t="shared" si="137"/>
        <v>0</v>
      </c>
      <c r="P225" s="96">
        <f t="shared" si="138"/>
        <v>0</v>
      </c>
      <c r="Q225" s="5">
        <f t="shared" si="131"/>
        <v>0.12</v>
      </c>
      <c r="R225" s="8">
        <f t="shared" si="139"/>
        <v>1.0094887930000001</v>
      </c>
      <c r="S225" s="3">
        <f t="shared" si="140"/>
        <v>10.3005443</v>
      </c>
      <c r="T225" s="3">
        <f t="shared" si="141"/>
        <v>10.3005443</v>
      </c>
      <c r="U225" s="97" t="str">
        <f t="shared" si="142"/>
        <v>INCORPJ=</v>
      </c>
      <c r="V225" s="122">
        <f t="shared" si="123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ht="15.75" x14ac:dyDescent="0.2">
      <c r="A226" s="98">
        <f t="shared" si="127"/>
        <v>44978</v>
      </c>
      <c r="B226" s="96">
        <f t="shared" si="125"/>
        <v>1096.3964336500001</v>
      </c>
      <c r="C226" s="144">
        <f>IF(N225&gt;0,M225-P225+S225,C225)</f>
        <v>1095.8489697499999</v>
      </c>
      <c r="D226" s="99">
        <f t="shared" si="133"/>
        <v>1051.6320000000001</v>
      </c>
      <c r="E226" s="120">
        <f>IF(DAY(A225)=$A$5,VLOOKUP(A225,[1]A!$E$15:$G$200,3),E225)</f>
        <v>1056.4179999999999</v>
      </c>
      <c r="F226" s="100">
        <f t="shared" si="134"/>
        <v>44947</v>
      </c>
      <c r="G226" s="141">
        <f t="shared" si="135"/>
        <v>4.5510216501587486E-3</v>
      </c>
      <c r="H226" s="101">
        <f t="shared" si="128"/>
        <v>1</v>
      </c>
      <c r="I226" s="101">
        <f t="shared" si="129"/>
        <v>28</v>
      </c>
      <c r="J226" s="96">
        <f t="shared" si="130"/>
        <v>1.0001621809021943</v>
      </c>
      <c r="K226" s="96">
        <v>1</v>
      </c>
      <c r="L226" s="96">
        <f t="shared" si="121"/>
        <v>1.00016218</v>
      </c>
      <c r="M226" s="96">
        <f t="shared" si="126"/>
        <v>1096.02669453</v>
      </c>
      <c r="N226" s="24">
        <f t="shared" si="136"/>
        <v>0</v>
      </c>
      <c r="O226" s="95">
        <f t="shared" si="137"/>
        <v>0</v>
      </c>
      <c r="P226" s="96">
        <f t="shared" si="138"/>
        <v>0</v>
      </c>
      <c r="Q226" s="5">
        <f t="shared" si="131"/>
        <v>0.12</v>
      </c>
      <c r="R226" s="8">
        <f t="shared" si="139"/>
        <v>1.0003373449999999</v>
      </c>
      <c r="S226" s="3">
        <f t="shared" si="140"/>
        <v>0.36973911999999998</v>
      </c>
      <c r="T226" s="3">
        <f t="shared" si="141"/>
        <v>0</v>
      </c>
      <c r="U226" s="97" t="str">
        <f t="shared" si="142"/>
        <v>INCORPJ=</v>
      </c>
      <c r="V226" s="122">
        <f t="shared" si="123"/>
        <v>45005</v>
      </c>
      <c r="W226" s="4"/>
      <c r="AE226" s="9"/>
      <c r="AF226" s="9"/>
      <c r="AG226" s="9"/>
    </row>
    <row r="227" spans="1:33" x14ac:dyDescent="0.2">
      <c r="A227" s="98">
        <f t="shared" si="127"/>
        <v>44979</v>
      </c>
      <c r="B227" s="96">
        <f t="shared" si="125"/>
        <v>1096.94416327</v>
      </c>
      <c r="C227" s="3">
        <f t="shared" si="120"/>
        <v>1095.8489697499999</v>
      </c>
      <c r="D227" s="99">
        <f t="shared" si="133"/>
        <v>1051.6320000000001</v>
      </c>
      <c r="E227" s="120">
        <f>IF(DAY(A226)=$A$5,VLOOKUP(A226,[1]A!$E$15:$G$200,3),E226)</f>
        <v>1056.4179999999999</v>
      </c>
      <c r="F227" s="100">
        <f t="shared" si="134"/>
        <v>44947</v>
      </c>
      <c r="G227" s="141">
        <f t="shared" si="135"/>
        <v>4.5510216501587486E-3</v>
      </c>
      <c r="H227" s="101">
        <f t="shared" si="128"/>
        <v>2</v>
      </c>
      <c r="I227" s="101">
        <f t="shared" si="129"/>
        <v>28</v>
      </c>
      <c r="J227" s="96">
        <f t="shared" si="130"/>
        <v>1.0003243881070336</v>
      </c>
      <c r="K227" s="96">
        <v>1</v>
      </c>
      <c r="L227" s="96">
        <f t="shared" si="121"/>
        <v>1.0003243799999999</v>
      </c>
      <c r="M227" s="96">
        <f t="shared" si="126"/>
        <v>1096.2044412299999</v>
      </c>
      <c r="N227" s="24">
        <f t="shared" si="136"/>
        <v>0</v>
      </c>
      <c r="O227" s="95">
        <f t="shared" si="137"/>
        <v>0</v>
      </c>
      <c r="P227" s="96">
        <f t="shared" si="138"/>
        <v>0</v>
      </c>
      <c r="Q227" s="5">
        <f t="shared" si="131"/>
        <v>0.12</v>
      </c>
      <c r="R227" s="8">
        <f t="shared" si="139"/>
        <v>1.0006748029999999</v>
      </c>
      <c r="S227" s="3">
        <f t="shared" si="140"/>
        <v>0.73972203999999997</v>
      </c>
      <c r="T227" s="3">
        <f t="shared" si="141"/>
        <v>0</v>
      </c>
      <c r="U227" s="97" t="str">
        <f t="shared" si="142"/>
        <v>INCORPJ=</v>
      </c>
      <c r="V227" s="122">
        <f t="shared" si="123"/>
        <v>45005</v>
      </c>
      <c r="W227" s="4"/>
      <c r="AE227" s="9"/>
      <c r="AF227" s="9"/>
      <c r="AG227" s="9"/>
    </row>
    <row r="228" spans="1:33" x14ac:dyDescent="0.2">
      <c r="A228" s="98">
        <f t="shared" si="127"/>
        <v>44980</v>
      </c>
      <c r="B228" s="96">
        <f t="shared" si="125"/>
        <v>1097.4921817300001</v>
      </c>
      <c r="C228" s="3">
        <f t="shared" si="120"/>
        <v>1095.8489697499999</v>
      </c>
      <c r="D228" s="99">
        <f t="shared" si="133"/>
        <v>1051.6320000000001</v>
      </c>
      <c r="E228" s="120">
        <f>IF(DAY(A227)=$A$5,VLOOKUP(A227,[1]A!$E$15:$G$200,3),E227)</f>
        <v>1056.4179999999999</v>
      </c>
      <c r="F228" s="100">
        <f t="shared" si="134"/>
        <v>44947</v>
      </c>
      <c r="G228" s="141">
        <f t="shared" si="135"/>
        <v>4.5510216501587486E-3</v>
      </c>
      <c r="H228" s="101">
        <f t="shared" si="128"/>
        <v>3</v>
      </c>
      <c r="I228" s="101">
        <f t="shared" si="129"/>
        <v>28</v>
      </c>
      <c r="J228" s="96">
        <f t="shared" si="130"/>
        <v>1.000486621618784</v>
      </c>
      <c r="K228" s="96">
        <v>1</v>
      </c>
      <c r="L228" s="96">
        <f t="shared" si="121"/>
        <v>1.00048662</v>
      </c>
      <c r="M228" s="96">
        <f t="shared" si="126"/>
        <v>1096.3822317700001</v>
      </c>
      <c r="N228" s="24">
        <f t="shared" si="136"/>
        <v>0</v>
      </c>
      <c r="O228" s="95">
        <f t="shared" si="137"/>
        <v>0</v>
      </c>
      <c r="P228" s="96">
        <f t="shared" si="138"/>
        <v>0</v>
      </c>
      <c r="Q228" s="5">
        <f t="shared" si="131"/>
        <v>0.12</v>
      </c>
      <c r="R228" s="8">
        <f t="shared" si="139"/>
        <v>1.001012375</v>
      </c>
      <c r="S228" s="3">
        <f t="shared" si="140"/>
        <v>1.10994996</v>
      </c>
      <c r="T228" s="3">
        <f t="shared" si="141"/>
        <v>0</v>
      </c>
      <c r="U228" s="97" t="str">
        <f t="shared" si="142"/>
        <v>INCORPJ=</v>
      </c>
      <c r="V228" s="122">
        <f t="shared" si="123"/>
        <v>45005</v>
      </c>
      <c r="W228" s="4"/>
      <c r="AE228" s="9"/>
      <c r="AF228" s="9"/>
      <c r="AG228" s="9"/>
    </row>
    <row r="229" spans="1:33" x14ac:dyDescent="0.2">
      <c r="A229" s="98">
        <f t="shared" si="127"/>
        <v>44981</v>
      </c>
      <c r="B229" s="96">
        <f t="shared" si="125"/>
        <v>1098.0404682599999</v>
      </c>
      <c r="C229" s="3">
        <f t="shared" si="120"/>
        <v>1095.8489697499999</v>
      </c>
      <c r="D229" s="99">
        <f t="shared" si="133"/>
        <v>1051.6320000000001</v>
      </c>
      <c r="E229" s="120">
        <f>IF(DAY(A228)=$A$5,VLOOKUP(A228,[1]A!$E$15:$G$200,3),E228)</f>
        <v>1056.4179999999999</v>
      </c>
      <c r="F229" s="100">
        <f t="shared" si="134"/>
        <v>44947</v>
      </c>
      <c r="G229" s="141">
        <f t="shared" si="135"/>
        <v>4.5510216501587486E-3</v>
      </c>
      <c r="H229" s="101">
        <f t="shared" si="128"/>
        <v>4</v>
      </c>
      <c r="I229" s="101">
        <f t="shared" si="129"/>
        <v>28</v>
      </c>
      <c r="J229" s="96">
        <f t="shared" si="130"/>
        <v>1.0006488814417114</v>
      </c>
      <c r="K229" s="96">
        <v>1</v>
      </c>
      <c r="L229" s="96">
        <f t="shared" si="121"/>
        <v>1.00064888</v>
      </c>
      <c r="M229" s="96">
        <f t="shared" si="126"/>
        <v>1096.56004422</v>
      </c>
      <c r="N229" s="24">
        <f t="shared" si="136"/>
        <v>0</v>
      </c>
      <c r="O229" s="95">
        <f t="shared" si="137"/>
        <v>0</v>
      </c>
      <c r="P229" s="96">
        <f t="shared" si="138"/>
        <v>0</v>
      </c>
      <c r="Q229" s="5">
        <f t="shared" si="131"/>
        <v>0.12</v>
      </c>
      <c r="R229" s="8">
        <f t="shared" si="139"/>
        <v>1.001350062</v>
      </c>
      <c r="S229" s="3">
        <f t="shared" si="140"/>
        <v>1.4804240399999999</v>
      </c>
      <c r="T229" s="3">
        <f t="shared" si="141"/>
        <v>0</v>
      </c>
      <c r="U229" s="97" t="str">
        <f t="shared" si="142"/>
        <v>INCORPJ=</v>
      </c>
      <c r="V229" s="122">
        <f t="shared" si="123"/>
        <v>45005</v>
      </c>
      <c r="W229" s="4"/>
      <c r="AE229" s="9"/>
      <c r="AF229" s="9"/>
      <c r="AG229" s="9"/>
    </row>
    <row r="230" spans="1:33" x14ac:dyDescent="0.2">
      <c r="A230" s="98">
        <f t="shared" si="127"/>
        <v>44982</v>
      </c>
      <c r="B230" s="96">
        <f t="shared" si="125"/>
        <v>1098.5890207799998</v>
      </c>
      <c r="C230" s="3">
        <f t="shared" ref="C230:C293" si="143">IF(N229&gt;0,M229-P229,C229)</f>
        <v>1095.8489697499999</v>
      </c>
      <c r="D230" s="99">
        <f t="shared" si="133"/>
        <v>1051.6320000000001</v>
      </c>
      <c r="E230" s="120">
        <f>IF(DAY(A229)=$A$5,VLOOKUP(A229,[1]A!$E$15:$G$200,3),E229)</f>
        <v>1056.4179999999999</v>
      </c>
      <c r="F230" s="100">
        <f t="shared" si="134"/>
        <v>44947</v>
      </c>
      <c r="G230" s="141">
        <f t="shared" si="135"/>
        <v>4.5510216501587486E-3</v>
      </c>
      <c r="H230" s="101">
        <f t="shared" si="128"/>
        <v>5</v>
      </c>
      <c r="I230" s="101">
        <f t="shared" si="129"/>
        <v>28</v>
      </c>
      <c r="J230" s="96">
        <f t="shared" si="130"/>
        <v>1.0008111675800835</v>
      </c>
      <c r="K230" s="96">
        <v>1</v>
      </c>
      <c r="L230" s="96">
        <f t="shared" si="121"/>
        <v>1.00081116</v>
      </c>
      <c r="M230" s="96">
        <f t="shared" si="126"/>
        <v>1096.7378785999999</v>
      </c>
      <c r="N230" s="24">
        <f t="shared" si="136"/>
        <v>0</v>
      </c>
      <c r="O230" s="95">
        <f t="shared" si="137"/>
        <v>0</v>
      </c>
      <c r="P230" s="96">
        <f t="shared" si="138"/>
        <v>0</v>
      </c>
      <c r="Q230" s="5">
        <f t="shared" si="131"/>
        <v>0.12</v>
      </c>
      <c r="R230" s="8">
        <f t="shared" si="139"/>
        <v>1.001687862</v>
      </c>
      <c r="S230" s="3">
        <f t="shared" si="140"/>
        <v>1.8511421800000001</v>
      </c>
      <c r="T230" s="3">
        <f t="shared" si="141"/>
        <v>0</v>
      </c>
      <c r="U230" s="97" t="str">
        <f t="shared" si="142"/>
        <v>INCORPJ=</v>
      </c>
      <c r="V230" s="122">
        <f t="shared" si="123"/>
        <v>45005</v>
      </c>
      <c r="W230" s="4"/>
      <c r="AE230" s="9"/>
      <c r="AF230" s="9"/>
      <c r="AG230" s="9"/>
    </row>
    <row r="231" spans="1:33" x14ac:dyDescent="0.2">
      <c r="A231" s="98">
        <f t="shared" si="127"/>
        <v>44983</v>
      </c>
      <c r="B231" s="96">
        <f t="shared" si="125"/>
        <v>1099.13786241</v>
      </c>
      <c r="C231" s="3">
        <f t="shared" si="143"/>
        <v>1095.8489697499999</v>
      </c>
      <c r="D231" s="99">
        <f t="shared" si="133"/>
        <v>1051.6320000000001</v>
      </c>
      <c r="E231" s="120">
        <f>IF(DAY(A230)=$A$5,VLOOKUP(A230,[1]A!$E$15:$G$200,3),E230)</f>
        <v>1056.4179999999999</v>
      </c>
      <c r="F231" s="100">
        <f t="shared" si="134"/>
        <v>44947</v>
      </c>
      <c r="G231" s="141">
        <f t="shared" si="135"/>
        <v>4.5510216501587486E-3</v>
      </c>
      <c r="H231" s="101">
        <f t="shared" si="128"/>
        <v>6</v>
      </c>
      <c r="I231" s="101">
        <f t="shared" si="129"/>
        <v>28</v>
      </c>
      <c r="J231" s="96">
        <f t="shared" si="130"/>
        <v>1.0009734800381678</v>
      </c>
      <c r="K231" s="96">
        <v>1</v>
      </c>
      <c r="L231" s="96">
        <f t="shared" si="121"/>
        <v>1.0009734800000001</v>
      </c>
      <c r="M231" s="96">
        <f t="shared" si="126"/>
        <v>1096.9157568000001</v>
      </c>
      <c r="N231" s="24">
        <f t="shared" si="136"/>
        <v>0</v>
      </c>
      <c r="O231" s="95">
        <f t="shared" si="137"/>
        <v>0</v>
      </c>
      <c r="P231" s="96">
        <f t="shared" si="138"/>
        <v>0</v>
      </c>
      <c r="Q231" s="5">
        <f t="shared" si="131"/>
        <v>0.12</v>
      </c>
      <c r="R231" s="8">
        <f t="shared" si="139"/>
        <v>1.002025776</v>
      </c>
      <c r="S231" s="3">
        <f t="shared" si="140"/>
        <v>2.2221056099999998</v>
      </c>
      <c r="T231" s="3">
        <f t="shared" si="141"/>
        <v>0</v>
      </c>
      <c r="U231" s="97" t="str">
        <f t="shared" si="142"/>
        <v>INCORPJ=</v>
      </c>
      <c r="V231" s="122">
        <f t="shared" si="123"/>
        <v>45005</v>
      </c>
      <c r="W231" s="4"/>
      <c r="AE231" s="9"/>
      <c r="AF231" s="9"/>
      <c r="AG231" s="9"/>
    </row>
    <row r="232" spans="1:33" x14ac:dyDescent="0.2">
      <c r="A232" s="98">
        <f t="shared" si="127"/>
        <v>44984</v>
      </c>
      <c r="B232" s="96">
        <f t="shared" si="125"/>
        <v>1099.6869603</v>
      </c>
      <c r="C232" s="3">
        <f t="shared" si="143"/>
        <v>1095.8489697499999</v>
      </c>
      <c r="D232" s="99">
        <f t="shared" si="133"/>
        <v>1051.6320000000001</v>
      </c>
      <c r="E232" s="120">
        <f>IF(DAY(A231)=$A$5,VLOOKUP(A231,[1]A!$E$15:$G$200,3),E231)</f>
        <v>1056.4179999999999</v>
      </c>
      <c r="F232" s="100">
        <f t="shared" si="134"/>
        <v>44947</v>
      </c>
      <c r="G232" s="141">
        <f t="shared" si="135"/>
        <v>4.5510216501587486E-3</v>
      </c>
      <c r="H232" s="101">
        <f t="shared" si="128"/>
        <v>7</v>
      </c>
      <c r="I232" s="101">
        <f t="shared" si="129"/>
        <v>28</v>
      </c>
      <c r="J232" s="96">
        <f t="shared" si="130"/>
        <v>1.0011358188202328</v>
      </c>
      <c r="K232" s="96">
        <v>1</v>
      </c>
      <c r="L232" s="96">
        <f t="shared" si="121"/>
        <v>1.0011358100000001</v>
      </c>
      <c r="M232" s="96">
        <f t="shared" si="126"/>
        <v>1097.09364596</v>
      </c>
      <c r="N232" s="24">
        <f t="shared" si="136"/>
        <v>0</v>
      </c>
      <c r="O232" s="95">
        <f t="shared" si="137"/>
        <v>0</v>
      </c>
      <c r="P232" s="96">
        <f t="shared" si="138"/>
        <v>0</v>
      </c>
      <c r="Q232" s="5">
        <f t="shared" si="131"/>
        <v>0.12</v>
      </c>
      <c r="R232" s="8">
        <f t="shared" si="139"/>
        <v>1.002363804</v>
      </c>
      <c r="S232" s="3">
        <f t="shared" si="140"/>
        <v>2.5933143400000001</v>
      </c>
      <c r="T232" s="3">
        <f t="shared" si="141"/>
        <v>0</v>
      </c>
      <c r="U232" s="97" t="str">
        <f t="shared" si="142"/>
        <v>INCORPJ=</v>
      </c>
      <c r="V232" s="122">
        <f t="shared" si="123"/>
        <v>45005</v>
      </c>
      <c r="W232" s="4"/>
      <c r="AE232" s="9"/>
      <c r="AF232" s="9"/>
      <c r="AG232" s="9"/>
    </row>
    <row r="233" spans="1:33" x14ac:dyDescent="0.2">
      <c r="A233" s="98">
        <f t="shared" si="127"/>
        <v>44985</v>
      </c>
      <c r="B233" s="96">
        <f t="shared" si="125"/>
        <v>1100.2363475099999</v>
      </c>
      <c r="C233" s="3">
        <f t="shared" si="143"/>
        <v>1095.8489697499999</v>
      </c>
      <c r="D233" s="99">
        <f t="shared" si="133"/>
        <v>1051.6320000000001</v>
      </c>
      <c r="E233" s="120">
        <f>IF(DAY(A232)=$A$5,VLOOKUP(A232,[1]A!$E$15:$G$200,3),E232)</f>
        <v>1056.4179999999999</v>
      </c>
      <c r="F233" s="100">
        <f t="shared" si="134"/>
        <v>44947</v>
      </c>
      <c r="G233" s="141">
        <f t="shared" si="135"/>
        <v>4.5510216501587486E-3</v>
      </c>
      <c r="H233" s="101">
        <f t="shared" si="128"/>
        <v>8</v>
      </c>
      <c r="I233" s="101">
        <f t="shared" si="129"/>
        <v>28</v>
      </c>
      <c r="J233" s="96">
        <f t="shared" si="130"/>
        <v>1.0012981839305481</v>
      </c>
      <c r="K233" s="96">
        <v>1</v>
      </c>
      <c r="L233" s="96">
        <f t="shared" si="121"/>
        <v>1.00129818</v>
      </c>
      <c r="M233" s="96">
        <f t="shared" si="126"/>
        <v>1097.2715789599999</v>
      </c>
      <c r="N233" s="24">
        <f t="shared" si="136"/>
        <v>0</v>
      </c>
      <c r="O233" s="95">
        <f t="shared" si="137"/>
        <v>0</v>
      </c>
      <c r="P233" s="96">
        <f t="shared" si="138"/>
        <v>0</v>
      </c>
      <c r="Q233" s="5">
        <f t="shared" si="131"/>
        <v>0.12</v>
      </c>
      <c r="R233" s="8">
        <f t="shared" si="139"/>
        <v>1.002701946</v>
      </c>
      <c r="S233" s="3">
        <f t="shared" si="140"/>
        <v>2.9647685500000001</v>
      </c>
      <c r="T233" s="3">
        <f t="shared" si="141"/>
        <v>0</v>
      </c>
      <c r="U233" s="97" t="str">
        <f t="shared" si="142"/>
        <v>INCORPJ=</v>
      </c>
      <c r="V233" s="122">
        <f t="shared" si="123"/>
        <v>45005</v>
      </c>
      <c r="W233" s="4"/>
      <c r="AE233" s="9"/>
      <c r="AF233" s="9"/>
      <c r="AG233" s="9"/>
    </row>
    <row r="234" spans="1:33" x14ac:dyDescent="0.2">
      <c r="A234" s="98">
        <f t="shared" si="127"/>
        <v>44986</v>
      </c>
      <c r="B234" s="96">
        <f t="shared" si="125"/>
        <v>1100.78600213</v>
      </c>
      <c r="C234" s="3">
        <f t="shared" si="143"/>
        <v>1095.8489697499999</v>
      </c>
      <c r="D234" s="99">
        <f t="shared" si="133"/>
        <v>1051.6320000000001</v>
      </c>
      <c r="E234" s="120">
        <f>IF(DAY(A233)=$A$5,VLOOKUP(A233,[1]A!$E$15:$G$200,3),E233)</f>
        <v>1056.4179999999999</v>
      </c>
      <c r="F234" s="100">
        <f t="shared" si="134"/>
        <v>44947</v>
      </c>
      <c r="G234" s="141">
        <f t="shared" si="135"/>
        <v>4.5510216501587486E-3</v>
      </c>
      <c r="H234" s="101">
        <f t="shared" si="128"/>
        <v>9</v>
      </c>
      <c r="I234" s="101">
        <f t="shared" si="129"/>
        <v>28</v>
      </c>
      <c r="J234" s="96">
        <f t="shared" si="130"/>
        <v>1.0014605753733836</v>
      </c>
      <c r="K234" s="96">
        <v>1</v>
      </c>
      <c r="L234" s="96">
        <f t="shared" si="121"/>
        <v>1.0014605700000001</v>
      </c>
      <c r="M234" s="96">
        <f t="shared" si="126"/>
        <v>1097.4495338700001</v>
      </c>
      <c r="N234" s="24">
        <f t="shared" si="136"/>
        <v>0</v>
      </c>
      <c r="O234" s="95">
        <f t="shared" si="137"/>
        <v>0</v>
      </c>
      <c r="P234" s="96">
        <f t="shared" si="138"/>
        <v>0</v>
      </c>
      <c r="Q234" s="5">
        <f t="shared" si="131"/>
        <v>0.12</v>
      </c>
      <c r="R234" s="8">
        <f t="shared" si="139"/>
        <v>1.003040202</v>
      </c>
      <c r="S234" s="3">
        <f t="shared" si="140"/>
        <v>3.3364682600000002</v>
      </c>
      <c r="T234" s="3">
        <f t="shared" si="141"/>
        <v>0</v>
      </c>
      <c r="U234" s="97" t="str">
        <f t="shared" si="142"/>
        <v>INCORPJ=</v>
      </c>
      <c r="V234" s="122">
        <f t="shared" si="123"/>
        <v>45005</v>
      </c>
      <c r="W234" s="4"/>
      <c r="AE234" s="9"/>
      <c r="AF234" s="9"/>
      <c r="AG234" s="9"/>
    </row>
    <row r="235" spans="1:33" x14ac:dyDescent="0.2">
      <c r="A235" s="98">
        <f t="shared" si="127"/>
        <v>44987</v>
      </c>
      <c r="B235" s="96">
        <f t="shared" si="125"/>
        <v>1101.3359352699999</v>
      </c>
      <c r="C235" s="3">
        <f t="shared" si="143"/>
        <v>1095.8489697499999</v>
      </c>
      <c r="D235" s="99">
        <f t="shared" si="133"/>
        <v>1051.6320000000001</v>
      </c>
      <c r="E235" s="120">
        <f>IF(DAY(A234)=$A$5,VLOOKUP(A234,[1]A!$E$15:$G$200,3),E234)</f>
        <v>1056.4179999999999</v>
      </c>
      <c r="F235" s="100">
        <f t="shared" si="134"/>
        <v>44947</v>
      </c>
      <c r="G235" s="141">
        <f t="shared" si="135"/>
        <v>4.5510216501587486E-3</v>
      </c>
      <c r="H235" s="101">
        <f t="shared" si="128"/>
        <v>10</v>
      </c>
      <c r="I235" s="101">
        <f t="shared" si="129"/>
        <v>28</v>
      </c>
      <c r="J235" s="96">
        <f t="shared" si="130"/>
        <v>1.0016229931530098</v>
      </c>
      <c r="K235" s="96">
        <v>1</v>
      </c>
      <c r="L235" s="96">
        <f t="shared" ref="L235:L298" si="144">TRUNC(J235*K235,8)</f>
        <v>1.00162299</v>
      </c>
      <c r="M235" s="96">
        <f t="shared" si="126"/>
        <v>1097.62752166</v>
      </c>
      <c r="N235" s="24">
        <f t="shared" si="136"/>
        <v>0</v>
      </c>
      <c r="O235" s="95">
        <f t="shared" si="137"/>
        <v>0</v>
      </c>
      <c r="P235" s="96">
        <f t="shared" si="138"/>
        <v>0</v>
      </c>
      <c r="Q235" s="5">
        <f t="shared" si="131"/>
        <v>0.12</v>
      </c>
      <c r="R235" s="8">
        <f t="shared" si="139"/>
        <v>1.0033785719999999</v>
      </c>
      <c r="S235" s="3">
        <f t="shared" si="140"/>
        <v>3.70841361</v>
      </c>
      <c r="T235" s="3">
        <f t="shared" si="141"/>
        <v>0</v>
      </c>
      <c r="U235" s="97" t="str">
        <f t="shared" ref="U235:U250" si="145">U234</f>
        <v>INCORPJ=</v>
      </c>
      <c r="V235" s="122">
        <f t="shared" ref="V235:V298" si="146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7"/>
        <v>44988</v>
      </c>
      <c r="B236" s="96">
        <f t="shared" si="125"/>
        <v>1101.8861359999999</v>
      </c>
      <c r="C236" s="3">
        <f t="shared" si="143"/>
        <v>1095.8489697499999</v>
      </c>
      <c r="D236" s="99">
        <f t="shared" si="133"/>
        <v>1051.6320000000001</v>
      </c>
      <c r="E236" s="120">
        <f>IF(DAY(A235)=$A$5,VLOOKUP(A235,[1]A!$E$15:$G$200,3),E235)</f>
        <v>1056.4179999999999</v>
      </c>
      <c r="F236" s="100">
        <f t="shared" si="134"/>
        <v>44947</v>
      </c>
      <c r="G236" s="141">
        <f t="shared" si="135"/>
        <v>4.5510216501587486E-3</v>
      </c>
      <c r="H236" s="101">
        <f t="shared" si="128"/>
        <v>11</v>
      </c>
      <c r="I236" s="101">
        <f t="shared" si="129"/>
        <v>28</v>
      </c>
      <c r="J236" s="96">
        <f t="shared" si="130"/>
        <v>1.0017854372736978</v>
      </c>
      <c r="K236" s="96">
        <v>1</v>
      </c>
      <c r="L236" s="96">
        <f t="shared" si="144"/>
        <v>1.00178543</v>
      </c>
      <c r="M236" s="96">
        <f t="shared" si="126"/>
        <v>1097.8055313699999</v>
      </c>
      <c r="N236" s="24">
        <f t="shared" si="136"/>
        <v>0</v>
      </c>
      <c r="O236" s="95">
        <f t="shared" si="137"/>
        <v>0</v>
      </c>
      <c r="P236" s="96">
        <f t="shared" si="138"/>
        <v>0</v>
      </c>
      <c r="Q236" s="5">
        <f t="shared" si="131"/>
        <v>0.12</v>
      </c>
      <c r="R236" s="8">
        <f t="shared" si="139"/>
        <v>1.0037170559999999</v>
      </c>
      <c r="S236" s="3">
        <f t="shared" si="140"/>
        <v>4.0806046299999998</v>
      </c>
      <c r="T236" s="3">
        <f t="shared" si="141"/>
        <v>0</v>
      </c>
      <c r="U236" s="97" t="str">
        <f t="shared" si="145"/>
        <v>INCORPJ=</v>
      </c>
      <c r="V236" s="122">
        <f t="shared" si="146"/>
        <v>45005</v>
      </c>
      <c r="W236" s="4"/>
      <c r="AE236" s="9"/>
      <c r="AF236" s="9"/>
      <c r="AG236" s="9"/>
    </row>
    <row r="237" spans="1:33" x14ac:dyDescent="0.2">
      <c r="A237" s="98">
        <f t="shared" si="127"/>
        <v>44989</v>
      </c>
      <c r="B237" s="96">
        <f t="shared" si="125"/>
        <v>1102.4366165199999</v>
      </c>
      <c r="C237" s="3">
        <f t="shared" si="143"/>
        <v>1095.8489697499999</v>
      </c>
      <c r="D237" s="99">
        <f t="shared" si="133"/>
        <v>1051.6320000000001</v>
      </c>
      <c r="E237" s="120">
        <f>IF(DAY(A236)=$A$5,VLOOKUP(A236,[1]A!$E$15:$G$200,3),E236)</f>
        <v>1056.4179999999999</v>
      </c>
      <c r="F237" s="100">
        <f t="shared" si="134"/>
        <v>44947</v>
      </c>
      <c r="G237" s="141">
        <f t="shared" si="135"/>
        <v>4.5510216501587486E-3</v>
      </c>
      <c r="H237" s="101">
        <f t="shared" si="128"/>
        <v>12</v>
      </c>
      <c r="I237" s="101">
        <f t="shared" si="129"/>
        <v>28</v>
      </c>
      <c r="J237" s="96">
        <f t="shared" si="130"/>
        <v>1.00194790773972</v>
      </c>
      <c r="K237" s="96">
        <v>1</v>
      </c>
      <c r="L237" s="96">
        <f t="shared" si="144"/>
        <v>1.0019479</v>
      </c>
      <c r="M237" s="96">
        <f t="shared" si="126"/>
        <v>1097.9835739499999</v>
      </c>
      <c r="N237" s="24">
        <f t="shared" si="136"/>
        <v>0</v>
      </c>
      <c r="O237" s="95">
        <f t="shared" si="137"/>
        <v>0</v>
      </c>
      <c r="P237" s="96">
        <f t="shared" si="138"/>
        <v>0</v>
      </c>
      <c r="Q237" s="5">
        <f t="shared" si="131"/>
        <v>0.12</v>
      </c>
      <c r="R237" s="8">
        <f t="shared" si="139"/>
        <v>1.0040556549999999</v>
      </c>
      <c r="S237" s="3">
        <f t="shared" si="140"/>
        <v>4.45304257</v>
      </c>
      <c r="T237" s="3">
        <f t="shared" si="141"/>
        <v>0</v>
      </c>
      <c r="U237" s="97" t="str">
        <f t="shared" si="145"/>
        <v>INCORPJ=</v>
      </c>
      <c r="V237" s="122">
        <f t="shared" si="146"/>
        <v>45005</v>
      </c>
      <c r="W237" s="4"/>
      <c r="AE237" s="9"/>
      <c r="AF237" s="9"/>
      <c r="AG237" s="9"/>
    </row>
    <row r="238" spans="1:33" x14ac:dyDescent="0.2">
      <c r="A238" s="98">
        <f t="shared" si="127"/>
        <v>44990</v>
      </c>
      <c r="B238" s="96">
        <f t="shared" si="125"/>
        <v>1102.9873758200001</v>
      </c>
      <c r="C238" s="3">
        <f t="shared" si="143"/>
        <v>1095.8489697499999</v>
      </c>
      <c r="D238" s="99">
        <f t="shared" si="133"/>
        <v>1051.6320000000001</v>
      </c>
      <c r="E238" s="120">
        <f>IF(DAY(A237)=$A$5,VLOOKUP(A237,[1]A!$E$15:$G$200,3),E237)</f>
        <v>1056.4179999999999</v>
      </c>
      <c r="F238" s="100">
        <f t="shared" si="134"/>
        <v>44947</v>
      </c>
      <c r="G238" s="141">
        <f t="shared" si="135"/>
        <v>4.5510216501587486E-3</v>
      </c>
      <c r="H238" s="101">
        <f t="shared" si="128"/>
        <v>13</v>
      </c>
      <c r="I238" s="101">
        <f t="shared" si="129"/>
        <v>28</v>
      </c>
      <c r="J238" s="96">
        <f t="shared" si="130"/>
        <v>1.0021104045553491</v>
      </c>
      <c r="K238" s="96">
        <v>1</v>
      </c>
      <c r="L238" s="96">
        <f t="shared" si="144"/>
        <v>1.0021104000000001</v>
      </c>
      <c r="M238" s="96">
        <f t="shared" si="126"/>
        <v>1098.1616494100001</v>
      </c>
      <c r="N238" s="24">
        <f t="shared" si="136"/>
        <v>0</v>
      </c>
      <c r="O238" s="95">
        <f t="shared" si="137"/>
        <v>0</v>
      </c>
      <c r="P238" s="96">
        <f t="shared" si="138"/>
        <v>0</v>
      </c>
      <c r="Q238" s="5">
        <f t="shared" si="131"/>
        <v>0.12</v>
      </c>
      <c r="R238" s="8">
        <f t="shared" si="139"/>
        <v>1.004394368</v>
      </c>
      <c r="S238" s="3">
        <f t="shared" si="140"/>
        <v>4.8257264099999997</v>
      </c>
      <c r="T238" s="3">
        <f t="shared" si="141"/>
        <v>0</v>
      </c>
      <c r="U238" s="97" t="str">
        <f t="shared" si="145"/>
        <v>INCORPJ=</v>
      </c>
      <c r="V238" s="122">
        <f t="shared" si="146"/>
        <v>45005</v>
      </c>
      <c r="W238" s="4"/>
      <c r="AE238" s="9"/>
      <c r="AF238" s="9"/>
      <c r="AG238" s="9"/>
    </row>
    <row r="239" spans="1:33" x14ac:dyDescent="0.2">
      <c r="A239" s="98">
        <f t="shared" si="127"/>
        <v>44991</v>
      </c>
      <c r="B239" s="96">
        <f t="shared" si="125"/>
        <v>1103.53840298</v>
      </c>
      <c r="C239" s="3">
        <f t="shared" si="143"/>
        <v>1095.8489697499999</v>
      </c>
      <c r="D239" s="99">
        <f t="shared" si="133"/>
        <v>1051.6320000000001</v>
      </c>
      <c r="E239" s="120">
        <f>IF(DAY(A238)=$A$5,VLOOKUP(A238,[1]A!$E$15:$G$200,3),E238)</f>
        <v>1056.4179999999999</v>
      </c>
      <c r="F239" s="100">
        <f t="shared" si="134"/>
        <v>44947</v>
      </c>
      <c r="G239" s="141">
        <f t="shared" si="135"/>
        <v>4.5510216501587486E-3</v>
      </c>
      <c r="H239" s="101">
        <f t="shared" si="128"/>
        <v>14</v>
      </c>
      <c r="I239" s="101">
        <f t="shared" si="129"/>
        <v>28</v>
      </c>
      <c r="J239" s="96">
        <f t="shared" si="130"/>
        <v>1.0022729277248581</v>
      </c>
      <c r="K239" s="96">
        <v>1</v>
      </c>
      <c r="L239" s="96">
        <f t="shared" si="144"/>
        <v>1.00227292</v>
      </c>
      <c r="M239" s="96">
        <f t="shared" si="126"/>
        <v>1098.3397467899999</v>
      </c>
      <c r="N239" s="24">
        <f t="shared" si="136"/>
        <v>0</v>
      </c>
      <c r="O239" s="95">
        <f t="shared" si="137"/>
        <v>0</v>
      </c>
      <c r="P239" s="96">
        <f t="shared" si="138"/>
        <v>0</v>
      </c>
      <c r="Q239" s="5">
        <f t="shared" si="131"/>
        <v>0.12</v>
      </c>
      <c r="R239" s="8">
        <f t="shared" si="139"/>
        <v>1.004733195</v>
      </c>
      <c r="S239" s="3">
        <f t="shared" si="140"/>
        <v>5.1986561900000003</v>
      </c>
      <c r="T239" s="3">
        <f t="shared" si="141"/>
        <v>0</v>
      </c>
      <c r="U239" s="97" t="str">
        <f t="shared" si="145"/>
        <v>INCORPJ=</v>
      </c>
      <c r="V239" s="122">
        <f t="shared" si="146"/>
        <v>45005</v>
      </c>
      <c r="W239" s="4"/>
      <c r="AE239" s="9"/>
      <c r="AF239" s="9"/>
      <c r="AG239" s="9"/>
    </row>
    <row r="240" spans="1:33" x14ac:dyDescent="0.2">
      <c r="A240" s="98">
        <f t="shared" si="127"/>
        <v>44992</v>
      </c>
      <c r="B240" s="96">
        <f t="shared" si="125"/>
        <v>1104.0897091100001</v>
      </c>
      <c r="C240" s="3">
        <f t="shared" si="143"/>
        <v>1095.8489697499999</v>
      </c>
      <c r="D240" s="99">
        <f t="shared" si="133"/>
        <v>1051.6320000000001</v>
      </c>
      <c r="E240" s="120">
        <f>IF(DAY(A239)=$A$5,VLOOKUP(A239,[1]A!$E$15:$G$200,3),E239)</f>
        <v>1056.4179999999999</v>
      </c>
      <c r="F240" s="100">
        <f t="shared" si="134"/>
        <v>44947</v>
      </c>
      <c r="G240" s="141">
        <f t="shared" si="135"/>
        <v>4.5510216501587486E-3</v>
      </c>
      <c r="H240" s="101">
        <f t="shared" si="128"/>
        <v>15</v>
      </c>
      <c r="I240" s="101">
        <f t="shared" si="129"/>
        <v>28</v>
      </c>
      <c r="J240" s="96">
        <f t="shared" si="130"/>
        <v>1.0024354772525215</v>
      </c>
      <c r="K240" s="96">
        <v>1</v>
      </c>
      <c r="L240" s="96">
        <f t="shared" si="144"/>
        <v>1.00243547</v>
      </c>
      <c r="M240" s="96">
        <f t="shared" si="126"/>
        <v>1098.51787704</v>
      </c>
      <c r="N240" s="24">
        <f t="shared" si="136"/>
        <v>0</v>
      </c>
      <c r="O240" s="95">
        <f t="shared" si="137"/>
        <v>0</v>
      </c>
      <c r="P240" s="96">
        <f t="shared" si="138"/>
        <v>0</v>
      </c>
      <c r="Q240" s="5">
        <f t="shared" si="131"/>
        <v>0.12</v>
      </c>
      <c r="R240" s="8">
        <f t="shared" si="139"/>
        <v>1.0050721359999999</v>
      </c>
      <c r="S240" s="3">
        <f t="shared" si="140"/>
        <v>5.5718320700000001</v>
      </c>
      <c r="T240" s="3">
        <f t="shared" si="141"/>
        <v>0</v>
      </c>
      <c r="U240" s="97" t="str">
        <f t="shared" si="145"/>
        <v>INCORPJ=</v>
      </c>
      <c r="V240" s="122">
        <f t="shared" si="146"/>
        <v>45005</v>
      </c>
      <c r="W240" s="4"/>
      <c r="AE240" s="9"/>
      <c r="AF240" s="9"/>
      <c r="AG240" s="9"/>
    </row>
    <row r="241" spans="1:135" x14ac:dyDescent="0.2">
      <c r="A241" s="98">
        <f t="shared" si="127"/>
        <v>44993</v>
      </c>
      <c r="B241" s="96">
        <f t="shared" si="125"/>
        <v>1104.64129538</v>
      </c>
      <c r="C241" s="3">
        <f t="shared" si="143"/>
        <v>1095.8489697499999</v>
      </c>
      <c r="D241" s="99">
        <f t="shared" si="133"/>
        <v>1051.6320000000001</v>
      </c>
      <c r="E241" s="120">
        <f>IF(DAY(A240)=$A$5,VLOOKUP(A240,[1]A!$E$15:$G$200,3),E240)</f>
        <v>1056.4179999999999</v>
      </c>
      <c r="F241" s="100">
        <f t="shared" si="134"/>
        <v>44947</v>
      </c>
      <c r="G241" s="141">
        <f t="shared" si="135"/>
        <v>4.5510216501587486E-3</v>
      </c>
      <c r="H241" s="101">
        <f t="shared" si="128"/>
        <v>16</v>
      </c>
      <c r="I241" s="101">
        <f t="shared" si="129"/>
        <v>28</v>
      </c>
      <c r="J241" s="96">
        <f t="shared" si="130"/>
        <v>1.002598053142614</v>
      </c>
      <c r="K241" s="96">
        <v>1</v>
      </c>
      <c r="L241" s="96">
        <f t="shared" si="144"/>
        <v>1.00259805</v>
      </c>
      <c r="M241" s="96">
        <f t="shared" si="126"/>
        <v>1098.6960401599999</v>
      </c>
      <c r="N241" s="24">
        <f t="shared" si="136"/>
        <v>0</v>
      </c>
      <c r="O241" s="95">
        <f t="shared" si="137"/>
        <v>0</v>
      </c>
      <c r="P241" s="96">
        <f t="shared" si="138"/>
        <v>0</v>
      </c>
      <c r="Q241" s="5">
        <f t="shared" si="131"/>
        <v>0.12</v>
      </c>
      <c r="R241" s="8">
        <f t="shared" si="139"/>
        <v>1.005411192</v>
      </c>
      <c r="S241" s="3">
        <f t="shared" si="140"/>
        <v>5.94525522</v>
      </c>
      <c r="T241" s="3">
        <f t="shared" si="141"/>
        <v>0</v>
      </c>
      <c r="U241" s="97" t="str">
        <f t="shared" si="145"/>
        <v>INCORPJ=</v>
      </c>
      <c r="V241" s="122">
        <f t="shared" si="146"/>
        <v>45005</v>
      </c>
      <c r="W241" s="4"/>
      <c r="AE241" s="9"/>
      <c r="AF241" s="9"/>
      <c r="AG241" s="9"/>
    </row>
    <row r="242" spans="1:135" x14ac:dyDescent="0.2">
      <c r="A242" s="98">
        <f t="shared" si="127"/>
        <v>44994</v>
      </c>
      <c r="B242" s="96">
        <f t="shared" si="125"/>
        <v>1105.1931497799999</v>
      </c>
      <c r="C242" s="3">
        <f t="shared" si="143"/>
        <v>1095.8489697499999</v>
      </c>
      <c r="D242" s="99">
        <f t="shared" si="133"/>
        <v>1051.6320000000001</v>
      </c>
      <c r="E242" s="120">
        <f>IF(DAY(A241)=$A$5,VLOOKUP(A241,[1]A!$E$15:$G$200,3),E241)</f>
        <v>1056.4179999999999</v>
      </c>
      <c r="F242" s="100">
        <f t="shared" si="134"/>
        <v>44947</v>
      </c>
      <c r="G242" s="141">
        <f t="shared" si="135"/>
        <v>4.5510216501587486E-3</v>
      </c>
      <c r="H242" s="101">
        <f t="shared" si="128"/>
        <v>17</v>
      </c>
      <c r="I242" s="101">
        <f t="shared" si="129"/>
        <v>28</v>
      </c>
      <c r="J242" s="96">
        <f t="shared" si="130"/>
        <v>1.0027606553994108</v>
      </c>
      <c r="K242" s="96">
        <v>1</v>
      </c>
      <c r="L242" s="96">
        <f t="shared" si="144"/>
        <v>1.0027606499999999</v>
      </c>
      <c r="M242" s="96">
        <f t="shared" si="126"/>
        <v>1098.8742252</v>
      </c>
      <c r="N242" s="24">
        <f t="shared" si="136"/>
        <v>0</v>
      </c>
      <c r="O242" s="95">
        <f t="shared" si="137"/>
        <v>0</v>
      </c>
      <c r="P242" s="96">
        <f t="shared" si="138"/>
        <v>0</v>
      </c>
      <c r="Q242" s="5">
        <f t="shared" si="131"/>
        <v>0.12</v>
      </c>
      <c r="R242" s="8">
        <f t="shared" si="139"/>
        <v>1.0057503619999999</v>
      </c>
      <c r="S242" s="3">
        <f t="shared" si="140"/>
        <v>6.31892458</v>
      </c>
      <c r="T242" s="3">
        <f t="shared" si="141"/>
        <v>0</v>
      </c>
      <c r="U242" s="97" t="str">
        <f t="shared" si="145"/>
        <v>INCORPJ=</v>
      </c>
      <c r="V242" s="122">
        <f t="shared" si="146"/>
        <v>45005</v>
      </c>
      <c r="W242" s="4"/>
      <c r="AE242" s="9"/>
      <c r="AF242" s="9"/>
      <c r="AG242" s="9"/>
    </row>
    <row r="243" spans="1:135" x14ac:dyDescent="0.2">
      <c r="A243" s="98">
        <f t="shared" si="127"/>
        <v>44995</v>
      </c>
      <c r="B243" s="96">
        <f t="shared" si="125"/>
        <v>1105.7452845299999</v>
      </c>
      <c r="C243" s="3">
        <f t="shared" si="143"/>
        <v>1095.8489697499999</v>
      </c>
      <c r="D243" s="99">
        <f t="shared" si="133"/>
        <v>1051.6320000000001</v>
      </c>
      <c r="E243" s="120">
        <f>IF(DAY(A242)=$A$5,VLOOKUP(A242,[1]A!$E$15:$G$200,3),E242)</f>
        <v>1056.4179999999999</v>
      </c>
      <c r="F243" s="100">
        <f t="shared" si="134"/>
        <v>44947</v>
      </c>
      <c r="G243" s="141">
        <f t="shared" si="135"/>
        <v>4.5510216501587486E-3</v>
      </c>
      <c r="H243" s="101">
        <f t="shared" si="128"/>
        <v>18</v>
      </c>
      <c r="I243" s="101">
        <f t="shared" si="129"/>
        <v>28</v>
      </c>
      <c r="J243" s="96">
        <f t="shared" si="130"/>
        <v>1.0029232840271887</v>
      </c>
      <c r="K243" s="96">
        <v>1</v>
      </c>
      <c r="L243" s="96">
        <f t="shared" si="144"/>
        <v>1.0029232800000001</v>
      </c>
      <c r="M243" s="96">
        <f t="shared" si="126"/>
        <v>1099.0524431199999</v>
      </c>
      <c r="N243" s="24">
        <f t="shared" si="136"/>
        <v>0</v>
      </c>
      <c r="O243" s="95">
        <f t="shared" si="137"/>
        <v>0</v>
      </c>
      <c r="P243" s="96">
        <f t="shared" si="138"/>
        <v>0</v>
      </c>
      <c r="Q243" s="5">
        <f t="shared" si="131"/>
        <v>0.12</v>
      </c>
      <c r="R243" s="8">
        <f t="shared" si="139"/>
        <v>1.006089647</v>
      </c>
      <c r="S243" s="3">
        <f t="shared" si="140"/>
        <v>6.6928414099999998</v>
      </c>
      <c r="T243" s="3">
        <f t="shared" si="141"/>
        <v>0</v>
      </c>
      <c r="U243" s="97" t="str">
        <f t="shared" si="145"/>
        <v>INCORPJ=</v>
      </c>
      <c r="V243" s="122">
        <f t="shared" si="146"/>
        <v>45005</v>
      </c>
      <c r="W243" s="4"/>
      <c r="AE243" s="9"/>
      <c r="AF243" s="9"/>
      <c r="AG243" s="9"/>
    </row>
    <row r="244" spans="1:135" x14ac:dyDescent="0.2">
      <c r="A244" s="98">
        <f t="shared" si="127"/>
        <v>44996</v>
      </c>
      <c r="B244" s="96">
        <f t="shared" si="125"/>
        <v>1106.29768648</v>
      </c>
      <c r="C244" s="3">
        <f t="shared" si="143"/>
        <v>1095.8489697499999</v>
      </c>
      <c r="D244" s="99">
        <f t="shared" si="133"/>
        <v>1051.6320000000001</v>
      </c>
      <c r="E244" s="120">
        <f>IF(DAY(A243)=$A$5,VLOOKUP(A243,[1]A!$E$15:$G$200,3),E243)</f>
        <v>1056.4179999999999</v>
      </c>
      <c r="F244" s="100">
        <f t="shared" si="134"/>
        <v>44947</v>
      </c>
      <c r="G244" s="141">
        <f t="shared" si="135"/>
        <v>4.5510216501587486E-3</v>
      </c>
      <c r="H244" s="101">
        <f t="shared" si="128"/>
        <v>19</v>
      </c>
      <c r="I244" s="101">
        <f t="shared" si="129"/>
        <v>28</v>
      </c>
      <c r="J244" s="96">
        <f t="shared" si="130"/>
        <v>1.0030859390302238</v>
      </c>
      <c r="K244" s="96">
        <v>1</v>
      </c>
      <c r="L244" s="96">
        <f t="shared" si="144"/>
        <v>1.0030859299999999</v>
      </c>
      <c r="M244" s="96">
        <f t="shared" si="126"/>
        <v>1099.23068296</v>
      </c>
      <c r="N244" s="24">
        <f t="shared" si="136"/>
        <v>0</v>
      </c>
      <c r="O244" s="95">
        <f t="shared" si="137"/>
        <v>0</v>
      </c>
      <c r="P244" s="96">
        <f t="shared" si="138"/>
        <v>0</v>
      </c>
      <c r="Q244" s="5">
        <f t="shared" si="131"/>
        <v>0.12</v>
      </c>
      <c r="R244" s="8">
        <f t="shared" si="139"/>
        <v>1.006429045</v>
      </c>
      <c r="S244" s="3">
        <f t="shared" si="140"/>
        <v>7.0670035200000001</v>
      </c>
      <c r="T244" s="3">
        <f t="shared" si="141"/>
        <v>0</v>
      </c>
      <c r="U244" s="97" t="str">
        <f t="shared" si="145"/>
        <v>INCORPJ=</v>
      </c>
      <c r="V244" s="122">
        <f t="shared" si="146"/>
        <v>45005</v>
      </c>
      <c r="W244" s="4"/>
      <c r="AE244" s="9"/>
      <c r="AF244" s="9"/>
      <c r="AG244" s="9"/>
    </row>
    <row r="245" spans="1:135" x14ac:dyDescent="0.2">
      <c r="A245" s="98">
        <f t="shared" si="127"/>
        <v>44997</v>
      </c>
      <c r="B245" s="96">
        <f t="shared" si="125"/>
        <v>1106.8503810799998</v>
      </c>
      <c r="C245" s="3">
        <f t="shared" si="143"/>
        <v>1095.8489697499999</v>
      </c>
      <c r="D245" s="99">
        <f t="shared" si="133"/>
        <v>1051.6320000000001</v>
      </c>
      <c r="E245" s="120">
        <f>IF(DAY(A244)=$A$5,VLOOKUP(A244,[1]A!$E$15:$G$200,3),E244)</f>
        <v>1056.4179999999999</v>
      </c>
      <c r="F245" s="100">
        <f t="shared" si="134"/>
        <v>44947</v>
      </c>
      <c r="G245" s="141">
        <f t="shared" si="135"/>
        <v>4.5510216501587486E-3</v>
      </c>
      <c r="H245" s="101">
        <f t="shared" si="128"/>
        <v>20</v>
      </c>
      <c r="I245" s="101">
        <f t="shared" si="129"/>
        <v>28</v>
      </c>
      <c r="J245" s="96">
        <f t="shared" si="130"/>
        <v>1.0032486204127942</v>
      </c>
      <c r="K245" s="96">
        <v>1</v>
      </c>
      <c r="L245" s="96">
        <f t="shared" si="144"/>
        <v>1.0032486199999999</v>
      </c>
      <c r="M245" s="96">
        <f t="shared" si="126"/>
        <v>1099.4089666299999</v>
      </c>
      <c r="N245" s="24">
        <f t="shared" si="136"/>
        <v>0</v>
      </c>
      <c r="O245" s="95">
        <f t="shared" si="137"/>
        <v>0</v>
      </c>
      <c r="P245" s="96">
        <f t="shared" si="138"/>
        <v>0</v>
      </c>
      <c r="Q245" s="5">
        <f t="shared" si="131"/>
        <v>0.12</v>
      </c>
      <c r="R245" s="8">
        <f t="shared" si="139"/>
        <v>1.006768559</v>
      </c>
      <c r="S245" s="3">
        <f t="shared" si="140"/>
        <v>7.4414144499999999</v>
      </c>
      <c r="T245" s="3">
        <f t="shared" si="141"/>
        <v>0</v>
      </c>
      <c r="U245" s="97" t="str">
        <f t="shared" si="145"/>
        <v>INCORPJ=</v>
      </c>
      <c r="V245" s="122">
        <f t="shared" si="146"/>
        <v>45005</v>
      </c>
      <c r="W245" s="4"/>
      <c r="AE245" s="9"/>
      <c r="AF245" s="9"/>
      <c r="AG245" s="9"/>
    </row>
    <row r="246" spans="1:135" x14ac:dyDescent="0.2">
      <c r="A246" s="98">
        <f t="shared" si="127"/>
        <v>44998</v>
      </c>
      <c r="B246" s="96">
        <f t="shared" si="125"/>
        <v>1107.4033331200001</v>
      </c>
      <c r="C246" s="3">
        <f t="shared" si="143"/>
        <v>1095.8489697499999</v>
      </c>
      <c r="D246" s="99">
        <f t="shared" si="133"/>
        <v>1051.6320000000001</v>
      </c>
      <c r="E246" s="120">
        <f>IF(DAY(A245)=$A$5,VLOOKUP(A245,[1]A!$E$15:$G$200,3),E245)</f>
        <v>1056.4179999999999</v>
      </c>
      <c r="F246" s="100">
        <f t="shared" si="134"/>
        <v>44947</v>
      </c>
      <c r="G246" s="141">
        <f t="shared" si="135"/>
        <v>4.5510216501587486E-3</v>
      </c>
      <c r="H246" s="101">
        <f t="shared" si="128"/>
        <v>21</v>
      </c>
      <c r="I246" s="101">
        <f t="shared" si="129"/>
        <v>28</v>
      </c>
      <c r="J246" s="96">
        <f t="shared" si="130"/>
        <v>1.0034113281791779</v>
      </c>
      <c r="K246" s="96">
        <v>1</v>
      </c>
      <c r="L246" s="96">
        <f t="shared" si="144"/>
        <v>1.0034113200000001</v>
      </c>
      <c r="M246" s="96">
        <f t="shared" si="126"/>
        <v>1099.58726125</v>
      </c>
      <c r="N246" s="24">
        <f t="shared" si="136"/>
        <v>0</v>
      </c>
      <c r="O246" s="95">
        <f t="shared" si="137"/>
        <v>0</v>
      </c>
      <c r="P246" s="96">
        <f t="shared" si="138"/>
        <v>0</v>
      </c>
      <c r="Q246" s="5">
        <f t="shared" si="131"/>
        <v>0.12</v>
      </c>
      <c r="R246" s="8">
        <f t="shared" si="139"/>
        <v>1.007108187</v>
      </c>
      <c r="S246" s="3">
        <f t="shared" si="140"/>
        <v>7.81607187</v>
      </c>
      <c r="T246" s="3">
        <f t="shared" si="141"/>
        <v>0</v>
      </c>
      <c r="U246" s="97" t="str">
        <f t="shared" si="145"/>
        <v>INCORPJ=</v>
      </c>
      <c r="V246" s="122">
        <f t="shared" si="146"/>
        <v>45005</v>
      </c>
      <c r="W246" s="4"/>
      <c r="AE246" s="9"/>
      <c r="AF246" s="9"/>
      <c r="AG246" s="9"/>
    </row>
    <row r="247" spans="1:135" x14ac:dyDescent="0.2">
      <c r="A247" s="98">
        <f t="shared" si="127"/>
        <v>44999</v>
      </c>
      <c r="B247" s="96">
        <f t="shared" si="125"/>
        <v>1107.95657581</v>
      </c>
      <c r="C247" s="3">
        <f t="shared" si="143"/>
        <v>1095.8489697499999</v>
      </c>
      <c r="D247" s="99">
        <f t="shared" si="133"/>
        <v>1051.6320000000001</v>
      </c>
      <c r="E247" s="120">
        <f>IF(DAY(A246)=$A$5,VLOOKUP(A246,[1]A!$E$15:$G$200,3),E246)</f>
        <v>1056.4179999999999</v>
      </c>
      <c r="F247" s="100">
        <f t="shared" si="134"/>
        <v>44947</v>
      </c>
      <c r="G247" s="141">
        <f t="shared" si="135"/>
        <v>4.5510216501587486E-3</v>
      </c>
      <c r="H247" s="101">
        <f t="shared" si="128"/>
        <v>22</v>
      </c>
      <c r="I247" s="101">
        <f t="shared" si="129"/>
        <v>28</v>
      </c>
      <c r="J247" s="96">
        <f t="shared" si="130"/>
        <v>1.003574062333654</v>
      </c>
      <c r="K247" s="96">
        <v>1</v>
      </c>
      <c r="L247" s="96">
        <f t="shared" si="144"/>
        <v>1.00357406</v>
      </c>
      <c r="M247" s="96">
        <f t="shared" si="126"/>
        <v>1099.7655997100001</v>
      </c>
      <c r="N247" s="24">
        <f t="shared" si="136"/>
        <v>0</v>
      </c>
      <c r="O247" s="95">
        <f t="shared" si="137"/>
        <v>0</v>
      </c>
      <c r="P247" s="96">
        <f t="shared" si="138"/>
        <v>0</v>
      </c>
      <c r="Q247" s="5">
        <f t="shared" si="131"/>
        <v>0.12</v>
      </c>
      <c r="R247" s="8">
        <f t="shared" si="139"/>
        <v>1.007447929</v>
      </c>
      <c r="S247" s="3">
        <f t="shared" si="140"/>
        <v>8.1909761000000003</v>
      </c>
      <c r="T247" s="3">
        <f t="shared" si="141"/>
        <v>0</v>
      </c>
      <c r="U247" s="97" t="str">
        <f t="shared" si="145"/>
        <v>INCORPJ=</v>
      </c>
      <c r="V247" s="122">
        <f t="shared" si="146"/>
        <v>45005</v>
      </c>
      <c r="W247" s="4"/>
      <c r="AE247" s="9"/>
      <c r="AF247" s="9"/>
      <c r="AG247" s="9"/>
    </row>
    <row r="248" spans="1:135" x14ac:dyDescent="0.2">
      <c r="A248" s="98">
        <f t="shared" si="127"/>
        <v>45000</v>
      </c>
      <c r="B248" s="96">
        <f t="shared" si="125"/>
        <v>1108.5100893599999</v>
      </c>
      <c r="C248" s="3">
        <f t="shared" si="143"/>
        <v>1095.8489697499999</v>
      </c>
      <c r="D248" s="99">
        <f t="shared" si="133"/>
        <v>1051.6320000000001</v>
      </c>
      <c r="E248" s="120">
        <f>IF(DAY(A247)=$A$5,VLOOKUP(A247,[1]A!$E$15:$G$200,3),E247)</f>
        <v>1056.4179999999999</v>
      </c>
      <c r="F248" s="100">
        <f t="shared" si="134"/>
        <v>44947</v>
      </c>
      <c r="G248" s="141">
        <f t="shared" si="135"/>
        <v>4.5510216501587486E-3</v>
      </c>
      <c r="H248" s="101">
        <f t="shared" si="128"/>
        <v>23</v>
      </c>
      <c r="I248" s="101">
        <f t="shared" si="129"/>
        <v>28</v>
      </c>
      <c r="J248" s="96">
        <f t="shared" si="130"/>
        <v>1.0037368228805021</v>
      </c>
      <c r="K248" s="96">
        <v>1</v>
      </c>
      <c r="L248" s="96">
        <f t="shared" si="144"/>
        <v>1.0037368200000001</v>
      </c>
      <c r="M248" s="96">
        <f t="shared" si="126"/>
        <v>1099.94396009</v>
      </c>
      <c r="N248" s="24">
        <f t="shared" si="136"/>
        <v>0</v>
      </c>
      <c r="O248" s="95">
        <f t="shared" si="137"/>
        <v>0</v>
      </c>
      <c r="P248" s="96">
        <f t="shared" si="138"/>
        <v>0</v>
      </c>
      <c r="Q248" s="5">
        <f t="shared" si="131"/>
        <v>0.12</v>
      </c>
      <c r="R248" s="8">
        <f t="shared" si="139"/>
        <v>1.007787787</v>
      </c>
      <c r="S248" s="3">
        <f t="shared" si="140"/>
        <v>8.5661292699999994</v>
      </c>
      <c r="T248" s="3">
        <f t="shared" si="141"/>
        <v>0</v>
      </c>
      <c r="U248" s="97" t="str">
        <f t="shared" si="145"/>
        <v>INCORPJ=</v>
      </c>
      <c r="V248" s="122">
        <f t="shared" si="146"/>
        <v>45005</v>
      </c>
      <c r="W248" s="4"/>
      <c r="AE248" s="9"/>
      <c r="AF248" s="9"/>
      <c r="AG248" s="9"/>
    </row>
    <row r="249" spans="1:135" x14ac:dyDescent="0.2">
      <c r="A249" s="98">
        <f t="shared" si="127"/>
        <v>45001</v>
      </c>
      <c r="B249" s="96">
        <f t="shared" si="125"/>
        <v>1109.06387055</v>
      </c>
      <c r="C249" s="3">
        <f t="shared" si="143"/>
        <v>1095.8489697499999</v>
      </c>
      <c r="D249" s="99">
        <f t="shared" si="133"/>
        <v>1051.6320000000001</v>
      </c>
      <c r="E249" s="120">
        <f>IF(DAY(A248)=$A$5,VLOOKUP(A248,[1]A!$E$15:$G$200,3),E248)</f>
        <v>1056.4179999999999</v>
      </c>
      <c r="F249" s="100">
        <f t="shared" si="134"/>
        <v>44947</v>
      </c>
      <c r="G249" s="141">
        <f t="shared" si="135"/>
        <v>4.5510216501587486E-3</v>
      </c>
      <c r="H249" s="101">
        <f t="shared" si="128"/>
        <v>24</v>
      </c>
      <c r="I249" s="101">
        <f t="shared" si="129"/>
        <v>28</v>
      </c>
      <c r="J249" s="96">
        <f t="shared" si="130"/>
        <v>1.0038996098240027</v>
      </c>
      <c r="K249" s="96">
        <v>1</v>
      </c>
      <c r="L249" s="96">
        <f t="shared" si="144"/>
        <v>1.0038996</v>
      </c>
      <c r="M249" s="96">
        <f t="shared" si="126"/>
        <v>1100.1223423900001</v>
      </c>
      <c r="N249" s="24">
        <f t="shared" si="136"/>
        <v>0</v>
      </c>
      <c r="O249" s="95">
        <f t="shared" si="137"/>
        <v>0</v>
      </c>
      <c r="P249" s="96">
        <f t="shared" si="138"/>
        <v>0</v>
      </c>
      <c r="Q249" s="5">
        <f t="shared" si="131"/>
        <v>0.12</v>
      </c>
      <c r="R249" s="8">
        <f t="shared" si="139"/>
        <v>1.0081277580000001</v>
      </c>
      <c r="S249" s="3">
        <f t="shared" si="140"/>
        <v>8.9415281600000007</v>
      </c>
      <c r="T249" s="3">
        <f t="shared" si="141"/>
        <v>0</v>
      </c>
      <c r="U249" s="97" t="str">
        <f t="shared" si="145"/>
        <v>INCORPJ=</v>
      </c>
      <c r="V249" s="122">
        <f t="shared" si="146"/>
        <v>45005</v>
      </c>
      <c r="W249" s="4"/>
      <c r="AE249" s="9"/>
      <c r="AF249" s="9"/>
      <c r="AG249" s="9"/>
    </row>
    <row r="250" spans="1:135" x14ac:dyDescent="0.2">
      <c r="A250" s="98">
        <f t="shared" si="127"/>
        <v>45002</v>
      </c>
      <c r="B250" s="96">
        <f t="shared" si="125"/>
        <v>1109.6179448800001</v>
      </c>
      <c r="C250" s="3">
        <f t="shared" si="143"/>
        <v>1095.8489697499999</v>
      </c>
      <c r="D250" s="99">
        <f t="shared" si="133"/>
        <v>1051.6320000000001</v>
      </c>
      <c r="E250" s="120">
        <f>IF(DAY(A249)=$A$5,VLOOKUP(A249,[1]A!$E$15:$G$200,3),E249)</f>
        <v>1056.4179999999999</v>
      </c>
      <c r="F250" s="100">
        <f t="shared" si="134"/>
        <v>44947</v>
      </c>
      <c r="G250" s="141">
        <f t="shared" si="135"/>
        <v>4.5510216501587486E-3</v>
      </c>
      <c r="H250" s="101">
        <f t="shared" si="128"/>
        <v>25</v>
      </c>
      <c r="I250" s="101">
        <f t="shared" si="129"/>
        <v>28</v>
      </c>
      <c r="J250" s="96">
        <f t="shared" si="130"/>
        <v>1.0040624231684365</v>
      </c>
      <c r="K250" s="96">
        <v>1</v>
      </c>
      <c r="L250" s="96">
        <f t="shared" si="144"/>
        <v>1.0040624199999999</v>
      </c>
      <c r="M250" s="96">
        <f t="shared" si="126"/>
        <v>1100.30076852</v>
      </c>
      <c r="N250" s="24">
        <f t="shared" si="136"/>
        <v>0</v>
      </c>
      <c r="O250" s="95">
        <f t="shared" si="137"/>
        <v>0</v>
      </c>
      <c r="P250" s="96">
        <f t="shared" si="138"/>
        <v>0</v>
      </c>
      <c r="Q250" s="5">
        <f t="shared" si="131"/>
        <v>0.12</v>
      </c>
      <c r="R250" s="8">
        <f t="shared" si="139"/>
        <v>1.008467845</v>
      </c>
      <c r="S250" s="3">
        <f t="shared" si="140"/>
        <v>9.3171763599999995</v>
      </c>
      <c r="T250" s="3">
        <f t="shared" si="141"/>
        <v>0</v>
      </c>
      <c r="U250" s="97" t="str">
        <f t="shared" si="145"/>
        <v>INCORPJ=</v>
      </c>
      <c r="V250" s="122">
        <f t="shared" si="146"/>
        <v>45005</v>
      </c>
      <c r="W250" s="4"/>
      <c r="AE250" s="9"/>
      <c r="AF250" s="9"/>
      <c r="AG250" s="9"/>
    </row>
    <row r="251" spans="1:135" x14ac:dyDescent="0.2">
      <c r="A251" s="98">
        <f t="shared" si="127"/>
        <v>45003</v>
      </c>
      <c r="B251" s="96">
        <f t="shared" si="125"/>
        <v>1110.1722881199998</v>
      </c>
      <c r="C251" s="3">
        <f t="shared" si="143"/>
        <v>1095.8489697499999</v>
      </c>
      <c r="D251" s="99">
        <f t="shared" si="133"/>
        <v>1051.6320000000001</v>
      </c>
      <c r="E251" s="120">
        <f>IF(DAY(A250)=$A$5,VLOOKUP(A250,[1]A!$E$15:$G$200,3),E250)</f>
        <v>1056.4179999999999</v>
      </c>
      <c r="F251" s="100">
        <f t="shared" si="134"/>
        <v>44947</v>
      </c>
      <c r="G251" s="141">
        <f t="shared" si="135"/>
        <v>4.5510216501587486E-3</v>
      </c>
      <c r="H251" s="101">
        <f t="shared" si="128"/>
        <v>26</v>
      </c>
      <c r="I251" s="101">
        <f t="shared" si="129"/>
        <v>28</v>
      </c>
      <c r="J251" s="96">
        <f t="shared" si="130"/>
        <v>1.0042252629180852</v>
      </c>
      <c r="K251" s="96">
        <v>1</v>
      </c>
      <c r="L251" s="96">
        <f t="shared" si="144"/>
        <v>1.0042252599999999</v>
      </c>
      <c r="M251" s="96">
        <f t="shared" si="126"/>
        <v>1100.4792165599999</v>
      </c>
      <c r="N251" s="24">
        <f t="shared" si="136"/>
        <v>0</v>
      </c>
      <c r="O251" s="95">
        <f t="shared" si="137"/>
        <v>0</v>
      </c>
      <c r="P251" s="96">
        <f t="shared" si="138"/>
        <v>0</v>
      </c>
      <c r="Q251" s="5">
        <f t="shared" si="131"/>
        <v>0.12</v>
      </c>
      <c r="R251" s="8">
        <f t="shared" si="139"/>
        <v>1.008808046</v>
      </c>
      <c r="S251" s="3">
        <f t="shared" si="140"/>
        <v>9.6930715599999999</v>
      </c>
      <c r="T251" s="3">
        <f t="shared" si="141"/>
        <v>0</v>
      </c>
      <c r="U251" s="97" t="str">
        <f t="shared" ref="U251:U266" si="147">U250</f>
        <v>INCORPJ=</v>
      </c>
      <c r="V251" s="122">
        <f t="shared" si="146"/>
        <v>45005</v>
      </c>
      <c r="W251" s="4"/>
      <c r="AE251" s="9"/>
      <c r="AF251" s="9"/>
      <c r="AG251" s="9"/>
    </row>
    <row r="252" spans="1:135" x14ac:dyDescent="0.2">
      <c r="A252" s="98">
        <f t="shared" si="127"/>
        <v>45004</v>
      </c>
      <c r="B252" s="96">
        <f t="shared" si="125"/>
        <v>1110.7269014800002</v>
      </c>
      <c r="C252" s="3">
        <f t="shared" si="143"/>
        <v>1095.8489697499999</v>
      </c>
      <c r="D252" s="99">
        <f t="shared" si="133"/>
        <v>1051.6320000000001</v>
      </c>
      <c r="E252" s="120">
        <f>IF(DAY(A251)=$A$5,VLOOKUP(A251,[1]A!$E$15:$G$200,3),E251)</f>
        <v>1056.4179999999999</v>
      </c>
      <c r="F252" s="100">
        <f t="shared" si="134"/>
        <v>44947</v>
      </c>
      <c r="G252" s="141">
        <f t="shared" si="135"/>
        <v>4.5510216501587486E-3</v>
      </c>
      <c r="H252" s="101">
        <f t="shared" si="128"/>
        <v>27</v>
      </c>
      <c r="I252" s="101">
        <f t="shared" si="129"/>
        <v>28</v>
      </c>
      <c r="J252" s="96">
        <f t="shared" si="130"/>
        <v>1.0043881290772316</v>
      </c>
      <c r="K252" s="96">
        <v>1</v>
      </c>
      <c r="L252" s="96">
        <f t="shared" si="144"/>
        <v>1.00438812</v>
      </c>
      <c r="M252" s="96">
        <f t="shared" si="126"/>
        <v>1100.6576865300001</v>
      </c>
      <c r="N252" s="24">
        <f t="shared" si="136"/>
        <v>0</v>
      </c>
      <c r="O252" s="95">
        <f t="shared" si="137"/>
        <v>0</v>
      </c>
      <c r="P252" s="96">
        <f t="shared" si="138"/>
        <v>0</v>
      </c>
      <c r="Q252" s="5">
        <f t="shared" si="131"/>
        <v>0.12</v>
      </c>
      <c r="R252" s="8">
        <f t="shared" si="139"/>
        <v>1.0091483619999999</v>
      </c>
      <c r="S252" s="3">
        <f t="shared" si="140"/>
        <v>10.069214949999999</v>
      </c>
      <c r="T252" s="3">
        <f t="shared" si="141"/>
        <v>0</v>
      </c>
      <c r="U252" s="97" t="str">
        <f t="shared" si="147"/>
        <v>INCORPJ=</v>
      </c>
      <c r="V252" s="122">
        <f t="shared" si="146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7"/>
        <v>45005</v>
      </c>
      <c r="B253" s="96">
        <f t="shared" si="125"/>
        <v>1111.2818071500001</v>
      </c>
      <c r="C253" s="3">
        <f t="shared" si="143"/>
        <v>1095.8489697499999</v>
      </c>
      <c r="D253" s="99">
        <f t="shared" si="133"/>
        <v>1051.6320000000001</v>
      </c>
      <c r="E253" s="120">
        <f>IF(DAY(A252)=$A$5,VLOOKUP(A252,[1]A!$E$15:$G$200,3),E252)</f>
        <v>1056.4179999999999</v>
      </c>
      <c r="F253" s="100">
        <f t="shared" si="134"/>
        <v>44947</v>
      </c>
      <c r="G253" s="141">
        <f t="shared" si="135"/>
        <v>4.5510216501587486E-3</v>
      </c>
      <c r="H253" s="101">
        <f t="shared" si="128"/>
        <v>28</v>
      </c>
      <c r="I253" s="101">
        <f t="shared" si="129"/>
        <v>28</v>
      </c>
      <c r="J253" s="96">
        <f t="shared" si="130"/>
        <v>1.0045510216501587</v>
      </c>
      <c r="K253" s="96">
        <v>1</v>
      </c>
      <c r="L253" s="96">
        <f t="shared" si="144"/>
        <v>1.0045510200000001</v>
      </c>
      <c r="M253" s="96">
        <f t="shared" si="126"/>
        <v>1100.83620032</v>
      </c>
      <c r="N253" s="24">
        <f t="shared" si="136"/>
        <v>8</v>
      </c>
      <c r="O253" s="95">
        <f t="shared" si="137"/>
        <v>0</v>
      </c>
      <c r="P253" s="96">
        <f t="shared" si="138"/>
        <v>0</v>
      </c>
      <c r="Q253" s="5">
        <f t="shared" si="131"/>
        <v>0.12</v>
      </c>
      <c r="R253" s="8">
        <f t="shared" si="139"/>
        <v>1.0094887930000001</v>
      </c>
      <c r="S253" s="3">
        <f t="shared" si="140"/>
        <v>10.445606829999999</v>
      </c>
      <c r="T253" s="3">
        <f t="shared" si="141"/>
        <v>10.445606829999999</v>
      </c>
      <c r="U253" s="97" t="str">
        <f t="shared" si="147"/>
        <v>INCORPJ=</v>
      </c>
      <c r="V253" s="122">
        <f t="shared" si="146"/>
        <v>45005</v>
      </c>
      <c r="W253" s="4"/>
      <c r="AE253" s="9"/>
      <c r="AF253" s="9"/>
      <c r="AG253" s="9"/>
    </row>
    <row r="254" spans="1:135" ht="15.75" x14ac:dyDescent="0.2">
      <c r="A254" s="98">
        <f t="shared" si="127"/>
        <v>45006</v>
      </c>
      <c r="B254" s="96">
        <f t="shared" si="125"/>
        <v>1111.6366254699999</v>
      </c>
      <c r="C254" s="144">
        <f>IF(N253&gt;0,M253-P253+S253,C253)</f>
        <v>1111.2818071500001</v>
      </c>
      <c r="D254" s="99">
        <f t="shared" si="133"/>
        <v>1056.4179999999999</v>
      </c>
      <c r="E254" s="120">
        <f>IF(DAY(A253)=$A$5,VLOOKUP(A253,[1]A!$E$15:$G$200,3),E253)</f>
        <v>1056.896</v>
      </c>
      <c r="F254" s="100">
        <f t="shared" si="134"/>
        <v>44978</v>
      </c>
      <c r="G254" s="141">
        <f t="shared" si="135"/>
        <v>4.5247241148871353E-4</v>
      </c>
      <c r="H254" s="101">
        <f t="shared" si="128"/>
        <v>1</v>
      </c>
      <c r="I254" s="101">
        <f t="shared" si="129"/>
        <v>31</v>
      </c>
      <c r="J254" s="96">
        <f t="shared" si="130"/>
        <v>1.000014592689592</v>
      </c>
      <c r="K254" s="96">
        <v>1</v>
      </c>
      <c r="L254" s="96">
        <f t="shared" si="144"/>
        <v>1.0000145899999999</v>
      </c>
      <c r="M254" s="96">
        <f t="shared" si="126"/>
        <v>1111.29802075</v>
      </c>
      <c r="N254" s="24">
        <f t="shared" si="136"/>
        <v>0</v>
      </c>
      <c r="O254" s="95">
        <f t="shared" si="137"/>
        <v>0</v>
      </c>
      <c r="P254" s="96">
        <f t="shared" si="138"/>
        <v>0</v>
      </c>
      <c r="Q254" s="5">
        <f t="shared" si="131"/>
        <v>0.12</v>
      </c>
      <c r="R254" s="8">
        <f t="shared" si="139"/>
        <v>1.0003046929999999</v>
      </c>
      <c r="S254" s="3">
        <f t="shared" si="140"/>
        <v>0.33860472000000003</v>
      </c>
      <c r="T254" s="3">
        <f t="shared" si="141"/>
        <v>0</v>
      </c>
      <c r="U254" s="97" t="str">
        <f t="shared" si="147"/>
        <v>INCORPJ=</v>
      </c>
      <c r="V254" s="122">
        <f t="shared" si="146"/>
        <v>45036</v>
      </c>
      <c r="W254" s="4"/>
      <c r="AE254" s="9"/>
      <c r="AF254" s="9"/>
      <c r="AG254" s="9"/>
    </row>
    <row r="255" spans="1:135" x14ac:dyDescent="0.2">
      <c r="A255" s="98">
        <f t="shared" si="127"/>
        <v>45007</v>
      </c>
      <c r="B255" s="96">
        <f t="shared" si="125"/>
        <v>1111.9915581400001</v>
      </c>
      <c r="C255" s="3">
        <f t="shared" si="143"/>
        <v>1111.2818071500001</v>
      </c>
      <c r="D255" s="99">
        <f t="shared" si="133"/>
        <v>1056.4179999999999</v>
      </c>
      <c r="E255" s="120">
        <f>IF(DAY(A254)=$A$5,VLOOKUP(A254,[1]A!$E$15:$G$200,3),E254)</f>
        <v>1056.896</v>
      </c>
      <c r="F255" s="100">
        <f t="shared" si="134"/>
        <v>44978</v>
      </c>
      <c r="G255" s="141">
        <f t="shared" si="135"/>
        <v>4.5247241148871353E-4</v>
      </c>
      <c r="H255" s="101">
        <f t="shared" si="128"/>
        <v>2</v>
      </c>
      <c r="I255" s="101">
        <f t="shared" si="129"/>
        <v>31</v>
      </c>
      <c r="J255" s="96">
        <f t="shared" si="130"/>
        <v>1.0000291855921308</v>
      </c>
      <c r="K255" s="96">
        <v>1</v>
      </c>
      <c r="L255" s="96">
        <f t="shared" si="144"/>
        <v>1.0000291800000001</v>
      </c>
      <c r="M255" s="96">
        <f t="shared" si="126"/>
        <v>1111.3142343500001</v>
      </c>
      <c r="N255" s="24">
        <f t="shared" si="136"/>
        <v>0</v>
      </c>
      <c r="O255" s="95">
        <f t="shared" si="137"/>
        <v>0</v>
      </c>
      <c r="P255" s="96">
        <f t="shared" si="138"/>
        <v>0</v>
      </c>
      <c r="Q255" s="5">
        <f t="shared" si="131"/>
        <v>0.12</v>
      </c>
      <c r="R255" s="8">
        <f t="shared" si="139"/>
        <v>1.0006094800000001</v>
      </c>
      <c r="S255" s="3">
        <f t="shared" si="140"/>
        <v>0.67732378999999998</v>
      </c>
      <c r="T255" s="3">
        <f t="shared" si="141"/>
        <v>0</v>
      </c>
      <c r="U255" s="97" t="str">
        <f t="shared" si="147"/>
        <v>INCORPJ=</v>
      </c>
      <c r="V255" s="122">
        <f t="shared" si="146"/>
        <v>45036</v>
      </c>
      <c r="W255" s="4"/>
      <c r="AE255" s="9"/>
      <c r="AF255" s="9"/>
      <c r="AG255" s="9"/>
    </row>
    <row r="256" spans="1:135" x14ac:dyDescent="0.2">
      <c r="A256" s="98">
        <f t="shared" si="127"/>
        <v>45008</v>
      </c>
      <c r="B256" s="96">
        <f t="shared" si="125"/>
        <v>1112.3466029399999</v>
      </c>
      <c r="C256" s="3">
        <f t="shared" si="143"/>
        <v>1111.2818071500001</v>
      </c>
      <c r="D256" s="99">
        <f t="shared" si="133"/>
        <v>1056.4179999999999</v>
      </c>
      <c r="E256" s="120">
        <f>IF(DAY(A255)=$A$5,VLOOKUP(A255,[1]A!$E$15:$G$200,3),E255)</f>
        <v>1056.896</v>
      </c>
      <c r="F256" s="100">
        <f t="shared" si="134"/>
        <v>44978</v>
      </c>
      <c r="G256" s="141">
        <f t="shared" si="135"/>
        <v>4.5247241148871353E-4</v>
      </c>
      <c r="H256" s="101">
        <f t="shared" si="128"/>
        <v>3</v>
      </c>
      <c r="I256" s="101">
        <f t="shared" si="129"/>
        <v>31</v>
      </c>
      <c r="J256" s="96">
        <f t="shared" si="130"/>
        <v>1.0000437787076191</v>
      </c>
      <c r="K256" s="96">
        <v>1</v>
      </c>
      <c r="L256" s="96">
        <f t="shared" si="144"/>
        <v>1.00004377</v>
      </c>
      <c r="M256" s="96">
        <f t="shared" si="126"/>
        <v>1111.33044795</v>
      </c>
      <c r="N256" s="24">
        <f t="shared" si="136"/>
        <v>0</v>
      </c>
      <c r="O256" s="95">
        <f t="shared" si="137"/>
        <v>0</v>
      </c>
      <c r="P256" s="96">
        <f t="shared" si="138"/>
        <v>0</v>
      </c>
      <c r="Q256" s="5">
        <f t="shared" si="131"/>
        <v>0.12</v>
      </c>
      <c r="R256" s="8">
        <f t="shared" si="139"/>
        <v>1.000914359</v>
      </c>
      <c r="S256" s="3">
        <f t="shared" si="140"/>
        <v>1.01615499</v>
      </c>
      <c r="T256" s="3">
        <f t="shared" si="141"/>
        <v>0</v>
      </c>
      <c r="U256" s="97" t="str">
        <f t="shared" si="147"/>
        <v>INCORPJ=</v>
      </c>
      <c r="V256" s="122">
        <f t="shared" si="146"/>
        <v>45036</v>
      </c>
      <c r="W256" s="4"/>
      <c r="AE256" s="9"/>
      <c r="AF256" s="9"/>
      <c r="AG256" s="9"/>
    </row>
    <row r="257" spans="1:33" x14ac:dyDescent="0.2">
      <c r="A257" s="98">
        <f t="shared" si="127"/>
        <v>45009</v>
      </c>
      <c r="B257" s="96">
        <f t="shared" si="125"/>
        <v>1112.7017721</v>
      </c>
      <c r="C257" s="3">
        <f t="shared" si="143"/>
        <v>1111.2818071500001</v>
      </c>
      <c r="D257" s="99">
        <f t="shared" si="133"/>
        <v>1056.4179999999999</v>
      </c>
      <c r="E257" s="120">
        <f>IF(DAY(A256)=$A$5,VLOOKUP(A256,[1]A!$E$15:$G$200,3),E256)</f>
        <v>1056.896</v>
      </c>
      <c r="F257" s="100">
        <f t="shared" si="134"/>
        <v>44978</v>
      </c>
      <c r="G257" s="141">
        <f t="shared" si="135"/>
        <v>4.5247241148871353E-4</v>
      </c>
      <c r="H257" s="101">
        <f t="shared" si="128"/>
        <v>4</v>
      </c>
      <c r="I257" s="101">
        <f t="shared" si="129"/>
        <v>31</v>
      </c>
      <c r="J257" s="96">
        <f t="shared" si="130"/>
        <v>1.0000583720360603</v>
      </c>
      <c r="K257" s="96">
        <v>1</v>
      </c>
      <c r="L257" s="96">
        <f t="shared" si="144"/>
        <v>1.0000583700000001</v>
      </c>
      <c r="M257" s="96">
        <f t="shared" si="126"/>
        <v>1111.34667266</v>
      </c>
      <c r="N257" s="24">
        <f t="shared" si="136"/>
        <v>0</v>
      </c>
      <c r="O257" s="95">
        <f t="shared" si="137"/>
        <v>0</v>
      </c>
      <c r="P257" s="96">
        <f t="shared" si="138"/>
        <v>0</v>
      </c>
      <c r="Q257" s="5">
        <f t="shared" si="131"/>
        <v>0.12</v>
      </c>
      <c r="R257" s="8">
        <f t="shared" si="139"/>
        <v>1.0012193309999999</v>
      </c>
      <c r="S257" s="3">
        <f t="shared" si="140"/>
        <v>1.35509944</v>
      </c>
      <c r="T257" s="3">
        <f t="shared" si="141"/>
        <v>0</v>
      </c>
      <c r="U257" s="97" t="str">
        <f t="shared" si="147"/>
        <v>INCORPJ=</v>
      </c>
      <c r="V257" s="122">
        <f t="shared" si="146"/>
        <v>45036</v>
      </c>
      <c r="W257" s="4"/>
      <c r="AE257" s="9"/>
      <c r="AF257" s="9"/>
      <c r="AG257" s="9"/>
    </row>
    <row r="258" spans="1:33" x14ac:dyDescent="0.2">
      <c r="A258" s="98">
        <f t="shared" si="127"/>
        <v>45010</v>
      </c>
      <c r="B258" s="96">
        <f t="shared" si="125"/>
        <v>1113.0570433999999</v>
      </c>
      <c r="C258" s="3">
        <f t="shared" si="143"/>
        <v>1111.2818071500001</v>
      </c>
      <c r="D258" s="99">
        <f t="shared" si="133"/>
        <v>1056.4179999999999</v>
      </c>
      <c r="E258" s="120">
        <f>IF(DAY(A257)=$A$5,VLOOKUP(A257,[1]A!$E$15:$G$200,3),E257)</f>
        <v>1056.896</v>
      </c>
      <c r="F258" s="100">
        <f t="shared" si="134"/>
        <v>44978</v>
      </c>
      <c r="G258" s="141">
        <f t="shared" si="135"/>
        <v>4.5247241148871353E-4</v>
      </c>
      <c r="H258" s="101">
        <f t="shared" si="128"/>
        <v>5</v>
      </c>
      <c r="I258" s="101">
        <f t="shared" si="129"/>
        <v>31</v>
      </c>
      <c r="J258" s="96">
        <f t="shared" si="130"/>
        <v>1.0000729655774574</v>
      </c>
      <c r="K258" s="96">
        <v>1</v>
      </c>
      <c r="L258" s="96">
        <f t="shared" si="144"/>
        <v>1.00007296</v>
      </c>
      <c r="M258" s="96">
        <f t="shared" si="126"/>
        <v>1111.36288627</v>
      </c>
      <c r="N258" s="24">
        <f t="shared" si="136"/>
        <v>0</v>
      </c>
      <c r="O258" s="95">
        <f t="shared" si="137"/>
        <v>0</v>
      </c>
      <c r="P258" s="96">
        <f t="shared" si="138"/>
        <v>0</v>
      </c>
      <c r="Q258" s="5">
        <f t="shared" si="131"/>
        <v>0.12</v>
      </c>
      <c r="R258" s="8">
        <f t="shared" si="139"/>
        <v>1.001524396</v>
      </c>
      <c r="S258" s="3">
        <f t="shared" si="140"/>
        <v>1.69415713</v>
      </c>
      <c r="T258" s="3">
        <f t="shared" si="141"/>
        <v>0</v>
      </c>
      <c r="U258" s="97" t="str">
        <f t="shared" si="147"/>
        <v>INCORPJ=</v>
      </c>
      <c r="V258" s="122">
        <f t="shared" si="146"/>
        <v>45036</v>
      </c>
      <c r="W258" s="4"/>
      <c r="AE258" s="9"/>
      <c r="AF258" s="9"/>
      <c r="AG258" s="9"/>
    </row>
    <row r="259" spans="1:33" x14ac:dyDescent="0.2">
      <c r="A259" s="98">
        <f t="shared" si="127"/>
        <v>45011</v>
      </c>
      <c r="B259" s="96">
        <f t="shared" si="125"/>
        <v>1113.4124279399998</v>
      </c>
      <c r="C259" s="3">
        <f t="shared" si="143"/>
        <v>1111.2818071500001</v>
      </c>
      <c r="D259" s="99">
        <f t="shared" si="133"/>
        <v>1056.4179999999999</v>
      </c>
      <c r="E259" s="120">
        <f>IF(DAY(A258)=$A$5,VLOOKUP(A258,[1]A!$E$15:$G$200,3),E258)</f>
        <v>1056.896</v>
      </c>
      <c r="F259" s="100">
        <f t="shared" si="134"/>
        <v>44978</v>
      </c>
      <c r="G259" s="141">
        <f t="shared" si="135"/>
        <v>4.5247241148871353E-4</v>
      </c>
      <c r="H259" s="101">
        <f t="shared" si="128"/>
        <v>6</v>
      </c>
      <c r="I259" s="101">
        <f t="shared" si="129"/>
        <v>31</v>
      </c>
      <c r="J259" s="96">
        <f t="shared" si="130"/>
        <v>1.0000875593318137</v>
      </c>
      <c r="K259" s="96">
        <v>1</v>
      </c>
      <c r="L259" s="96">
        <f t="shared" si="144"/>
        <v>1.0000875499999999</v>
      </c>
      <c r="M259" s="96">
        <f t="shared" si="126"/>
        <v>1111.3790998699999</v>
      </c>
      <c r="N259" s="24">
        <f t="shared" si="136"/>
        <v>0</v>
      </c>
      <c r="O259" s="95">
        <f t="shared" si="137"/>
        <v>0</v>
      </c>
      <c r="P259" s="96">
        <f t="shared" si="138"/>
        <v>0</v>
      </c>
      <c r="Q259" s="5">
        <f t="shared" si="131"/>
        <v>0.12</v>
      </c>
      <c r="R259" s="8">
        <f t="shared" si="139"/>
        <v>1.001829554</v>
      </c>
      <c r="S259" s="3">
        <f t="shared" si="140"/>
        <v>2.03332807</v>
      </c>
      <c r="T259" s="3">
        <f t="shared" si="141"/>
        <v>0</v>
      </c>
      <c r="U259" s="97" t="str">
        <f t="shared" si="147"/>
        <v>INCORPJ=</v>
      </c>
      <c r="V259" s="122">
        <f t="shared" si="146"/>
        <v>45036</v>
      </c>
      <c r="W259" s="4"/>
      <c r="AE259" s="9"/>
      <c r="AF259" s="9"/>
      <c r="AG259" s="9"/>
    </row>
    <row r="260" spans="1:33" x14ac:dyDescent="0.2">
      <c r="A260" s="98">
        <f t="shared" si="127"/>
        <v>45012</v>
      </c>
      <c r="B260" s="96">
        <f t="shared" si="125"/>
        <v>1113.76793576</v>
      </c>
      <c r="C260" s="3">
        <f t="shared" si="143"/>
        <v>1111.2818071500001</v>
      </c>
      <c r="D260" s="99">
        <f t="shared" si="133"/>
        <v>1056.4179999999999</v>
      </c>
      <c r="E260" s="120">
        <f>IF(DAY(A259)=$A$5,VLOOKUP(A259,[1]A!$E$15:$G$200,3),E259)</f>
        <v>1056.896</v>
      </c>
      <c r="F260" s="100">
        <f t="shared" si="134"/>
        <v>44978</v>
      </c>
      <c r="G260" s="141">
        <f t="shared" si="135"/>
        <v>4.5247241148871353E-4</v>
      </c>
      <c r="H260" s="101">
        <f t="shared" si="128"/>
        <v>7</v>
      </c>
      <c r="I260" s="101">
        <f t="shared" si="129"/>
        <v>31</v>
      </c>
      <c r="J260" s="96">
        <f t="shared" si="130"/>
        <v>1.0001021532991319</v>
      </c>
      <c r="K260" s="96">
        <v>1</v>
      </c>
      <c r="L260" s="96">
        <f t="shared" si="144"/>
        <v>1.00010215</v>
      </c>
      <c r="M260" s="96">
        <f t="shared" si="126"/>
        <v>1111.3953245800001</v>
      </c>
      <c r="N260" s="24">
        <f t="shared" si="136"/>
        <v>0</v>
      </c>
      <c r="O260" s="95">
        <f t="shared" si="137"/>
        <v>0</v>
      </c>
      <c r="P260" s="96">
        <f t="shared" si="138"/>
        <v>0</v>
      </c>
      <c r="Q260" s="5">
        <f t="shared" si="131"/>
        <v>0.12</v>
      </c>
      <c r="R260" s="8">
        <f t="shared" si="139"/>
        <v>1.002134804</v>
      </c>
      <c r="S260" s="3">
        <f t="shared" si="140"/>
        <v>2.3726111799999998</v>
      </c>
      <c r="T260" s="3">
        <f t="shared" si="141"/>
        <v>0</v>
      </c>
      <c r="U260" s="97" t="str">
        <f t="shared" si="147"/>
        <v>INCORPJ=</v>
      </c>
      <c r="V260" s="122">
        <f t="shared" si="146"/>
        <v>45036</v>
      </c>
      <c r="W260" s="4"/>
      <c r="AE260" s="9"/>
      <c r="AF260" s="9"/>
      <c r="AG260" s="9"/>
    </row>
    <row r="261" spans="1:33" x14ac:dyDescent="0.2">
      <c r="A261" s="98">
        <f t="shared" si="127"/>
        <v>45013</v>
      </c>
      <c r="B261" s="96">
        <f t="shared" si="125"/>
        <v>1114.12354682</v>
      </c>
      <c r="C261" s="3">
        <f t="shared" si="143"/>
        <v>1111.2818071500001</v>
      </c>
      <c r="D261" s="99">
        <f t="shared" si="133"/>
        <v>1056.4179999999999</v>
      </c>
      <c r="E261" s="120">
        <f>IF(DAY(A260)=$A$5,VLOOKUP(A260,[1]A!$E$15:$G$200,3),E260)</f>
        <v>1056.896</v>
      </c>
      <c r="F261" s="100">
        <f t="shared" si="134"/>
        <v>44978</v>
      </c>
      <c r="G261" s="141">
        <f t="shared" si="135"/>
        <v>4.5247241148871353E-4</v>
      </c>
      <c r="H261" s="101">
        <f t="shared" si="128"/>
        <v>8</v>
      </c>
      <c r="I261" s="101">
        <f t="shared" si="129"/>
        <v>31</v>
      </c>
      <c r="J261" s="96">
        <f t="shared" si="130"/>
        <v>1.0001167474794153</v>
      </c>
      <c r="K261" s="96">
        <v>1</v>
      </c>
      <c r="L261" s="96">
        <f t="shared" si="144"/>
        <v>1.0001167399999999</v>
      </c>
      <c r="M261" s="96">
        <f t="shared" si="126"/>
        <v>1111.41153818</v>
      </c>
      <c r="N261" s="24">
        <f t="shared" si="136"/>
        <v>0</v>
      </c>
      <c r="O261" s="95">
        <f t="shared" si="137"/>
        <v>0</v>
      </c>
      <c r="P261" s="96">
        <f t="shared" si="138"/>
        <v>0</v>
      </c>
      <c r="Q261" s="5">
        <f t="shared" si="131"/>
        <v>0.12</v>
      </c>
      <c r="R261" s="8">
        <f t="shared" si="139"/>
        <v>1.002440148</v>
      </c>
      <c r="S261" s="3">
        <f t="shared" si="140"/>
        <v>2.7120086400000001</v>
      </c>
      <c r="T261" s="3">
        <f t="shared" si="141"/>
        <v>0</v>
      </c>
      <c r="U261" s="97" t="str">
        <f t="shared" si="147"/>
        <v>INCORPJ=</v>
      </c>
      <c r="V261" s="122">
        <f t="shared" si="146"/>
        <v>45036</v>
      </c>
      <c r="W261" s="4"/>
      <c r="AE261" s="9"/>
      <c r="AF261" s="9"/>
      <c r="AG261" s="9"/>
    </row>
    <row r="262" spans="1:33" x14ac:dyDescent="0.2">
      <c r="A262" s="98">
        <f t="shared" si="127"/>
        <v>45014</v>
      </c>
      <c r="B262" s="96">
        <f t="shared" si="125"/>
        <v>1114.4792822900001</v>
      </c>
      <c r="C262" s="3">
        <f t="shared" si="143"/>
        <v>1111.2818071500001</v>
      </c>
      <c r="D262" s="99">
        <f t="shared" si="133"/>
        <v>1056.4179999999999</v>
      </c>
      <c r="E262" s="120">
        <f>IF(DAY(A261)=$A$5,VLOOKUP(A261,[1]A!$E$15:$G$200,3),E261)</f>
        <v>1056.896</v>
      </c>
      <c r="F262" s="100">
        <f t="shared" si="134"/>
        <v>44978</v>
      </c>
      <c r="G262" s="141">
        <f t="shared" si="135"/>
        <v>4.5247241148871353E-4</v>
      </c>
      <c r="H262" s="101">
        <f t="shared" si="128"/>
        <v>9</v>
      </c>
      <c r="I262" s="101">
        <f t="shared" si="129"/>
        <v>31</v>
      </c>
      <c r="J262" s="96">
        <f t="shared" si="130"/>
        <v>1.0001313418726672</v>
      </c>
      <c r="K262" s="96">
        <v>1</v>
      </c>
      <c r="L262" s="96">
        <f t="shared" si="144"/>
        <v>1.00013134</v>
      </c>
      <c r="M262" s="96">
        <f t="shared" si="126"/>
        <v>1111.4277629000001</v>
      </c>
      <c r="N262" s="24">
        <f t="shared" si="136"/>
        <v>0</v>
      </c>
      <c r="O262" s="95">
        <f t="shared" si="137"/>
        <v>0</v>
      </c>
      <c r="P262" s="96">
        <f t="shared" si="138"/>
        <v>0</v>
      </c>
      <c r="Q262" s="5">
        <f t="shared" si="131"/>
        <v>0.12</v>
      </c>
      <c r="R262" s="8">
        <f t="shared" si="139"/>
        <v>1.002745585</v>
      </c>
      <c r="S262" s="3">
        <f t="shared" si="140"/>
        <v>3.0515193900000002</v>
      </c>
      <c r="T262" s="3">
        <f t="shared" si="141"/>
        <v>0</v>
      </c>
      <c r="U262" s="97" t="str">
        <f t="shared" si="147"/>
        <v>INCORPJ=</v>
      </c>
      <c r="V262" s="122">
        <f t="shared" si="146"/>
        <v>45036</v>
      </c>
      <c r="W262" s="4"/>
      <c r="AE262" s="9"/>
      <c r="AF262" s="9"/>
      <c r="AG262" s="9"/>
    </row>
    <row r="263" spans="1:33" x14ac:dyDescent="0.2">
      <c r="A263" s="98">
        <f t="shared" si="127"/>
        <v>45015</v>
      </c>
      <c r="B263" s="96">
        <f t="shared" si="125"/>
        <v>1114.8351198799999</v>
      </c>
      <c r="C263" s="3">
        <f t="shared" si="143"/>
        <v>1111.2818071500001</v>
      </c>
      <c r="D263" s="99">
        <f t="shared" si="133"/>
        <v>1056.4179999999999</v>
      </c>
      <c r="E263" s="120">
        <f>IF(DAY(A262)=$A$5,VLOOKUP(A262,[1]A!$E$15:$G$200,3),E262)</f>
        <v>1056.896</v>
      </c>
      <c r="F263" s="100">
        <f t="shared" si="134"/>
        <v>44978</v>
      </c>
      <c r="G263" s="141">
        <f t="shared" si="135"/>
        <v>4.5247241148871353E-4</v>
      </c>
      <c r="H263" s="101">
        <f t="shared" si="128"/>
        <v>10</v>
      </c>
      <c r="I263" s="101">
        <f t="shared" si="129"/>
        <v>31</v>
      </c>
      <c r="J263" s="96">
        <f t="shared" si="130"/>
        <v>1.0001459364788905</v>
      </c>
      <c r="K263" s="96">
        <v>1</v>
      </c>
      <c r="L263" s="96">
        <f t="shared" si="144"/>
        <v>1.00014593</v>
      </c>
      <c r="M263" s="96">
        <f t="shared" si="126"/>
        <v>1111.4439765</v>
      </c>
      <c r="N263" s="24">
        <f t="shared" si="136"/>
        <v>0</v>
      </c>
      <c r="O263" s="95">
        <f t="shared" si="137"/>
        <v>0</v>
      </c>
      <c r="P263" s="96">
        <f t="shared" si="138"/>
        <v>0</v>
      </c>
      <c r="Q263" s="5">
        <f t="shared" si="131"/>
        <v>0.12</v>
      </c>
      <c r="R263" s="8">
        <f t="shared" si="139"/>
        <v>1.0030511150000001</v>
      </c>
      <c r="S263" s="3">
        <f t="shared" si="140"/>
        <v>3.3911433799999999</v>
      </c>
      <c r="T263" s="3">
        <f t="shared" si="141"/>
        <v>0</v>
      </c>
      <c r="U263" s="97" t="str">
        <f t="shared" si="147"/>
        <v>INCORPJ=</v>
      </c>
      <c r="V263" s="122">
        <f t="shared" si="146"/>
        <v>45036</v>
      </c>
      <c r="W263" s="4"/>
      <c r="AE263" s="9"/>
      <c r="AF263" s="9"/>
      <c r="AG263" s="9"/>
    </row>
    <row r="264" spans="1:33" x14ac:dyDescent="0.2">
      <c r="A264" s="98">
        <f t="shared" si="127"/>
        <v>45016</v>
      </c>
      <c r="B264" s="96">
        <f t="shared" si="125"/>
        <v>1115.1910819</v>
      </c>
      <c r="C264" s="3">
        <f t="shared" si="143"/>
        <v>1111.2818071500001</v>
      </c>
      <c r="D264" s="99">
        <f t="shared" si="133"/>
        <v>1056.4179999999999</v>
      </c>
      <c r="E264" s="120">
        <f>IF(DAY(A263)=$A$5,VLOOKUP(A263,[1]A!$E$15:$G$200,3),E263)</f>
        <v>1056.896</v>
      </c>
      <c r="F264" s="100">
        <f t="shared" si="134"/>
        <v>44978</v>
      </c>
      <c r="G264" s="141">
        <f t="shared" si="135"/>
        <v>4.5247241148871353E-4</v>
      </c>
      <c r="H264" s="101">
        <f t="shared" si="128"/>
        <v>11</v>
      </c>
      <c r="I264" s="101">
        <f t="shared" si="129"/>
        <v>31</v>
      </c>
      <c r="J264" s="96">
        <f t="shared" si="130"/>
        <v>1.0001605312980884</v>
      </c>
      <c r="K264" s="96">
        <v>1</v>
      </c>
      <c r="L264" s="96">
        <f t="shared" si="144"/>
        <v>1.00016053</v>
      </c>
      <c r="M264" s="96">
        <f t="shared" si="126"/>
        <v>1111.4602012099999</v>
      </c>
      <c r="N264" s="24">
        <f t="shared" si="136"/>
        <v>0</v>
      </c>
      <c r="O264" s="95">
        <f t="shared" si="137"/>
        <v>0</v>
      </c>
      <c r="P264" s="96">
        <f t="shared" si="138"/>
        <v>0</v>
      </c>
      <c r="Q264" s="5">
        <f t="shared" si="131"/>
        <v>0.12</v>
      </c>
      <c r="R264" s="8">
        <f t="shared" si="139"/>
        <v>1.0033567379999999</v>
      </c>
      <c r="S264" s="3">
        <f t="shared" si="140"/>
        <v>3.7308806900000002</v>
      </c>
      <c r="T264" s="3">
        <f t="shared" si="141"/>
        <v>0</v>
      </c>
      <c r="U264" s="97" t="str">
        <f t="shared" si="147"/>
        <v>INCORPJ=</v>
      </c>
      <c r="V264" s="122">
        <f t="shared" si="146"/>
        <v>45036</v>
      </c>
      <c r="W264" s="4"/>
      <c r="AE264" s="9"/>
      <c r="AF264" s="9"/>
      <c r="AG264" s="9"/>
    </row>
    <row r="265" spans="1:33" x14ac:dyDescent="0.2">
      <c r="A265" s="98">
        <f t="shared" si="127"/>
        <v>45017</v>
      </c>
      <c r="B265" s="96">
        <f t="shared" si="125"/>
        <v>1115.5471460599999</v>
      </c>
      <c r="C265" s="3">
        <f t="shared" si="143"/>
        <v>1111.2818071500001</v>
      </c>
      <c r="D265" s="99">
        <f t="shared" si="133"/>
        <v>1056.4179999999999</v>
      </c>
      <c r="E265" s="120">
        <f>IF(DAY(A264)=$A$5,VLOOKUP(A264,[1]A!$E$15:$G$200,3),E264)</f>
        <v>1056.896</v>
      </c>
      <c r="F265" s="100">
        <f t="shared" si="134"/>
        <v>44978</v>
      </c>
      <c r="G265" s="141">
        <f t="shared" si="135"/>
        <v>4.5247241148871353E-4</v>
      </c>
      <c r="H265" s="101">
        <f t="shared" si="128"/>
        <v>12</v>
      </c>
      <c r="I265" s="101">
        <f t="shared" si="129"/>
        <v>31</v>
      </c>
      <c r="J265" s="96">
        <f t="shared" si="130"/>
        <v>1.0001751263302638</v>
      </c>
      <c r="K265" s="96">
        <v>1</v>
      </c>
      <c r="L265" s="96">
        <f t="shared" si="144"/>
        <v>1.00017512</v>
      </c>
      <c r="M265" s="96">
        <f t="shared" si="126"/>
        <v>1111.4764148199999</v>
      </c>
      <c r="N265" s="24">
        <f t="shared" si="136"/>
        <v>0</v>
      </c>
      <c r="O265" s="95">
        <f t="shared" si="137"/>
        <v>0</v>
      </c>
      <c r="P265" s="96">
        <f t="shared" si="138"/>
        <v>0</v>
      </c>
      <c r="Q265" s="5">
        <f t="shared" si="131"/>
        <v>0.12</v>
      </c>
      <c r="R265" s="8">
        <f t="shared" si="139"/>
        <v>1.0036624540000001</v>
      </c>
      <c r="S265" s="3">
        <f t="shared" si="140"/>
        <v>4.0707312399999998</v>
      </c>
      <c r="T265" s="3">
        <f t="shared" si="141"/>
        <v>0</v>
      </c>
      <c r="U265" s="97" t="str">
        <f t="shared" si="147"/>
        <v>INCORPJ=</v>
      </c>
      <c r="V265" s="122">
        <f t="shared" si="146"/>
        <v>45036</v>
      </c>
      <c r="W265" s="4"/>
      <c r="AE265" s="9"/>
      <c r="AF265" s="9"/>
      <c r="AG265" s="9"/>
    </row>
    <row r="266" spans="1:33" x14ac:dyDescent="0.2">
      <c r="A266" s="98">
        <f t="shared" si="127"/>
        <v>45018</v>
      </c>
      <c r="B266" s="96">
        <f t="shared" ref="B266:B329" si="148">(M266+S266)</f>
        <v>1115.90333575</v>
      </c>
      <c r="C266" s="3">
        <f t="shared" si="143"/>
        <v>1111.2818071500001</v>
      </c>
      <c r="D266" s="99">
        <f t="shared" si="133"/>
        <v>1056.4179999999999</v>
      </c>
      <c r="E266" s="120">
        <f>IF(DAY(A265)=$A$5,VLOOKUP(A265,[1]A!$E$15:$G$200,3),E265)</f>
        <v>1056.896</v>
      </c>
      <c r="F266" s="100">
        <f t="shared" si="134"/>
        <v>44978</v>
      </c>
      <c r="G266" s="141">
        <f t="shared" si="135"/>
        <v>4.5247241148871353E-4</v>
      </c>
      <c r="H266" s="101">
        <f t="shared" si="128"/>
        <v>13</v>
      </c>
      <c r="I266" s="101">
        <f t="shared" si="129"/>
        <v>31</v>
      </c>
      <c r="J266" s="96">
        <f t="shared" si="130"/>
        <v>1.0001897215754201</v>
      </c>
      <c r="K266" s="96">
        <v>1</v>
      </c>
      <c r="L266" s="96">
        <f t="shared" si="144"/>
        <v>1.0001897200000001</v>
      </c>
      <c r="M266" s="96">
        <f t="shared" ref="M266:M329" si="149">TRUNC(C266*L266,8)</f>
        <v>1111.4926395299999</v>
      </c>
      <c r="N266" s="24">
        <f t="shared" si="136"/>
        <v>0</v>
      </c>
      <c r="O266" s="95">
        <f t="shared" si="137"/>
        <v>0</v>
      </c>
      <c r="P266" s="96">
        <f t="shared" si="138"/>
        <v>0</v>
      </c>
      <c r="Q266" s="5">
        <f t="shared" si="131"/>
        <v>0.12</v>
      </c>
      <c r="R266" s="8">
        <f t="shared" si="139"/>
        <v>1.0039682640000001</v>
      </c>
      <c r="S266" s="3">
        <f t="shared" si="140"/>
        <v>4.4106962200000002</v>
      </c>
      <c r="T266" s="3">
        <f t="shared" si="141"/>
        <v>0</v>
      </c>
      <c r="U266" s="97" t="str">
        <f t="shared" si="147"/>
        <v>INCORPJ=</v>
      </c>
      <c r="V266" s="122">
        <f t="shared" si="146"/>
        <v>45036</v>
      </c>
      <c r="W266" s="4"/>
      <c r="AE266" s="9"/>
      <c r="AF266" s="9"/>
      <c r="AG266" s="9"/>
    </row>
    <row r="267" spans="1:33" x14ac:dyDescent="0.2">
      <c r="A267" s="98">
        <f t="shared" ref="A267:A330" si="150">(A266+1)</f>
        <v>45019</v>
      </c>
      <c r="B267" s="96">
        <f t="shared" si="148"/>
        <v>1116.2596264700001</v>
      </c>
      <c r="C267" s="3">
        <f t="shared" si="143"/>
        <v>1111.2818071500001</v>
      </c>
      <c r="D267" s="99">
        <f t="shared" si="133"/>
        <v>1056.4179999999999</v>
      </c>
      <c r="E267" s="120">
        <f>IF(DAY(A266)=$A$5,VLOOKUP(A266,[1]A!$E$15:$G$200,3),E266)</f>
        <v>1056.896</v>
      </c>
      <c r="F267" s="100">
        <f t="shared" si="134"/>
        <v>44978</v>
      </c>
      <c r="G267" s="141">
        <f t="shared" si="135"/>
        <v>4.5247241148871353E-4</v>
      </c>
      <c r="H267" s="101">
        <f t="shared" ref="H267:H330" si="151">IF(A267&gt;A$7,IF(DAY(A267)=A$5+1,1,H266+1),0)</f>
        <v>14</v>
      </c>
      <c r="I267" s="101">
        <f t="shared" ref="I267:I330" si="152">IF(DAY(A267)=A$5+1,DAY(EOMONTH(A267,0)),I266)</f>
        <v>31</v>
      </c>
      <c r="J267" s="96">
        <f t="shared" ref="J267:J330" si="153">IF(E267&gt;D267,((E267/D267)^(H267/I267)),1)</f>
        <v>1.0002043170335602</v>
      </c>
      <c r="K267" s="96">
        <v>1</v>
      </c>
      <c r="L267" s="96">
        <f t="shared" si="144"/>
        <v>1.00020431</v>
      </c>
      <c r="M267" s="96">
        <f t="shared" si="149"/>
        <v>1111.50885313</v>
      </c>
      <c r="N267" s="24">
        <f t="shared" si="136"/>
        <v>0</v>
      </c>
      <c r="O267" s="95">
        <f t="shared" si="137"/>
        <v>0</v>
      </c>
      <c r="P267" s="96">
        <f t="shared" si="138"/>
        <v>0</v>
      </c>
      <c r="Q267" s="5">
        <f t="shared" ref="Q267:Q330" si="154">(Q266)</f>
        <v>0.12</v>
      </c>
      <c r="R267" s="8">
        <f t="shared" si="139"/>
        <v>1.0042741660000001</v>
      </c>
      <c r="S267" s="3">
        <f t="shared" si="140"/>
        <v>4.7507733400000003</v>
      </c>
      <c r="T267" s="3">
        <f t="shared" si="141"/>
        <v>0</v>
      </c>
      <c r="U267" s="97" t="str">
        <f t="shared" ref="U267:U282" si="155">U266</f>
        <v>INCORPJ=</v>
      </c>
      <c r="V267" s="122">
        <f t="shared" si="146"/>
        <v>45036</v>
      </c>
      <c r="W267" s="4"/>
      <c r="AE267" s="9"/>
      <c r="AF267" s="9"/>
      <c r="AG267" s="9"/>
    </row>
    <row r="268" spans="1:33" x14ac:dyDescent="0.2">
      <c r="A268" s="98">
        <f t="shared" si="150"/>
        <v>45020</v>
      </c>
      <c r="B268" s="96">
        <f t="shared" si="148"/>
        <v>1116.6160427699999</v>
      </c>
      <c r="C268" s="3">
        <f t="shared" si="143"/>
        <v>1111.2818071500001</v>
      </c>
      <c r="D268" s="99">
        <f t="shared" ref="D268:D331" si="156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7">IF(D268=D267,F267,EDATE(A268,-1))</f>
        <v>44978</v>
      </c>
      <c r="G268" s="141">
        <f t="shared" ref="G268:G331" si="158">(E268/D268)-1</f>
        <v>4.5247241148871353E-4</v>
      </c>
      <c r="H268" s="101">
        <f t="shared" si="151"/>
        <v>15</v>
      </c>
      <c r="I268" s="101">
        <f t="shared" si="152"/>
        <v>31</v>
      </c>
      <c r="J268" s="96">
        <f t="shared" si="153"/>
        <v>1.0002189127046874</v>
      </c>
      <c r="K268" s="96">
        <v>1</v>
      </c>
      <c r="L268" s="96">
        <f t="shared" si="144"/>
        <v>1.0002189100000001</v>
      </c>
      <c r="M268" s="96">
        <f t="shared" si="149"/>
        <v>1111.5250778499999</v>
      </c>
      <c r="N268" s="24">
        <f t="shared" ref="N268:N331" si="159">IF(DAY(A268)=A$5,VLOOKUP(A268,$Y$10:$AG$80,8),0)</f>
        <v>0</v>
      </c>
      <c r="O268" s="95">
        <f t="shared" ref="O268:O331" si="160">IF(N268&gt;0,VLOOKUP(N268,$X$10:$AD$117,7),0)</f>
        <v>0</v>
      </c>
      <c r="P268" s="96">
        <f t="shared" ref="P268:P331" si="161">IF(O268&gt;0,TRUNC(O268*M268,8),0)</f>
        <v>0</v>
      </c>
      <c r="Q268" s="5">
        <f t="shared" si="154"/>
        <v>0.12</v>
      </c>
      <c r="R268" s="8">
        <f t="shared" ref="R268:R331" si="162">ROUND((1+Q268)^(30/360)^(H268/I268),9)</f>
        <v>1.0045801620000001</v>
      </c>
      <c r="S268" s="3">
        <f t="shared" ref="S268:S331" si="163">TRUNC(M268*(R268-1),8)</f>
        <v>5.0909649200000002</v>
      </c>
      <c r="T268" s="3">
        <f t="shared" ref="T268:T331" si="164">IF(N268&gt;0,P268+S268,0)</f>
        <v>0</v>
      </c>
      <c r="U268" s="97" t="str">
        <f t="shared" si="155"/>
        <v>INCORPJ=</v>
      </c>
      <c r="V268" s="122">
        <f t="shared" si="146"/>
        <v>45036</v>
      </c>
      <c r="W268" s="4"/>
      <c r="AE268" s="9"/>
      <c r="AF268" s="9"/>
      <c r="AG268" s="9"/>
    </row>
    <row r="269" spans="1:33" x14ac:dyDescent="0.2">
      <c r="A269" s="98">
        <f t="shared" si="150"/>
        <v>45021</v>
      </c>
      <c r="B269" s="96">
        <f t="shared" si="148"/>
        <v>1116.9725611900001</v>
      </c>
      <c r="C269" s="3">
        <f t="shared" si="143"/>
        <v>1111.2818071500001</v>
      </c>
      <c r="D269" s="99">
        <f t="shared" si="156"/>
        <v>1056.4179999999999</v>
      </c>
      <c r="E269" s="120">
        <f>IF(DAY(A268)=$A$5,VLOOKUP(A268,[1]A!$E$15:$G$200,3),E268)</f>
        <v>1056.896</v>
      </c>
      <c r="F269" s="100">
        <f t="shared" si="157"/>
        <v>44978</v>
      </c>
      <c r="G269" s="141">
        <f t="shared" si="158"/>
        <v>4.5247241148871353E-4</v>
      </c>
      <c r="H269" s="101">
        <f t="shared" si="151"/>
        <v>16</v>
      </c>
      <c r="I269" s="101">
        <f t="shared" si="152"/>
        <v>31</v>
      </c>
      <c r="J269" s="96">
        <f t="shared" si="153"/>
        <v>1.0002335085888046</v>
      </c>
      <c r="K269" s="96">
        <v>1</v>
      </c>
      <c r="L269" s="96">
        <f t="shared" si="144"/>
        <v>1.0002335</v>
      </c>
      <c r="M269" s="96">
        <f t="shared" si="149"/>
        <v>1111.54129145</v>
      </c>
      <c r="N269" s="24">
        <f t="shared" si="159"/>
        <v>0</v>
      </c>
      <c r="O269" s="95">
        <f t="shared" si="160"/>
        <v>0</v>
      </c>
      <c r="P269" s="96">
        <f t="shared" si="161"/>
        <v>0</v>
      </c>
      <c r="Q269" s="5">
        <f t="shared" si="154"/>
        <v>0.12</v>
      </c>
      <c r="R269" s="8">
        <f t="shared" si="162"/>
        <v>1.0048862510000001</v>
      </c>
      <c r="S269" s="3">
        <f t="shared" si="163"/>
        <v>5.4312697400000003</v>
      </c>
      <c r="T269" s="3">
        <f t="shared" si="164"/>
        <v>0</v>
      </c>
      <c r="U269" s="97" t="str">
        <f t="shared" si="155"/>
        <v>INCORPJ=</v>
      </c>
      <c r="V269" s="122">
        <f t="shared" si="146"/>
        <v>45036</v>
      </c>
      <c r="W269" s="4"/>
      <c r="AE269" s="9"/>
      <c r="AF269" s="9"/>
      <c r="AG269" s="9"/>
    </row>
    <row r="270" spans="1:33" x14ac:dyDescent="0.2">
      <c r="A270" s="98">
        <f t="shared" si="150"/>
        <v>45022</v>
      </c>
      <c r="B270" s="96">
        <f t="shared" si="148"/>
        <v>1117.32920408</v>
      </c>
      <c r="C270" s="3">
        <f t="shared" si="143"/>
        <v>1111.2818071500001</v>
      </c>
      <c r="D270" s="99">
        <f t="shared" si="156"/>
        <v>1056.4179999999999</v>
      </c>
      <c r="E270" s="120">
        <f>IF(DAY(A269)=$A$5,VLOOKUP(A269,[1]A!$E$15:$G$200,3),E269)</f>
        <v>1056.896</v>
      </c>
      <c r="F270" s="100">
        <f t="shared" si="157"/>
        <v>44978</v>
      </c>
      <c r="G270" s="141">
        <f t="shared" si="158"/>
        <v>4.5247241148871353E-4</v>
      </c>
      <c r="H270" s="101">
        <f t="shared" si="151"/>
        <v>17</v>
      </c>
      <c r="I270" s="101">
        <f t="shared" si="152"/>
        <v>31</v>
      </c>
      <c r="J270" s="96">
        <f t="shared" si="153"/>
        <v>1.0002481046859151</v>
      </c>
      <c r="K270" s="96">
        <v>1</v>
      </c>
      <c r="L270" s="96">
        <f t="shared" si="144"/>
        <v>1.0002481000000001</v>
      </c>
      <c r="M270" s="96">
        <f t="shared" si="149"/>
        <v>1111.55751616</v>
      </c>
      <c r="N270" s="24">
        <f t="shared" si="159"/>
        <v>0</v>
      </c>
      <c r="O270" s="95">
        <f t="shared" si="160"/>
        <v>0</v>
      </c>
      <c r="P270" s="96">
        <f t="shared" si="161"/>
        <v>0</v>
      </c>
      <c r="Q270" s="5">
        <f t="shared" si="154"/>
        <v>0.12</v>
      </c>
      <c r="R270" s="8">
        <f t="shared" si="162"/>
        <v>1.0051924329999999</v>
      </c>
      <c r="S270" s="3">
        <f t="shared" si="163"/>
        <v>5.7716879199999997</v>
      </c>
      <c r="T270" s="3">
        <f t="shared" si="164"/>
        <v>0</v>
      </c>
      <c r="U270" s="97" t="str">
        <f t="shared" si="155"/>
        <v>INCORPJ=</v>
      </c>
      <c r="V270" s="122">
        <f t="shared" si="146"/>
        <v>45036</v>
      </c>
      <c r="W270" s="4"/>
      <c r="AE270" s="9"/>
      <c r="AF270" s="9"/>
      <c r="AG270" s="9"/>
    </row>
    <row r="271" spans="1:33" x14ac:dyDescent="0.2">
      <c r="A271" s="98">
        <f t="shared" si="150"/>
        <v>45023</v>
      </c>
      <c r="B271" s="96">
        <f t="shared" si="148"/>
        <v>1117.6859614100001</v>
      </c>
      <c r="C271" s="3">
        <f t="shared" si="143"/>
        <v>1111.2818071500001</v>
      </c>
      <c r="D271" s="99">
        <f t="shared" si="156"/>
        <v>1056.4179999999999</v>
      </c>
      <c r="E271" s="120">
        <f>IF(DAY(A270)=$A$5,VLOOKUP(A270,[1]A!$E$15:$G$200,3),E270)</f>
        <v>1056.896</v>
      </c>
      <c r="F271" s="100">
        <f t="shared" si="157"/>
        <v>44978</v>
      </c>
      <c r="G271" s="141">
        <f t="shared" si="158"/>
        <v>4.5247241148871353E-4</v>
      </c>
      <c r="H271" s="101">
        <f t="shared" si="151"/>
        <v>18</v>
      </c>
      <c r="I271" s="101">
        <f t="shared" si="152"/>
        <v>31</v>
      </c>
      <c r="J271" s="96">
        <f t="shared" si="153"/>
        <v>1.0002627009960219</v>
      </c>
      <c r="K271" s="96">
        <v>1</v>
      </c>
      <c r="L271" s="96">
        <f t="shared" si="144"/>
        <v>1.0002626999999999</v>
      </c>
      <c r="M271" s="96">
        <f t="shared" si="149"/>
        <v>1111.5737408800001</v>
      </c>
      <c r="N271" s="24">
        <f t="shared" si="159"/>
        <v>0</v>
      </c>
      <c r="O271" s="95">
        <f t="shared" si="160"/>
        <v>0</v>
      </c>
      <c r="P271" s="96">
        <f t="shared" si="161"/>
        <v>0</v>
      </c>
      <c r="Q271" s="5">
        <f t="shared" si="154"/>
        <v>0.12</v>
      </c>
      <c r="R271" s="8">
        <f t="shared" si="162"/>
        <v>1.005498709</v>
      </c>
      <c r="S271" s="3">
        <f t="shared" si="163"/>
        <v>6.1122205300000001</v>
      </c>
      <c r="T271" s="3">
        <f t="shared" si="164"/>
        <v>0</v>
      </c>
      <c r="U271" s="97" t="str">
        <f t="shared" si="155"/>
        <v>INCORPJ=</v>
      </c>
      <c r="V271" s="122">
        <f t="shared" si="146"/>
        <v>45036</v>
      </c>
      <c r="W271" s="4"/>
      <c r="AE271" s="9"/>
      <c r="AF271" s="9"/>
      <c r="AG271" s="9"/>
    </row>
    <row r="272" spans="1:33" x14ac:dyDescent="0.2">
      <c r="A272" s="98">
        <f t="shared" si="150"/>
        <v>45024</v>
      </c>
      <c r="B272" s="96">
        <f t="shared" si="148"/>
        <v>1118.0428208599999</v>
      </c>
      <c r="C272" s="3">
        <f t="shared" si="143"/>
        <v>1111.2818071500001</v>
      </c>
      <c r="D272" s="99">
        <f t="shared" si="156"/>
        <v>1056.4179999999999</v>
      </c>
      <c r="E272" s="120">
        <f>IF(DAY(A271)=$A$5,VLOOKUP(A271,[1]A!$E$15:$G$200,3),E271)</f>
        <v>1056.896</v>
      </c>
      <c r="F272" s="100">
        <f t="shared" si="157"/>
        <v>44978</v>
      </c>
      <c r="G272" s="141">
        <f t="shared" si="158"/>
        <v>4.5247241148871353E-4</v>
      </c>
      <c r="H272" s="101">
        <f t="shared" si="151"/>
        <v>19</v>
      </c>
      <c r="I272" s="101">
        <f t="shared" si="152"/>
        <v>31</v>
      </c>
      <c r="J272" s="96">
        <f t="shared" si="153"/>
        <v>1.0002772975191281</v>
      </c>
      <c r="K272" s="96">
        <v>1</v>
      </c>
      <c r="L272" s="96">
        <f t="shared" si="144"/>
        <v>1.0002772900000001</v>
      </c>
      <c r="M272" s="96">
        <f t="shared" si="149"/>
        <v>1111.58995448</v>
      </c>
      <c r="N272" s="24">
        <f t="shared" si="159"/>
        <v>0</v>
      </c>
      <c r="O272" s="95">
        <f t="shared" si="160"/>
        <v>0</v>
      </c>
      <c r="P272" s="96">
        <f t="shared" si="161"/>
        <v>0</v>
      </c>
      <c r="Q272" s="5">
        <f t="shared" si="154"/>
        <v>0.12</v>
      </c>
      <c r="R272" s="8">
        <f t="shared" si="162"/>
        <v>1.0058050780000001</v>
      </c>
      <c r="S272" s="3">
        <f t="shared" si="163"/>
        <v>6.4528663799999997</v>
      </c>
      <c r="T272" s="3">
        <f t="shared" si="164"/>
        <v>0</v>
      </c>
      <c r="U272" s="97" t="str">
        <f t="shared" si="155"/>
        <v>INCORPJ=</v>
      </c>
      <c r="V272" s="122">
        <f t="shared" si="146"/>
        <v>45036</v>
      </c>
      <c r="W272" s="4"/>
      <c r="AE272" s="9"/>
      <c r="AF272" s="9"/>
      <c r="AG272" s="9"/>
    </row>
    <row r="273" spans="1:135" x14ac:dyDescent="0.2">
      <c r="A273" s="98">
        <f t="shared" si="150"/>
        <v>45025</v>
      </c>
      <c r="B273" s="96">
        <f t="shared" si="148"/>
        <v>1118.39980481</v>
      </c>
      <c r="C273" s="3">
        <f t="shared" si="143"/>
        <v>1111.2818071500001</v>
      </c>
      <c r="D273" s="99">
        <f t="shared" si="156"/>
        <v>1056.4179999999999</v>
      </c>
      <c r="E273" s="120">
        <f>IF(DAY(A272)=$A$5,VLOOKUP(A272,[1]A!$E$15:$G$200,3),E272)</f>
        <v>1056.896</v>
      </c>
      <c r="F273" s="100">
        <f t="shared" si="157"/>
        <v>44978</v>
      </c>
      <c r="G273" s="141">
        <f t="shared" si="158"/>
        <v>4.5247241148871353E-4</v>
      </c>
      <c r="H273" s="101">
        <f t="shared" si="151"/>
        <v>20</v>
      </c>
      <c r="I273" s="101">
        <f t="shared" si="152"/>
        <v>31</v>
      </c>
      <c r="J273" s="96">
        <f t="shared" si="153"/>
        <v>1.0002918942552368</v>
      </c>
      <c r="K273" s="96">
        <v>1</v>
      </c>
      <c r="L273" s="96">
        <f t="shared" si="144"/>
        <v>1.00029189</v>
      </c>
      <c r="M273" s="96">
        <f t="shared" si="149"/>
        <v>1111.6061791899999</v>
      </c>
      <c r="N273" s="24">
        <f t="shared" si="159"/>
        <v>0</v>
      </c>
      <c r="O273" s="95">
        <f t="shared" si="160"/>
        <v>0</v>
      </c>
      <c r="P273" s="96">
        <f t="shared" si="161"/>
        <v>0</v>
      </c>
      <c r="Q273" s="5">
        <f t="shared" si="154"/>
        <v>0.12</v>
      </c>
      <c r="R273" s="8">
        <f t="shared" si="162"/>
        <v>1.00611154</v>
      </c>
      <c r="S273" s="3">
        <f t="shared" si="163"/>
        <v>6.7936256200000003</v>
      </c>
      <c r="T273" s="3">
        <f t="shared" si="164"/>
        <v>0</v>
      </c>
      <c r="U273" s="97" t="str">
        <f t="shared" si="155"/>
        <v>INCORPJ=</v>
      </c>
      <c r="V273" s="122">
        <f t="shared" si="146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50"/>
        <v>45026</v>
      </c>
      <c r="B274" s="96">
        <f t="shared" si="148"/>
        <v>1118.7569020999999</v>
      </c>
      <c r="C274" s="3">
        <f t="shared" si="143"/>
        <v>1111.2818071500001</v>
      </c>
      <c r="D274" s="99">
        <f t="shared" si="156"/>
        <v>1056.4179999999999</v>
      </c>
      <c r="E274" s="120">
        <f>IF(DAY(A273)=$A$5,VLOOKUP(A273,[1]A!$E$15:$G$200,3),E273)</f>
        <v>1056.896</v>
      </c>
      <c r="F274" s="100">
        <f t="shared" si="157"/>
        <v>44978</v>
      </c>
      <c r="G274" s="141">
        <f t="shared" si="158"/>
        <v>4.5247241148871353E-4</v>
      </c>
      <c r="H274" s="101">
        <f t="shared" si="151"/>
        <v>21</v>
      </c>
      <c r="I274" s="101">
        <f t="shared" si="152"/>
        <v>31</v>
      </c>
      <c r="J274" s="96">
        <f t="shared" si="153"/>
        <v>1.0003064912043511</v>
      </c>
      <c r="K274" s="96">
        <v>1</v>
      </c>
      <c r="L274" s="96">
        <f t="shared" si="144"/>
        <v>1.00030649</v>
      </c>
      <c r="M274" s="96">
        <f t="shared" si="149"/>
        <v>1111.62240391</v>
      </c>
      <c r="N274" s="24">
        <f t="shared" si="159"/>
        <v>0</v>
      </c>
      <c r="O274" s="95">
        <f t="shared" si="160"/>
        <v>0</v>
      </c>
      <c r="P274" s="96">
        <f t="shared" si="161"/>
        <v>0</v>
      </c>
      <c r="Q274" s="5">
        <f t="shared" si="154"/>
        <v>0.12</v>
      </c>
      <c r="R274" s="8">
        <f t="shared" si="162"/>
        <v>1.0064180949999999</v>
      </c>
      <c r="S274" s="3">
        <f t="shared" si="163"/>
        <v>7.1344981900000004</v>
      </c>
      <c r="T274" s="3">
        <f t="shared" si="164"/>
        <v>0</v>
      </c>
      <c r="U274" s="97" t="str">
        <f t="shared" si="155"/>
        <v>INCORPJ=</v>
      </c>
      <c r="V274" s="122">
        <f t="shared" si="146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50"/>
        <v>45027</v>
      </c>
      <c r="B275" s="96">
        <f t="shared" si="148"/>
        <v>1119.1141026299999</v>
      </c>
      <c r="C275" s="3">
        <f t="shared" si="143"/>
        <v>1111.2818071500001</v>
      </c>
      <c r="D275" s="99">
        <f t="shared" si="156"/>
        <v>1056.4179999999999</v>
      </c>
      <c r="E275" s="120">
        <f>IF(DAY(A274)=$A$5,VLOOKUP(A274,[1]A!$E$15:$G$200,3),E274)</f>
        <v>1056.896</v>
      </c>
      <c r="F275" s="100">
        <f t="shared" si="157"/>
        <v>44978</v>
      </c>
      <c r="G275" s="141">
        <f t="shared" si="158"/>
        <v>4.5247241148871353E-4</v>
      </c>
      <c r="H275" s="101">
        <f t="shared" si="151"/>
        <v>22</v>
      </c>
      <c r="I275" s="101">
        <f t="shared" si="152"/>
        <v>31</v>
      </c>
      <c r="J275" s="96">
        <f t="shared" si="153"/>
        <v>1.0003210883664742</v>
      </c>
      <c r="K275" s="96">
        <v>1</v>
      </c>
      <c r="L275" s="96">
        <f t="shared" si="144"/>
        <v>1.00032108</v>
      </c>
      <c r="M275" s="96">
        <f t="shared" si="149"/>
        <v>1111.6386175099999</v>
      </c>
      <c r="N275" s="24">
        <f t="shared" si="159"/>
        <v>0</v>
      </c>
      <c r="O275" s="95">
        <f t="shared" si="160"/>
        <v>0</v>
      </c>
      <c r="P275" s="96">
        <f t="shared" si="161"/>
        <v>0</v>
      </c>
      <c r="Q275" s="5">
        <f t="shared" si="154"/>
        <v>0.12</v>
      </c>
      <c r="R275" s="8">
        <f t="shared" si="162"/>
        <v>1.006724744</v>
      </c>
      <c r="S275" s="3">
        <f t="shared" si="163"/>
        <v>7.4754851200000001</v>
      </c>
      <c r="T275" s="3">
        <f t="shared" si="164"/>
        <v>0</v>
      </c>
      <c r="U275" s="97" t="str">
        <f t="shared" si="155"/>
        <v>INCORPJ=</v>
      </c>
      <c r="V275" s="122">
        <f t="shared" si="146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50"/>
        <v>45028</v>
      </c>
      <c r="B276" s="96">
        <f t="shared" si="148"/>
        <v>1119.4714287900001</v>
      </c>
      <c r="C276" s="3">
        <f t="shared" si="143"/>
        <v>1111.2818071500001</v>
      </c>
      <c r="D276" s="99">
        <f t="shared" si="156"/>
        <v>1056.4179999999999</v>
      </c>
      <c r="E276" s="120">
        <f>IF(DAY(A275)=$A$5,VLOOKUP(A275,[1]A!$E$15:$G$200,3),E275)</f>
        <v>1056.896</v>
      </c>
      <c r="F276" s="100">
        <f t="shared" si="157"/>
        <v>44978</v>
      </c>
      <c r="G276" s="141">
        <f t="shared" si="158"/>
        <v>4.5247241148871353E-4</v>
      </c>
      <c r="H276" s="101">
        <f t="shared" si="151"/>
        <v>23</v>
      </c>
      <c r="I276" s="101">
        <f t="shared" si="152"/>
        <v>31</v>
      </c>
      <c r="J276" s="96">
        <f t="shared" si="153"/>
        <v>1.0003356857416092</v>
      </c>
      <c r="K276" s="96">
        <v>1</v>
      </c>
      <c r="L276" s="96">
        <f t="shared" si="144"/>
        <v>1.0003356800000001</v>
      </c>
      <c r="M276" s="96">
        <f t="shared" si="149"/>
        <v>1111.6548422200001</v>
      </c>
      <c r="N276" s="24">
        <f t="shared" si="159"/>
        <v>0</v>
      </c>
      <c r="O276" s="95">
        <f t="shared" si="160"/>
        <v>0</v>
      </c>
      <c r="P276" s="96">
        <f t="shared" si="161"/>
        <v>0</v>
      </c>
      <c r="Q276" s="5">
        <f t="shared" si="154"/>
        <v>0.12</v>
      </c>
      <c r="R276" s="8">
        <f t="shared" si="162"/>
        <v>1.0070314869999999</v>
      </c>
      <c r="S276" s="3">
        <f t="shared" si="163"/>
        <v>7.8165865700000001</v>
      </c>
      <c r="T276" s="3">
        <f t="shared" si="164"/>
        <v>0</v>
      </c>
      <c r="U276" s="97" t="str">
        <f t="shared" si="155"/>
        <v>INCORPJ=</v>
      </c>
      <c r="V276" s="122">
        <f t="shared" si="146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50"/>
        <v>45029</v>
      </c>
      <c r="B277" s="96">
        <f t="shared" si="148"/>
        <v>1119.8288682899999</v>
      </c>
      <c r="C277" s="3">
        <f t="shared" si="143"/>
        <v>1111.2818071500001</v>
      </c>
      <c r="D277" s="99">
        <f t="shared" si="156"/>
        <v>1056.4179999999999</v>
      </c>
      <c r="E277" s="120">
        <f>IF(DAY(A276)=$A$5,VLOOKUP(A276,[1]A!$E$15:$G$200,3),E276)</f>
        <v>1056.896</v>
      </c>
      <c r="F277" s="100">
        <f t="shared" si="157"/>
        <v>44978</v>
      </c>
      <c r="G277" s="141">
        <f t="shared" si="158"/>
        <v>4.5247241148871353E-4</v>
      </c>
      <c r="H277" s="101">
        <f t="shared" si="151"/>
        <v>24</v>
      </c>
      <c r="I277" s="101">
        <f t="shared" si="152"/>
        <v>31</v>
      </c>
      <c r="J277" s="96">
        <f t="shared" si="153"/>
        <v>1.0003502833297591</v>
      </c>
      <c r="K277" s="96">
        <v>1</v>
      </c>
      <c r="L277" s="96">
        <f t="shared" si="144"/>
        <v>1.0003502799999999</v>
      </c>
      <c r="M277" s="96">
        <f t="shared" si="149"/>
        <v>1111.6710669399999</v>
      </c>
      <c r="N277" s="24">
        <f t="shared" si="159"/>
        <v>0</v>
      </c>
      <c r="O277" s="95">
        <f t="shared" si="160"/>
        <v>0</v>
      </c>
      <c r="P277" s="96">
        <f t="shared" si="161"/>
        <v>0</v>
      </c>
      <c r="Q277" s="5">
        <f t="shared" si="154"/>
        <v>0.12</v>
      </c>
      <c r="R277" s="8">
        <f t="shared" si="162"/>
        <v>1.0073383229999999</v>
      </c>
      <c r="S277" s="3">
        <f t="shared" si="163"/>
        <v>8.1578013499999997</v>
      </c>
      <c r="T277" s="3">
        <f t="shared" si="164"/>
        <v>0</v>
      </c>
      <c r="U277" s="97" t="str">
        <f t="shared" si="155"/>
        <v>INCORPJ=</v>
      </c>
      <c r="V277" s="122">
        <f t="shared" si="146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50"/>
        <v>45030</v>
      </c>
      <c r="B278" s="96">
        <f t="shared" si="148"/>
        <v>1120.1864211299999</v>
      </c>
      <c r="C278" s="3">
        <f t="shared" si="143"/>
        <v>1111.2818071500001</v>
      </c>
      <c r="D278" s="99">
        <f t="shared" si="156"/>
        <v>1056.4179999999999</v>
      </c>
      <c r="E278" s="120">
        <f>IF(DAY(A277)=$A$5,VLOOKUP(A277,[1]A!$E$15:$G$200,3),E277)</f>
        <v>1056.896</v>
      </c>
      <c r="F278" s="100">
        <f t="shared" si="157"/>
        <v>44978</v>
      </c>
      <c r="G278" s="141">
        <f t="shared" si="158"/>
        <v>4.5247241148871353E-4</v>
      </c>
      <c r="H278" s="101">
        <f t="shared" si="151"/>
        <v>25</v>
      </c>
      <c r="I278" s="101">
        <f t="shared" si="152"/>
        <v>31</v>
      </c>
      <c r="J278" s="96">
        <f t="shared" si="153"/>
        <v>1.0003648811309271</v>
      </c>
      <c r="K278" s="96">
        <v>1</v>
      </c>
      <c r="L278" s="96">
        <f t="shared" si="144"/>
        <v>1.00036488</v>
      </c>
      <c r="M278" s="96">
        <f t="shared" si="149"/>
        <v>1111.6872916499999</v>
      </c>
      <c r="N278" s="24">
        <f t="shared" si="159"/>
        <v>0</v>
      </c>
      <c r="O278" s="95">
        <f t="shared" si="160"/>
        <v>0</v>
      </c>
      <c r="P278" s="96">
        <f t="shared" si="161"/>
        <v>0</v>
      </c>
      <c r="Q278" s="5">
        <f t="shared" si="154"/>
        <v>0.12</v>
      </c>
      <c r="R278" s="8">
        <f t="shared" si="162"/>
        <v>1.0076452520000001</v>
      </c>
      <c r="S278" s="3">
        <f t="shared" si="163"/>
        <v>8.4991294800000006</v>
      </c>
      <c r="T278" s="3">
        <f t="shared" si="164"/>
        <v>0</v>
      </c>
      <c r="U278" s="97" t="str">
        <f t="shared" si="155"/>
        <v>INCORPJ=</v>
      </c>
      <c r="V278" s="122">
        <f t="shared" si="146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50"/>
        <v>45031</v>
      </c>
      <c r="B279" s="96">
        <f t="shared" si="148"/>
        <v>1120.54407724</v>
      </c>
      <c r="C279" s="3">
        <f t="shared" si="143"/>
        <v>1111.2818071500001</v>
      </c>
      <c r="D279" s="99">
        <f t="shared" si="156"/>
        <v>1056.4179999999999</v>
      </c>
      <c r="E279" s="120">
        <f>IF(DAY(A278)=$A$5,VLOOKUP(A278,[1]A!$E$15:$G$200,3),E278)</f>
        <v>1056.896</v>
      </c>
      <c r="F279" s="100">
        <f t="shared" si="157"/>
        <v>44978</v>
      </c>
      <c r="G279" s="141">
        <f t="shared" si="158"/>
        <v>4.5247241148871353E-4</v>
      </c>
      <c r="H279" s="101">
        <f t="shared" si="151"/>
        <v>26</v>
      </c>
      <c r="I279" s="101">
        <f t="shared" si="152"/>
        <v>31</v>
      </c>
      <c r="J279" s="96">
        <f t="shared" si="153"/>
        <v>1.0003794791451164</v>
      </c>
      <c r="K279" s="96">
        <v>1</v>
      </c>
      <c r="L279" s="96">
        <f t="shared" si="144"/>
        <v>1.0003794699999999</v>
      </c>
      <c r="M279" s="96">
        <f t="shared" si="149"/>
        <v>1111.70350525</v>
      </c>
      <c r="N279" s="24">
        <f t="shared" si="159"/>
        <v>0</v>
      </c>
      <c r="O279" s="95">
        <f t="shared" si="160"/>
        <v>0</v>
      </c>
      <c r="P279" s="96">
        <f t="shared" si="161"/>
        <v>0</v>
      </c>
      <c r="Q279" s="5">
        <f t="shared" si="154"/>
        <v>0.12</v>
      </c>
      <c r="R279" s="8">
        <f t="shared" si="162"/>
        <v>1.0079522750000001</v>
      </c>
      <c r="S279" s="3">
        <f t="shared" si="163"/>
        <v>8.8405719900000008</v>
      </c>
      <c r="T279" s="3">
        <f t="shared" si="164"/>
        <v>0</v>
      </c>
      <c r="U279" s="97" t="str">
        <f t="shared" si="155"/>
        <v>INCORPJ=</v>
      </c>
      <c r="V279" s="122">
        <f t="shared" si="146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50"/>
        <v>45032</v>
      </c>
      <c r="B280" s="96">
        <f t="shared" si="148"/>
        <v>1120.9018578999999</v>
      </c>
      <c r="C280" s="3">
        <f t="shared" si="143"/>
        <v>1111.2818071500001</v>
      </c>
      <c r="D280" s="99">
        <f t="shared" si="156"/>
        <v>1056.4179999999999</v>
      </c>
      <c r="E280" s="120">
        <f>IF(DAY(A279)=$A$5,VLOOKUP(A279,[1]A!$E$15:$G$200,3),E279)</f>
        <v>1056.896</v>
      </c>
      <c r="F280" s="100">
        <f t="shared" si="157"/>
        <v>44978</v>
      </c>
      <c r="G280" s="141">
        <f t="shared" si="158"/>
        <v>4.5247241148871353E-4</v>
      </c>
      <c r="H280" s="101">
        <f t="shared" si="151"/>
        <v>27</v>
      </c>
      <c r="I280" s="101">
        <f t="shared" si="152"/>
        <v>31</v>
      </c>
      <c r="J280" s="96">
        <f t="shared" si="153"/>
        <v>1.0003940773723297</v>
      </c>
      <c r="K280" s="96">
        <v>1</v>
      </c>
      <c r="L280" s="96">
        <f t="shared" si="144"/>
        <v>1.00039407</v>
      </c>
      <c r="M280" s="96">
        <f t="shared" si="149"/>
        <v>1111.7197299699999</v>
      </c>
      <c r="N280" s="24">
        <f t="shared" si="159"/>
        <v>0</v>
      </c>
      <c r="O280" s="95">
        <f t="shared" si="160"/>
        <v>0</v>
      </c>
      <c r="P280" s="96">
        <f t="shared" si="161"/>
        <v>0</v>
      </c>
      <c r="Q280" s="5">
        <f t="shared" si="154"/>
        <v>0.12</v>
      </c>
      <c r="R280" s="8">
        <f t="shared" si="162"/>
        <v>1.0082593909999999</v>
      </c>
      <c r="S280" s="3">
        <f t="shared" si="163"/>
        <v>9.18212793</v>
      </c>
      <c r="T280" s="3">
        <f t="shared" si="164"/>
        <v>0</v>
      </c>
      <c r="U280" s="97" t="str">
        <f t="shared" si="155"/>
        <v>INCORPJ=</v>
      </c>
      <c r="V280" s="122">
        <f t="shared" si="146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50"/>
        <v>45033</v>
      </c>
      <c r="B281" s="96">
        <f t="shared" si="148"/>
        <v>1121.2597530200001</v>
      </c>
      <c r="C281" s="3">
        <f t="shared" si="143"/>
        <v>1111.2818071500001</v>
      </c>
      <c r="D281" s="99">
        <f t="shared" si="156"/>
        <v>1056.4179999999999</v>
      </c>
      <c r="E281" s="120">
        <f>IF(DAY(A280)=$A$5,VLOOKUP(A280,[1]A!$E$15:$G$200,3),E280)</f>
        <v>1056.896</v>
      </c>
      <c r="F281" s="100">
        <f t="shared" si="157"/>
        <v>44978</v>
      </c>
      <c r="G281" s="141">
        <f t="shared" si="158"/>
        <v>4.5247241148871353E-4</v>
      </c>
      <c r="H281" s="101">
        <f t="shared" si="151"/>
        <v>28</v>
      </c>
      <c r="I281" s="101">
        <f t="shared" si="152"/>
        <v>31</v>
      </c>
      <c r="J281" s="96">
        <f t="shared" si="153"/>
        <v>1.0004086758125705</v>
      </c>
      <c r="K281" s="96">
        <v>1</v>
      </c>
      <c r="L281" s="96">
        <f t="shared" si="144"/>
        <v>1.0004086700000001</v>
      </c>
      <c r="M281" s="96">
        <f t="shared" si="149"/>
        <v>1111.7359546800001</v>
      </c>
      <c r="N281" s="24">
        <f t="shared" si="159"/>
        <v>0</v>
      </c>
      <c r="O281" s="95">
        <f t="shared" si="160"/>
        <v>0</v>
      </c>
      <c r="P281" s="96">
        <f t="shared" si="161"/>
        <v>0</v>
      </c>
      <c r="Q281" s="5">
        <f t="shared" si="154"/>
        <v>0.12</v>
      </c>
      <c r="R281" s="8">
        <f t="shared" si="162"/>
        <v>1.0085666010000001</v>
      </c>
      <c r="S281" s="3">
        <f t="shared" si="163"/>
        <v>9.5237983400000008</v>
      </c>
      <c r="T281" s="3">
        <f t="shared" si="164"/>
        <v>0</v>
      </c>
      <c r="U281" s="97" t="str">
        <f t="shared" si="155"/>
        <v>INCORPJ=</v>
      </c>
      <c r="V281" s="122">
        <f t="shared" si="146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50"/>
        <v>45034</v>
      </c>
      <c r="B282" s="96">
        <f t="shared" si="148"/>
        <v>1121.6177626199999</v>
      </c>
      <c r="C282" s="3">
        <f t="shared" si="143"/>
        <v>1111.2818071500001</v>
      </c>
      <c r="D282" s="99">
        <f t="shared" si="156"/>
        <v>1056.4179999999999</v>
      </c>
      <c r="E282" s="120">
        <f>IF(DAY(A281)=$A$5,VLOOKUP(A281,[1]A!$E$15:$G$200,3),E281)</f>
        <v>1056.896</v>
      </c>
      <c r="F282" s="100">
        <f t="shared" si="157"/>
        <v>44978</v>
      </c>
      <c r="G282" s="141">
        <f t="shared" si="158"/>
        <v>4.5247241148871353E-4</v>
      </c>
      <c r="H282" s="101">
        <f t="shared" si="151"/>
        <v>29</v>
      </c>
      <c r="I282" s="101">
        <f t="shared" si="152"/>
        <v>31</v>
      </c>
      <c r="J282" s="96">
        <f t="shared" si="153"/>
        <v>1.0004232744658419</v>
      </c>
      <c r="K282" s="96">
        <v>1</v>
      </c>
      <c r="L282" s="96">
        <f t="shared" si="144"/>
        <v>1.00042327</v>
      </c>
      <c r="M282" s="96">
        <f t="shared" si="149"/>
        <v>1111.7521793999999</v>
      </c>
      <c r="N282" s="24">
        <f t="shared" si="159"/>
        <v>0</v>
      </c>
      <c r="O282" s="95">
        <f t="shared" si="160"/>
        <v>0</v>
      </c>
      <c r="P282" s="96">
        <f t="shared" si="161"/>
        <v>0</v>
      </c>
      <c r="Q282" s="5">
        <f t="shared" si="154"/>
        <v>0.12</v>
      </c>
      <c r="R282" s="8">
        <f t="shared" si="162"/>
        <v>1.008873905</v>
      </c>
      <c r="S282" s="3">
        <f t="shared" si="163"/>
        <v>9.8655832199999995</v>
      </c>
      <c r="T282" s="3">
        <f t="shared" si="164"/>
        <v>0</v>
      </c>
      <c r="U282" s="97" t="str">
        <f t="shared" si="155"/>
        <v>INCORPJ=</v>
      </c>
      <c r="V282" s="122">
        <f t="shared" si="146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50"/>
        <v>45035</v>
      </c>
      <c r="B283" s="96">
        <f t="shared" si="148"/>
        <v>1121.9758855799998</v>
      </c>
      <c r="C283" s="3">
        <f t="shared" si="143"/>
        <v>1111.2818071500001</v>
      </c>
      <c r="D283" s="99">
        <f t="shared" si="156"/>
        <v>1056.4179999999999</v>
      </c>
      <c r="E283" s="120">
        <f>IF(DAY(A282)=$A$5,VLOOKUP(A282,[1]A!$E$15:$G$200,3),E282)</f>
        <v>1056.896</v>
      </c>
      <c r="F283" s="100">
        <f t="shared" si="157"/>
        <v>44978</v>
      </c>
      <c r="G283" s="141">
        <f t="shared" si="158"/>
        <v>4.5247241148871353E-4</v>
      </c>
      <c r="H283" s="101">
        <f t="shared" si="151"/>
        <v>30</v>
      </c>
      <c r="I283" s="101">
        <f t="shared" si="152"/>
        <v>31</v>
      </c>
      <c r="J283" s="96">
        <f t="shared" si="153"/>
        <v>1.0004378733321471</v>
      </c>
      <c r="K283" s="96">
        <v>1</v>
      </c>
      <c r="L283" s="96">
        <f t="shared" si="144"/>
        <v>1.0004378700000001</v>
      </c>
      <c r="M283" s="96">
        <f t="shared" si="149"/>
        <v>1111.7684041099999</v>
      </c>
      <c r="N283" s="24">
        <f t="shared" si="159"/>
        <v>0</v>
      </c>
      <c r="O283" s="95">
        <f t="shared" si="160"/>
        <v>0</v>
      </c>
      <c r="P283" s="96">
        <f t="shared" si="161"/>
        <v>0</v>
      </c>
      <c r="Q283" s="5">
        <f t="shared" si="154"/>
        <v>0.12</v>
      </c>
      <c r="R283" s="8">
        <f t="shared" si="162"/>
        <v>1.009181302</v>
      </c>
      <c r="S283" s="3">
        <f t="shared" si="163"/>
        <v>10.207481469999999</v>
      </c>
      <c r="T283" s="3">
        <f t="shared" si="164"/>
        <v>0</v>
      </c>
      <c r="U283" s="97" t="str">
        <f t="shared" ref="U283:U298" si="165">U282</f>
        <v>INCORPJ=</v>
      </c>
      <c r="V283" s="122">
        <f t="shared" si="146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50"/>
        <v>45036</v>
      </c>
      <c r="B284" s="96">
        <f t="shared" si="148"/>
        <v>1122.3341230200001</v>
      </c>
      <c r="C284" s="3">
        <f t="shared" si="143"/>
        <v>1111.2818071500001</v>
      </c>
      <c r="D284" s="99">
        <f t="shared" si="156"/>
        <v>1056.4179999999999</v>
      </c>
      <c r="E284" s="120">
        <f>IF(DAY(A283)=$A$5,VLOOKUP(A283,[1]A!$E$15:$G$200,3),E283)</f>
        <v>1056.896</v>
      </c>
      <c r="F284" s="100">
        <f t="shared" si="157"/>
        <v>44978</v>
      </c>
      <c r="G284" s="141">
        <f t="shared" si="158"/>
        <v>4.5247241148871353E-4</v>
      </c>
      <c r="H284" s="101">
        <f t="shared" si="151"/>
        <v>31</v>
      </c>
      <c r="I284" s="101">
        <f t="shared" si="152"/>
        <v>31</v>
      </c>
      <c r="J284" s="96">
        <f t="shared" si="153"/>
        <v>1.0004524724114887</v>
      </c>
      <c r="K284" s="96">
        <v>1</v>
      </c>
      <c r="L284" s="96">
        <f t="shared" si="144"/>
        <v>1.0004524699999999</v>
      </c>
      <c r="M284" s="96">
        <f t="shared" si="149"/>
        <v>1111.7846288200001</v>
      </c>
      <c r="N284" s="24">
        <f t="shared" si="159"/>
        <v>9</v>
      </c>
      <c r="O284" s="95">
        <f t="shared" si="160"/>
        <v>0</v>
      </c>
      <c r="P284" s="96">
        <f t="shared" si="161"/>
        <v>0</v>
      </c>
      <c r="Q284" s="5">
        <f t="shared" si="154"/>
        <v>0.12</v>
      </c>
      <c r="R284" s="8">
        <f t="shared" si="162"/>
        <v>1.0094887930000001</v>
      </c>
      <c r="S284" s="3">
        <f t="shared" si="163"/>
        <v>10.5494942</v>
      </c>
      <c r="T284" s="3">
        <f t="shared" si="164"/>
        <v>10.5494942</v>
      </c>
      <c r="U284" s="97" t="str">
        <f t="shared" si="165"/>
        <v>INCORPJ=</v>
      </c>
      <c r="V284" s="122">
        <f t="shared" si="146"/>
        <v>45036</v>
      </c>
      <c r="W284" s="4"/>
      <c r="X284" s="4"/>
      <c r="Y284" s="4"/>
      <c r="AE284" s="9"/>
      <c r="AF284" s="9"/>
      <c r="AG284" s="9"/>
    </row>
    <row r="285" spans="1:135" ht="15.75" x14ac:dyDescent="0.2">
      <c r="A285" s="98">
        <f t="shared" si="150"/>
        <v>45037</v>
      </c>
      <c r="B285" s="96">
        <f t="shared" si="148"/>
        <v>1122.80133155</v>
      </c>
      <c r="C285" s="144">
        <f>IF(N284&gt;0,M284-P284+S284,C284)</f>
        <v>1122.3341230200001</v>
      </c>
      <c r="D285" s="99">
        <f t="shared" si="156"/>
        <v>1056.896</v>
      </c>
      <c r="E285" s="120">
        <f>IF(DAY(A284)=$A$5,VLOOKUP(A284,[1]A!$E$15:$G$200,3),E284)</f>
        <v>1060.116</v>
      </c>
      <c r="F285" s="100">
        <f t="shared" si="157"/>
        <v>45006</v>
      </c>
      <c r="G285" s="141">
        <f t="shared" si="158"/>
        <v>3.0466573816156917E-3</v>
      </c>
      <c r="H285" s="101">
        <f t="shared" si="151"/>
        <v>1</v>
      </c>
      <c r="I285" s="101">
        <f t="shared" si="152"/>
        <v>30</v>
      </c>
      <c r="J285" s="96">
        <f t="shared" si="153"/>
        <v>1.0001014059987743</v>
      </c>
      <c r="K285" s="96">
        <v>1</v>
      </c>
      <c r="L285" s="96">
        <f t="shared" si="144"/>
        <v>1.0001013999999999</v>
      </c>
      <c r="M285" s="96">
        <f t="shared" si="149"/>
        <v>1122.4479277</v>
      </c>
      <c r="N285" s="24">
        <f t="shared" si="159"/>
        <v>0</v>
      </c>
      <c r="O285" s="95">
        <f t="shared" si="160"/>
        <v>0</v>
      </c>
      <c r="P285" s="96">
        <f t="shared" si="161"/>
        <v>0</v>
      </c>
      <c r="Q285" s="5">
        <f t="shared" si="154"/>
        <v>0.12</v>
      </c>
      <c r="R285" s="8">
        <f t="shared" si="162"/>
        <v>1.0003148509999999</v>
      </c>
      <c r="S285" s="3">
        <f t="shared" si="163"/>
        <v>0.35340385000000002</v>
      </c>
      <c r="T285" s="3">
        <f t="shared" si="164"/>
        <v>0</v>
      </c>
      <c r="U285" s="97" t="str">
        <f t="shared" si="165"/>
        <v>INCORPJ=</v>
      </c>
      <c r="V285" s="122">
        <f t="shared" si="146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50"/>
        <v>45038</v>
      </c>
      <c r="B286" s="96">
        <f t="shared" si="148"/>
        <v>1123.26874645</v>
      </c>
      <c r="C286" s="3">
        <f t="shared" si="143"/>
        <v>1122.3341230200001</v>
      </c>
      <c r="D286" s="99">
        <f t="shared" si="156"/>
        <v>1056.896</v>
      </c>
      <c r="E286" s="120">
        <f>IF(DAY(A285)=$A$5,VLOOKUP(A285,[1]A!$E$15:$G$200,3),E285)</f>
        <v>1060.116</v>
      </c>
      <c r="F286" s="100">
        <f t="shared" si="157"/>
        <v>45006</v>
      </c>
      <c r="G286" s="141">
        <f t="shared" si="158"/>
        <v>3.0466573816156917E-3</v>
      </c>
      <c r="H286" s="101">
        <f t="shared" si="151"/>
        <v>2</v>
      </c>
      <c r="I286" s="101">
        <f t="shared" si="152"/>
        <v>30</v>
      </c>
      <c r="J286" s="96">
        <f t="shared" si="153"/>
        <v>1.0002028222807253</v>
      </c>
      <c r="K286" s="96">
        <v>1</v>
      </c>
      <c r="L286" s="96">
        <f t="shared" si="144"/>
        <v>1.0002028199999999</v>
      </c>
      <c r="M286" s="96">
        <f t="shared" si="149"/>
        <v>1122.56175482</v>
      </c>
      <c r="N286" s="24">
        <f t="shared" si="159"/>
        <v>0</v>
      </c>
      <c r="O286" s="95">
        <f t="shared" si="160"/>
        <v>0</v>
      </c>
      <c r="P286" s="96">
        <f t="shared" si="161"/>
        <v>0</v>
      </c>
      <c r="Q286" s="5">
        <f t="shared" si="154"/>
        <v>0.12</v>
      </c>
      <c r="R286" s="8">
        <f t="shared" si="162"/>
        <v>1.000629802</v>
      </c>
      <c r="S286" s="3">
        <f t="shared" si="163"/>
        <v>0.70699162999999998</v>
      </c>
      <c r="T286" s="3">
        <f t="shared" si="164"/>
        <v>0</v>
      </c>
      <c r="U286" s="97" t="str">
        <f t="shared" si="165"/>
        <v>INCORPJ=</v>
      </c>
      <c r="V286" s="122">
        <f t="shared" si="146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50"/>
        <v>45039</v>
      </c>
      <c r="B287" s="96">
        <f t="shared" si="148"/>
        <v>1123.73634421</v>
      </c>
      <c r="C287" s="3">
        <f t="shared" si="143"/>
        <v>1122.3341230200001</v>
      </c>
      <c r="D287" s="99">
        <f t="shared" si="156"/>
        <v>1056.896</v>
      </c>
      <c r="E287" s="120">
        <f>IF(DAY(A286)=$A$5,VLOOKUP(A286,[1]A!$E$15:$G$200,3),E286)</f>
        <v>1060.116</v>
      </c>
      <c r="F287" s="100">
        <f t="shared" si="157"/>
        <v>45006</v>
      </c>
      <c r="G287" s="141">
        <f t="shared" si="158"/>
        <v>3.0466573816156917E-3</v>
      </c>
      <c r="H287" s="101">
        <f t="shared" si="151"/>
        <v>3</v>
      </c>
      <c r="I287" s="101">
        <f t="shared" si="152"/>
        <v>30</v>
      </c>
      <c r="J287" s="96">
        <f t="shared" si="153"/>
        <v>1.0003042488468956</v>
      </c>
      <c r="K287" s="96">
        <v>1</v>
      </c>
      <c r="L287" s="96">
        <f t="shared" si="144"/>
        <v>1.00030424</v>
      </c>
      <c r="M287" s="96">
        <f t="shared" si="149"/>
        <v>1122.6755819499999</v>
      </c>
      <c r="N287" s="24">
        <f t="shared" si="159"/>
        <v>0</v>
      </c>
      <c r="O287" s="95">
        <f t="shared" si="160"/>
        <v>0</v>
      </c>
      <c r="P287" s="96">
        <f t="shared" si="161"/>
        <v>0</v>
      </c>
      <c r="Q287" s="5">
        <f t="shared" si="154"/>
        <v>0.12</v>
      </c>
      <c r="R287" s="8">
        <f t="shared" si="162"/>
        <v>1.0009448519999999</v>
      </c>
      <c r="S287" s="3">
        <f t="shared" si="163"/>
        <v>1.06076226</v>
      </c>
      <c r="T287" s="3">
        <f t="shared" si="164"/>
        <v>0</v>
      </c>
      <c r="U287" s="97" t="str">
        <f t="shared" si="165"/>
        <v>INCORPJ=</v>
      </c>
      <c r="V287" s="122">
        <f t="shared" si="146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50"/>
        <v>45040</v>
      </c>
      <c r="B288" s="96">
        <f t="shared" si="148"/>
        <v>1124.2041473200002</v>
      </c>
      <c r="C288" s="3">
        <f t="shared" si="143"/>
        <v>1122.3341230200001</v>
      </c>
      <c r="D288" s="99">
        <f t="shared" si="156"/>
        <v>1056.896</v>
      </c>
      <c r="E288" s="120">
        <f>IF(DAY(A287)=$A$5,VLOOKUP(A287,[1]A!$E$15:$G$200,3),E287)</f>
        <v>1060.116</v>
      </c>
      <c r="F288" s="100">
        <f t="shared" si="157"/>
        <v>45006</v>
      </c>
      <c r="G288" s="141">
        <f t="shared" si="158"/>
        <v>3.0466573816156917E-3</v>
      </c>
      <c r="H288" s="101">
        <f t="shared" si="151"/>
        <v>4</v>
      </c>
      <c r="I288" s="101">
        <f t="shared" si="152"/>
        <v>30</v>
      </c>
      <c r="J288" s="96">
        <f t="shared" si="153"/>
        <v>1.0004056856983281</v>
      </c>
      <c r="K288" s="96">
        <v>1</v>
      </c>
      <c r="L288" s="96">
        <f t="shared" si="144"/>
        <v>1.0004056800000001</v>
      </c>
      <c r="M288" s="96">
        <f t="shared" si="149"/>
        <v>1122.7894315200001</v>
      </c>
      <c r="N288" s="24">
        <f t="shared" si="159"/>
        <v>0</v>
      </c>
      <c r="O288" s="95">
        <f t="shared" si="160"/>
        <v>0</v>
      </c>
      <c r="P288" s="96">
        <f t="shared" si="161"/>
        <v>0</v>
      </c>
      <c r="Q288" s="5">
        <f t="shared" si="154"/>
        <v>0.12</v>
      </c>
      <c r="R288" s="8">
        <f t="shared" si="162"/>
        <v>1.0012600009999999</v>
      </c>
      <c r="S288" s="3">
        <f t="shared" si="163"/>
        <v>1.4147158</v>
      </c>
      <c r="T288" s="3">
        <f t="shared" si="164"/>
        <v>0</v>
      </c>
      <c r="U288" s="97" t="str">
        <f t="shared" si="165"/>
        <v>INCORPJ=</v>
      </c>
      <c r="V288" s="122">
        <f t="shared" si="146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50"/>
        <v>45041</v>
      </c>
      <c r="B289" s="96">
        <f t="shared" si="148"/>
        <v>1124.6721445999999</v>
      </c>
      <c r="C289" s="3">
        <f t="shared" si="143"/>
        <v>1122.3341230200001</v>
      </c>
      <c r="D289" s="99">
        <f t="shared" si="156"/>
        <v>1056.896</v>
      </c>
      <c r="E289" s="120">
        <f>IF(DAY(A288)=$A$5,VLOOKUP(A288,[1]A!$E$15:$G$200,3),E288)</f>
        <v>1060.116</v>
      </c>
      <c r="F289" s="100">
        <f t="shared" si="157"/>
        <v>45006</v>
      </c>
      <c r="G289" s="141">
        <f t="shared" si="158"/>
        <v>3.0466573816156917E-3</v>
      </c>
      <c r="H289" s="101">
        <f t="shared" si="151"/>
        <v>5</v>
      </c>
      <c r="I289" s="101">
        <f t="shared" si="152"/>
        <v>30</v>
      </c>
      <c r="J289" s="96">
        <f t="shared" si="153"/>
        <v>1.000507132836066</v>
      </c>
      <c r="K289" s="96">
        <v>1</v>
      </c>
      <c r="L289" s="96">
        <f t="shared" si="144"/>
        <v>1.0005071299999999</v>
      </c>
      <c r="M289" s="96">
        <f t="shared" si="149"/>
        <v>1122.90329232</v>
      </c>
      <c r="N289" s="24">
        <f t="shared" si="159"/>
        <v>0</v>
      </c>
      <c r="O289" s="95">
        <f t="shared" si="160"/>
        <v>0</v>
      </c>
      <c r="P289" s="96">
        <f t="shared" si="161"/>
        <v>0</v>
      </c>
      <c r="Q289" s="5">
        <f t="shared" si="154"/>
        <v>0.12</v>
      </c>
      <c r="R289" s="8">
        <f t="shared" si="162"/>
        <v>1.0015752490000001</v>
      </c>
      <c r="S289" s="3">
        <f t="shared" si="163"/>
        <v>1.7688522799999999</v>
      </c>
      <c r="T289" s="3">
        <f t="shared" si="164"/>
        <v>0</v>
      </c>
      <c r="U289" s="97" t="str">
        <f t="shared" si="165"/>
        <v>INCORPJ=</v>
      </c>
      <c r="V289" s="122">
        <f t="shared" si="146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50"/>
        <v>45042</v>
      </c>
      <c r="B290" s="96">
        <f t="shared" si="148"/>
        <v>1125.1403360899999</v>
      </c>
      <c r="C290" s="3">
        <f t="shared" si="143"/>
        <v>1122.3341230200001</v>
      </c>
      <c r="D290" s="99">
        <f t="shared" si="156"/>
        <v>1056.896</v>
      </c>
      <c r="E290" s="120">
        <f>IF(DAY(A289)=$A$5,VLOOKUP(A289,[1]A!$E$15:$G$200,3),E289)</f>
        <v>1060.116</v>
      </c>
      <c r="F290" s="100">
        <f t="shared" si="157"/>
        <v>45006</v>
      </c>
      <c r="G290" s="141">
        <f t="shared" si="158"/>
        <v>3.0466573816156917E-3</v>
      </c>
      <c r="H290" s="101">
        <f t="shared" si="151"/>
        <v>6</v>
      </c>
      <c r="I290" s="101">
        <f t="shared" si="152"/>
        <v>30</v>
      </c>
      <c r="J290" s="96">
        <f t="shared" si="153"/>
        <v>1.0006085902611521</v>
      </c>
      <c r="K290" s="96">
        <v>1</v>
      </c>
      <c r="L290" s="96">
        <f t="shared" si="144"/>
        <v>1.0006085899999999</v>
      </c>
      <c r="M290" s="96">
        <f t="shared" si="149"/>
        <v>1123.0171643399999</v>
      </c>
      <c r="N290" s="24">
        <f t="shared" si="159"/>
        <v>0</v>
      </c>
      <c r="O290" s="95">
        <f t="shared" si="160"/>
        <v>0</v>
      </c>
      <c r="P290" s="96">
        <f t="shared" si="161"/>
        <v>0</v>
      </c>
      <c r="Q290" s="5">
        <f t="shared" si="154"/>
        <v>0.12</v>
      </c>
      <c r="R290" s="8">
        <f t="shared" si="162"/>
        <v>1.001890596</v>
      </c>
      <c r="S290" s="3">
        <f t="shared" si="163"/>
        <v>2.12317175</v>
      </c>
      <c r="T290" s="3">
        <f t="shared" si="164"/>
        <v>0</v>
      </c>
      <c r="U290" s="97" t="str">
        <f t="shared" si="165"/>
        <v>INCORPJ=</v>
      </c>
      <c r="V290" s="122">
        <f t="shared" si="146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50"/>
        <v>45043</v>
      </c>
      <c r="B291" s="96">
        <f t="shared" si="148"/>
        <v>1125.60871172</v>
      </c>
      <c r="C291" s="3">
        <f t="shared" si="143"/>
        <v>1122.3341230200001</v>
      </c>
      <c r="D291" s="99">
        <f t="shared" si="156"/>
        <v>1056.896</v>
      </c>
      <c r="E291" s="120">
        <f>IF(DAY(A290)=$A$5,VLOOKUP(A290,[1]A!$E$15:$G$200,3),E290)</f>
        <v>1060.116</v>
      </c>
      <c r="F291" s="100">
        <f t="shared" si="157"/>
        <v>45006</v>
      </c>
      <c r="G291" s="141">
        <f t="shared" si="158"/>
        <v>3.0466573816156917E-3</v>
      </c>
      <c r="H291" s="101">
        <f t="shared" si="151"/>
        <v>7</v>
      </c>
      <c r="I291" s="101">
        <f t="shared" si="152"/>
        <v>30</v>
      </c>
      <c r="J291" s="96">
        <f t="shared" si="153"/>
        <v>1.0007100579746298</v>
      </c>
      <c r="K291" s="96">
        <v>1</v>
      </c>
      <c r="L291" s="96">
        <f t="shared" si="144"/>
        <v>1.0007100499999999</v>
      </c>
      <c r="M291" s="96">
        <f t="shared" si="149"/>
        <v>1123.1310363600001</v>
      </c>
      <c r="N291" s="24">
        <f t="shared" si="159"/>
        <v>0</v>
      </c>
      <c r="O291" s="95">
        <f t="shared" si="160"/>
        <v>0</v>
      </c>
      <c r="P291" s="96">
        <f t="shared" si="161"/>
        <v>0</v>
      </c>
      <c r="Q291" s="5">
        <f t="shared" si="154"/>
        <v>0.12</v>
      </c>
      <c r="R291" s="8">
        <f t="shared" si="162"/>
        <v>1.0022060429999999</v>
      </c>
      <c r="S291" s="3">
        <f t="shared" si="163"/>
        <v>2.4776753600000001</v>
      </c>
      <c r="T291" s="3">
        <f t="shared" si="164"/>
        <v>0</v>
      </c>
      <c r="U291" s="97" t="str">
        <f t="shared" si="165"/>
        <v>INCORPJ=</v>
      </c>
      <c r="V291" s="122">
        <f t="shared" si="146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50"/>
        <v>45044</v>
      </c>
      <c r="B292" s="96">
        <f t="shared" si="148"/>
        <v>1126.0772928899999</v>
      </c>
      <c r="C292" s="3">
        <f t="shared" si="143"/>
        <v>1122.3341230200001</v>
      </c>
      <c r="D292" s="99">
        <f t="shared" si="156"/>
        <v>1056.896</v>
      </c>
      <c r="E292" s="120">
        <f>IF(DAY(A291)=$A$5,VLOOKUP(A291,[1]A!$E$15:$G$200,3),E291)</f>
        <v>1060.116</v>
      </c>
      <c r="F292" s="100">
        <f t="shared" si="157"/>
        <v>45006</v>
      </c>
      <c r="G292" s="141">
        <f t="shared" si="158"/>
        <v>3.0466573816156917E-3</v>
      </c>
      <c r="H292" s="101">
        <f t="shared" si="151"/>
        <v>8</v>
      </c>
      <c r="I292" s="101">
        <f t="shared" si="152"/>
        <v>30</v>
      </c>
      <c r="J292" s="96">
        <f t="shared" si="153"/>
        <v>1.0008115359775422</v>
      </c>
      <c r="K292" s="96">
        <v>1</v>
      </c>
      <c r="L292" s="96">
        <f t="shared" si="144"/>
        <v>1.00081153</v>
      </c>
      <c r="M292" s="96">
        <f t="shared" si="149"/>
        <v>1123.2449308299999</v>
      </c>
      <c r="N292" s="24">
        <f t="shared" si="159"/>
        <v>0</v>
      </c>
      <c r="O292" s="95">
        <f t="shared" si="160"/>
        <v>0</v>
      </c>
      <c r="P292" s="96">
        <f t="shared" si="161"/>
        <v>0</v>
      </c>
      <c r="Q292" s="5">
        <f t="shared" si="154"/>
        <v>0.12</v>
      </c>
      <c r="R292" s="8">
        <f t="shared" si="162"/>
        <v>1.0025215890000001</v>
      </c>
      <c r="S292" s="3">
        <f t="shared" si="163"/>
        <v>2.8323620599999999</v>
      </c>
      <c r="T292" s="3">
        <f t="shared" si="164"/>
        <v>0</v>
      </c>
      <c r="U292" s="97" t="str">
        <f t="shared" si="165"/>
        <v>INCORPJ=</v>
      </c>
      <c r="V292" s="122">
        <f t="shared" si="146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50"/>
        <v>45045</v>
      </c>
      <c r="B293" s="96">
        <f t="shared" si="148"/>
        <v>1126.5460684</v>
      </c>
      <c r="C293" s="3">
        <f t="shared" si="143"/>
        <v>1122.3341230200001</v>
      </c>
      <c r="D293" s="99">
        <f t="shared" si="156"/>
        <v>1056.896</v>
      </c>
      <c r="E293" s="120">
        <f>IF(DAY(A292)=$A$5,VLOOKUP(A292,[1]A!$E$15:$G$200,3),E292)</f>
        <v>1060.116</v>
      </c>
      <c r="F293" s="100">
        <f t="shared" si="157"/>
        <v>45006</v>
      </c>
      <c r="G293" s="141">
        <f t="shared" si="158"/>
        <v>3.0466573816156917E-3</v>
      </c>
      <c r="H293" s="101">
        <f t="shared" si="151"/>
        <v>9</v>
      </c>
      <c r="I293" s="101">
        <f t="shared" si="152"/>
        <v>30</v>
      </c>
      <c r="J293" s="96">
        <f t="shared" si="153"/>
        <v>1.000913024270933</v>
      </c>
      <c r="K293" s="96">
        <v>1</v>
      </c>
      <c r="L293" s="96">
        <f t="shared" si="144"/>
        <v>1.00091302</v>
      </c>
      <c r="M293" s="96">
        <f t="shared" si="149"/>
        <v>1123.3588365200001</v>
      </c>
      <c r="N293" s="24">
        <f t="shared" si="159"/>
        <v>0</v>
      </c>
      <c r="O293" s="95">
        <f t="shared" si="160"/>
        <v>0</v>
      </c>
      <c r="P293" s="96">
        <f t="shared" si="161"/>
        <v>0</v>
      </c>
      <c r="Q293" s="5">
        <f t="shared" si="154"/>
        <v>0.12</v>
      </c>
      <c r="R293" s="8">
        <f t="shared" si="162"/>
        <v>1.002837234</v>
      </c>
      <c r="S293" s="3">
        <f t="shared" si="163"/>
        <v>3.1872318800000001</v>
      </c>
      <c r="T293" s="3">
        <f t="shared" si="164"/>
        <v>0</v>
      </c>
      <c r="U293" s="97" t="str">
        <f t="shared" si="165"/>
        <v>INCORPJ=</v>
      </c>
      <c r="V293" s="122">
        <f t="shared" si="146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50"/>
        <v>45046</v>
      </c>
      <c r="B294" s="96">
        <f t="shared" si="148"/>
        <v>1127.01503942</v>
      </c>
      <c r="C294" s="3">
        <f t="shared" ref="C294:C357" si="166">IF(N293&gt;0,M293-P293,C293)</f>
        <v>1122.3341230200001</v>
      </c>
      <c r="D294" s="99">
        <f t="shared" si="156"/>
        <v>1056.896</v>
      </c>
      <c r="E294" s="120">
        <f>IF(DAY(A293)=$A$5,VLOOKUP(A293,[1]A!$E$15:$G$200,3),E293)</f>
        <v>1060.116</v>
      </c>
      <c r="F294" s="100">
        <f t="shared" si="157"/>
        <v>45006</v>
      </c>
      <c r="G294" s="141">
        <f t="shared" si="158"/>
        <v>3.0466573816156917E-3</v>
      </c>
      <c r="H294" s="101">
        <f t="shared" si="151"/>
        <v>10</v>
      </c>
      <c r="I294" s="101">
        <f t="shared" si="152"/>
        <v>30</v>
      </c>
      <c r="J294" s="96">
        <f t="shared" si="153"/>
        <v>1.0010145228558454</v>
      </c>
      <c r="K294" s="96">
        <v>1</v>
      </c>
      <c r="L294" s="96">
        <f t="shared" si="144"/>
        <v>1.00101452</v>
      </c>
      <c r="M294" s="96">
        <f t="shared" si="149"/>
        <v>1123.47275343</v>
      </c>
      <c r="N294" s="24">
        <f t="shared" si="159"/>
        <v>0</v>
      </c>
      <c r="O294" s="95">
        <f t="shared" si="160"/>
        <v>0</v>
      </c>
      <c r="P294" s="96">
        <f t="shared" si="161"/>
        <v>0</v>
      </c>
      <c r="Q294" s="5">
        <f t="shared" si="154"/>
        <v>0.12</v>
      </c>
      <c r="R294" s="8">
        <f t="shared" si="162"/>
        <v>1.003152979</v>
      </c>
      <c r="S294" s="3">
        <f t="shared" si="163"/>
        <v>3.5422859899999999</v>
      </c>
      <c r="T294" s="3">
        <f t="shared" si="164"/>
        <v>0</v>
      </c>
      <c r="U294" s="97" t="str">
        <f t="shared" si="165"/>
        <v>INCORPJ=</v>
      </c>
      <c r="V294" s="122">
        <f t="shared" si="146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50"/>
        <v>45047</v>
      </c>
      <c r="B295" s="96">
        <f t="shared" si="148"/>
        <v>1127.48420489</v>
      </c>
      <c r="C295" s="3">
        <f t="shared" si="166"/>
        <v>1122.3341230200001</v>
      </c>
      <c r="D295" s="99">
        <f t="shared" si="156"/>
        <v>1056.896</v>
      </c>
      <c r="E295" s="120">
        <f>IF(DAY(A294)=$A$5,VLOOKUP(A294,[1]A!$E$15:$G$200,3),E294)</f>
        <v>1060.116</v>
      </c>
      <c r="F295" s="100">
        <f t="shared" si="157"/>
        <v>45006</v>
      </c>
      <c r="G295" s="141">
        <f t="shared" si="158"/>
        <v>3.0466573816156917E-3</v>
      </c>
      <c r="H295" s="101">
        <f t="shared" si="151"/>
        <v>11</v>
      </c>
      <c r="I295" s="101">
        <f t="shared" si="152"/>
        <v>30</v>
      </c>
      <c r="J295" s="96">
        <f t="shared" si="153"/>
        <v>1.0011160317333232</v>
      </c>
      <c r="K295" s="96">
        <v>1</v>
      </c>
      <c r="L295" s="96">
        <f t="shared" si="144"/>
        <v>1.0011160299999999</v>
      </c>
      <c r="M295" s="96">
        <f t="shared" si="149"/>
        <v>1123.5866815700001</v>
      </c>
      <c r="N295" s="24">
        <f t="shared" si="159"/>
        <v>0</v>
      </c>
      <c r="O295" s="95">
        <f t="shared" si="160"/>
        <v>0</v>
      </c>
      <c r="P295" s="96">
        <f t="shared" si="161"/>
        <v>0</v>
      </c>
      <c r="Q295" s="5">
        <f t="shared" si="154"/>
        <v>0.12</v>
      </c>
      <c r="R295" s="8">
        <f t="shared" si="162"/>
        <v>1.003468823</v>
      </c>
      <c r="S295" s="3">
        <f t="shared" si="163"/>
        <v>3.8975233199999999</v>
      </c>
      <c r="T295" s="3">
        <f t="shared" si="164"/>
        <v>0</v>
      </c>
      <c r="U295" s="97" t="str">
        <f t="shared" si="165"/>
        <v>INCORPJ=</v>
      </c>
      <c r="V295" s="122">
        <f t="shared" si="146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50"/>
        <v>45048</v>
      </c>
      <c r="B296" s="96">
        <f t="shared" si="148"/>
        <v>1127.95356595</v>
      </c>
      <c r="C296" s="3">
        <f t="shared" si="166"/>
        <v>1122.3341230200001</v>
      </c>
      <c r="D296" s="99">
        <f t="shared" si="156"/>
        <v>1056.896</v>
      </c>
      <c r="E296" s="120">
        <f>IF(DAY(A295)=$A$5,VLOOKUP(A295,[1]A!$E$15:$G$200,3),E295)</f>
        <v>1060.116</v>
      </c>
      <c r="F296" s="100">
        <f t="shared" si="157"/>
        <v>45006</v>
      </c>
      <c r="G296" s="141">
        <f t="shared" si="158"/>
        <v>3.0466573816156917E-3</v>
      </c>
      <c r="H296" s="101">
        <f t="shared" si="151"/>
        <v>12</v>
      </c>
      <c r="I296" s="101">
        <f t="shared" si="152"/>
        <v>30</v>
      </c>
      <c r="J296" s="96">
        <f t="shared" si="153"/>
        <v>1.0012175509044101</v>
      </c>
      <c r="K296" s="96">
        <v>1</v>
      </c>
      <c r="L296" s="96">
        <f t="shared" si="144"/>
        <v>1.00121755</v>
      </c>
      <c r="M296" s="96">
        <f t="shared" si="149"/>
        <v>1123.70062093</v>
      </c>
      <c r="N296" s="24">
        <f t="shared" si="159"/>
        <v>0</v>
      </c>
      <c r="O296" s="95">
        <f t="shared" si="160"/>
        <v>0</v>
      </c>
      <c r="P296" s="96">
        <f t="shared" si="161"/>
        <v>0</v>
      </c>
      <c r="Q296" s="5">
        <f t="shared" si="154"/>
        <v>0.12</v>
      </c>
      <c r="R296" s="8">
        <f t="shared" si="162"/>
        <v>1.003784767</v>
      </c>
      <c r="S296" s="3">
        <f t="shared" si="163"/>
        <v>4.2529450200000003</v>
      </c>
      <c r="T296" s="3">
        <f t="shared" si="164"/>
        <v>0</v>
      </c>
      <c r="U296" s="97" t="str">
        <f t="shared" si="165"/>
        <v>INCORPJ=</v>
      </c>
      <c r="V296" s="122">
        <f t="shared" si="146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50"/>
        <v>45049</v>
      </c>
      <c r="B297" s="96">
        <f t="shared" si="148"/>
        <v>1128.42312154</v>
      </c>
      <c r="C297" s="3">
        <f t="shared" si="166"/>
        <v>1122.3341230200001</v>
      </c>
      <c r="D297" s="99">
        <f t="shared" si="156"/>
        <v>1056.896</v>
      </c>
      <c r="E297" s="120">
        <f>IF(DAY(A296)=$A$5,VLOOKUP(A296,[1]A!$E$15:$G$200,3),E296)</f>
        <v>1060.116</v>
      </c>
      <c r="F297" s="100">
        <f t="shared" si="157"/>
        <v>45006</v>
      </c>
      <c r="G297" s="141">
        <f t="shared" si="158"/>
        <v>3.0466573816156917E-3</v>
      </c>
      <c r="H297" s="101">
        <f t="shared" si="151"/>
        <v>13</v>
      </c>
      <c r="I297" s="101">
        <f t="shared" si="152"/>
        <v>30</v>
      </c>
      <c r="J297" s="96">
        <f t="shared" si="153"/>
        <v>1.0013190803701502</v>
      </c>
      <c r="K297" s="96">
        <v>1</v>
      </c>
      <c r="L297" s="96">
        <f t="shared" si="144"/>
        <v>1.00131908</v>
      </c>
      <c r="M297" s="96">
        <f t="shared" si="149"/>
        <v>1123.81457151</v>
      </c>
      <c r="N297" s="24">
        <f t="shared" si="159"/>
        <v>0</v>
      </c>
      <c r="O297" s="95">
        <f t="shared" si="160"/>
        <v>0</v>
      </c>
      <c r="P297" s="96">
        <f t="shared" si="161"/>
        <v>0</v>
      </c>
      <c r="Q297" s="5">
        <f t="shared" si="154"/>
        <v>0.12</v>
      </c>
      <c r="R297" s="8">
        <f t="shared" si="162"/>
        <v>1.00410081</v>
      </c>
      <c r="S297" s="3">
        <f t="shared" si="163"/>
        <v>4.60855003</v>
      </c>
      <c r="T297" s="3">
        <f t="shared" si="164"/>
        <v>0</v>
      </c>
      <c r="U297" s="97" t="str">
        <f t="shared" si="165"/>
        <v>INCORPJ=</v>
      </c>
      <c r="V297" s="122">
        <f t="shared" si="146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50"/>
        <v>45050</v>
      </c>
      <c r="B298" s="96">
        <f t="shared" si="148"/>
        <v>1128.8928728200001</v>
      </c>
      <c r="C298" s="3">
        <f t="shared" si="166"/>
        <v>1122.3341230200001</v>
      </c>
      <c r="D298" s="99">
        <f t="shared" si="156"/>
        <v>1056.896</v>
      </c>
      <c r="E298" s="120">
        <f>IF(DAY(A297)=$A$5,VLOOKUP(A297,[1]A!$E$15:$G$200,3),E297)</f>
        <v>1060.116</v>
      </c>
      <c r="F298" s="100">
        <f t="shared" si="157"/>
        <v>45006</v>
      </c>
      <c r="G298" s="141">
        <f t="shared" si="158"/>
        <v>3.0466573816156917E-3</v>
      </c>
      <c r="H298" s="101">
        <f t="shared" si="151"/>
        <v>14</v>
      </c>
      <c r="I298" s="101">
        <f t="shared" si="152"/>
        <v>30</v>
      </c>
      <c r="J298" s="96">
        <f t="shared" si="153"/>
        <v>1.0014206201315869</v>
      </c>
      <c r="K298" s="96">
        <v>1</v>
      </c>
      <c r="L298" s="96">
        <f t="shared" si="144"/>
        <v>1.00142062</v>
      </c>
      <c r="M298" s="96">
        <f t="shared" si="149"/>
        <v>1123.92853332</v>
      </c>
      <c r="N298" s="24">
        <f t="shared" si="159"/>
        <v>0</v>
      </c>
      <c r="O298" s="95">
        <f t="shared" si="160"/>
        <v>0</v>
      </c>
      <c r="P298" s="96">
        <f t="shared" si="161"/>
        <v>0</v>
      </c>
      <c r="Q298" s="5">
        <f t="shared" si="154"/>
        <v>0.12</v>
      </c>
      <c r="R298" s="8">
        <f t="shared" si="162"/>
        <v>1.004416953</v>
      </c>
      <c r="S298" s="3">
        <f t="shared" si="163"/>
        <v>4.9643395000000003</v>
      </c>
      <c r="T298" s="3">
        <f t="shared" si="164"/>
        <v>0</v>
      </c>
      <c r="U298" s="97" t="str">
        <f t="shared" si="165"/>
        <v>INCORPJ=</v>
      </c>
      <c r="V298" s="122">
        <f t="shared" si="146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50"/>
        <v>45051</v>
      </c>
      <c r="B299" s="96">
        <f t="shared" si="148"/>
        <v>1129.36281872</v>
      </c>
      <c r="C299" s="3">
        <f t="shared" si="166"/>
        <v>1122.3341230200001</v>
      </c>
      <c r="D299" s="99">
        <f t="shared" si="156"/>
        <v>1056.896</v>
      </c>
      <c r="E299" s="120">
        <f>IF(DAY(A298)=$A$5,VLOOKUP(A298,[1]A!$E$15:$G$200,3),E298)</f>
        <v>1060.116</v>
      </c>
      <c r="F299" s="100">
        <f t="shared" si="157"/>
        <v>45006</v>
      </c>
      <c r="G299" s="141">
        <f t="shared" si="158"/>
        <v>3.0466573816156917E-3</v>
      </c>
      <c r="H299" s="101">
        <f t="shared" si="151"/>
        <v>15</v>
      </c>
      <c r="I299" s="101">
        <f t="shared" si="152"/>
        <v>30</v>
      </c>
      <c r="J299" s="96">
        <f t="shared" si="153"/>
        <v>1.0015221701897645</v>
      </c>
      <c r="K299" s="96">
        <v>1</v>
      </c>
      <c r="L299" s="96">
        <f t="shared" ref="L299:L362" si="167">TRUNC(J299*K299,8)</f>
        <v>1.0015221700000001</v>
      </c>
      <c r="M299" s="96">
        <f t="shared" si="149"/>
        <v>1124.0425063499999</v>
      </c>
      <c r="N299" s="24">
        <f t="shared" si="159"/>
        <v>0</v>
      </c>
      <c r="O299" s="95">
        <f t="shared" si="160"/>
        <v>0</v>
      </c>
      <c r="P299" s="96">
        <f t="shared" si="161"/>
        <v>0</v>
      </c>
      <c r="Q299" s="5">
        <f t="shared" si="154"/>
        <v>0.12</v>
      </c>
      <c r="R299" s="8">
        <f t="shared" si="162"/>
        <v>1.004733195</v>
      </c>
      <c r="S299" s="3">
        <f t="shared" si="163"/>
        <v>5.3203123699999999</v>
      </c>
      <c r="T299" s="3">
        <f t="shared" si="164"/>
        <v>0</v>
      </c>
      <c r="U299" s="97" t="str">
        <f t="shared" ref="U299:U314" si="168">U298</f>
        <v>INCORPJ=</v>
      </c>
      <c r="V299" s="122">
        <f t="shared" ref="V299:V362" si="169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50"/>
        <v>45052</v>
      </c>
      <c r="B300" s="96">
        <f t="shared" si="148"/>
        <v>1129.8329603900002</v>
      </c>
      <c r="C300" s="3">
        <f t="shared" si="166"/>
        <v>1122.3341230200001</v>
      </c>
      <c r="D300" s="99">
        <f t="shared" si="156"/>
        <v>1056.896</v>
      </c>
      <c r="E300" s="120">
        <f>IF(DAY(A299)=$A$5,VLOOKUP(A299,[1]A!$E$15:$G$200,3),E299)</f>
        <v>1060.116</v>
      </c>
      <c r="F300" s="100">
        <f t="shared" si="157"/>
        <v>45006</v>
      </c>
      <c r="G300" s="141">
        <f t="shared" si="158"/>
        <v>3.0466573816156917E-3</v>
      </c>
      <c r="H300" s="101">
        <f t="shared" si="151"/>
        <v>16</v>
      </c>
      <c r="I300" s="101">
        <f t="shared" si="152"/>
        <v>30</v>
      </c>
      <c r="J300" s="96">
        <f t="shared" si="153"/>
        <v>1.0016237305457274</v>
      </c>
      <c r="K300" s="96">
        <v>1</v>
      </c>
      <c r="L300" s="96">
        <f t="shared" si="167"/>
        <v>1.0016237299999999</v>
      </c>
      <c r="M300" s="96">
        <f t="shared" si="149"/>
        <v>1124.1564906000001</v>
      </c>
      <c r="N300" s="24">
        <f t="shared" si="159"/>
        <v>0</v>
      </c>
      <c r="O300" s="95">
        <f t="shared" si="160"/>
        <v>0</v>
      </c>
      <c r="P300" s="96">
        <f t="shared" si="161"/>
        <v>0</v>
      </c>
      <c r="Q300" s="5">
        <f t="shared" si="154"/>
        <v>0.12</v>
      </c>
      <c r="R300" s="8">
        <f t="shared" si="162"/>
        <v>1.0050495370000001</v>
      </c>
      <c r="S300" s="3">
        <f t="shared" si="163"/>
        <v>5.6764697899999996</v>
      </c>
      <c r="T300" s="3">
        <f t="shared" si="164"/>
        <v>0</v>
      </c>
      <c r="U300" s="97" t="str">
        <f t="shared" si="168"/>
        <v>INCORPJ=</v>
      </c>
      <c r="V300" s="122">
        <f t="shared" si="169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50"/>
        <v>45053</v>
      </c>
      <c r="B301" s="96">
        <f t="shared" si="148"/>
        <v>1130.3032967699999</v>
      </c>
      <c r="C301" s="3">
        <f t="shared" si="166"/>
        <v>1122.3341230200001</v>
      </c>
      <c r="D301" s="99">
        <f t="shared" si="156"/>
        <v>1056.896</v>
      </c>
      <c r="E301" s="120">
        <f>IF(DAY(A300)=$A$5,VLOOKUP(A300,[1]A!$E$15:$G$200,3),E300)</f>
        <v>1060.116</v>
      </c>
      <c r="F301" s="100">
        <f t="shared" si="157"/>
        <v>45006</v>
      </c>
      <c r="G301" s="141">
        <f t="shared" si="158"/>
        <v>3.0466573816156917E-3</v>
      </c>
      <c r="H301" s="101">
        <f t="shared" si="151"/>
        <v>17</v>
      </c>
      <c r="I301" s="101">
        <f t="shared" si="152"/>
        <v>30</v>
      </c>
      <c r="J301" s="96">
        <f t="shared" si="153"/>
        <v>1.0017253012005194</v>
      </c>
      <c r="K301" s="96">
        <v>1</v>
      </c>
      <c r="L301" s="96">
        <f t="shared" si="167"/>
        <v>1.0017252999999999</v>
      </c>
      <c r="M301" s="96">
        <f t="shared" si="149"/>
        <v>1124.27048608</v>
      </c>
      <c r="N301" s="24">
        <f t="shared" si="159"/>
        <v>0</v>
      </c>
      <c r="O301" s="95">
        <f t="shared" si="160"/>
        <v>0</v>
      </c>
      <c r="P301" s="96">
        <f t="shared" si="161"/>
        <v>0</v>
      </c>
      <c r="Q301" s="5">
        <f t="shared" si="154"/>
        <v>0.12</v>
      </c>
      <c r="R301" s="8">
        <f t="shared" si="162"/>
        <v>1.0053659779999999</v>
      </c>
      <c r="S301" s="3">
        <f t="shared" si="163"/>
        <v>6.0328106899999998</v>
      </c>
      <c r="T301" s="3">
        <f t="shared" si="164"/>
        <v>0</v>
      </c>
      <c r="U301" s="97" t="str">
        <f t="shared" si="168"/>
        <v>INCORPJ=</v>
      </c>
      <c r="V301" s="122">
        <f t="shared" si="169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50"/>
        <v>45054</v>
      </c>
      <c r="B302" s="96">
        <f t="shared" si="148"/>
        <v>1130.77382902</v>
      </c>
      <c r="C302" s="3">
        <f t="shared" si="166"/>
        <v>1122.3341230200001</v>
      </c>
      <c r="D302" s="99">
        <f t="shared" si="156"/>
        <v>1056.896</v>
      </c>
      <c r="E302" s="120">
        <f>IF(DAY(A301)=$A$5,VLOOKUP(A301,[1]A!$E$15:$G$200,3),E301)</f>
        <v>1060.116</v>
      </c>
      <c r="F302" s="100">
        <f t="shared" si="157"/>
        <v>45006</v>
      </c>
      <c r="G302" s="141">
        <f t="shared" si="158"/>
        <v>3.0466573816156917E-3</v>
      </c>
      <c r="H302" s="101">
        <f t="shared" si="151"/>
        <v>18</v>
      </c>
      <c r="I302" s="101">
        <f t="shared" si="152"/>
        <v>30</v>
      </c>
      <c r="J302" s="96">
        <f t="shared" si="153"/>
        <v>1.0018268821551852</v>
      </c>
      <c r="K302" s="96">
        <v>1</v>
      </c>
      <c r="L302" s="96">
        <f t="shared" si="167"/>
        <v>1.0018268800000001</v>
      </c>
      <c r="M302" s="96">
        <f t="shared" si="149"/>
        <v>1124.3844927800001</v>
      </c>
      <c r="N302" s="24">
        <f t="shared" si="159"/>
        <v>0</v>
      </c>
      <c r="O302" s="95">
        <f t="shared" si="160"/>
        <v>0</v>
      </c>
      <c r="P302" s="96">
        <f t="shared" si="161"/>
        <v>0</v>
      </c>
      <c r="Q302" s="5">
        <f t="shared" si="154"/>
        <v>0.12</v>
      </c>
      <c r="R302" s="8">
        <f t="shared" si="162"/>
        <v>1.0056825190000001</v>
      </c>
      <c r="S302" s="3">
        <f t="shared" si="163"/>
        <v>6.3893362400000004</v>
      </c>
      <c r="T302" s="3">
        <f t="shared" si="164"/>
        <v>0</v>
      </c>
      <c r="U302" s="97" t="str">
        <f t="shared" si="168"/>
        <v>INCORPJ=</v>
      </c>
      <c r="V302" s="122">
        <f t="shared" si="169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50"/>
        <v>45055</v>
      </c>
      <c r="B303" s="96">
        <f t="shared" si="148"/>
        <v>1131.2445560599999</v>
      </c>
      <c r="C303" s="3">
        <f t="shared" si="166"/>
        <v>1122.3341230200001</v>
      </c>
      <c r="D303" s="99">
        <f t="shared" si="156"/>
        <v>1056.896</v>
      </c>
      <c r="E303" s="120">
        <f>IF(DAY(A302)=$A$5,VLOOKUP(A302,[1]A!$E$15:$G$200,3),E302)</f>
        <v>1060.116</v>
      </c>
      <c r="F303" s="100">
        <f t="shared" si="157"/>
        <v>45006</v>
      </c>
      <c r="G303" s="141">
        <f t="shared" si="158"/>
        <v>3.0466573816156917E-3</v>
      </c>
      <c r="H303" s="101">
        <f t="shared" si="151"/>
        <v>19</v>
      </c>
      <c r="I303" s="101">
        <f t="shared" si="152"/>
        <v>30</v>
      </c>
      <c r="J303" s="96">
        <f t="shared" si="153"/>
        <v>1.0019284734107692</v>
      </c>
      <c r="K303" s="96">
        <v>1</v>
      </c>
      <c r="L303" s="96">
        <f t="shared" si="167"/>
        <v>1.00192847</v>
      </c>
      <c r="M303" s="96">
        <f t="shared" si="149"/>
        <v>1124.4985107</v>
      </c>
      <c r="N303" s="24">
        <f t="shared" si="159"/>
        <v>0</v>
      </c>
      <c r="O303" s="95">
        <f t="shared" si="160"/>
        <v>0</v>
      </c>
      <c r="P303" s="96">
        <f t="shared" si="161"/>
        <v>0</v>
      </c>
      <c r="Q303" s="5">
        <f t="shared" si="154"/>
        <v>0.12</v>
      </c>
      <c r="R303" s="8">
        <f t="shared" si="162"/>
        <v>1.0059991589999999</v>
      </c>
      <c r="S303" s="3">
        <f t="shared" si="163"/>
        <v>6.7460453600000001</v>
      </c>
      <c r="T303" s="3">
        <f t="shared" si="164"/>
        <v>0</v>
      </c>
      <c r="U303" s="97" t="str">
        <f t="shared" si="168"/>
        <v>INCORPJ=</v>
      </c>
      <c r="V303" s="122">
        <f t="shared" si="169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50"/>
        <v>45056</v>
      </c>
      <c r="B304" s="96">
        <f t="shared" si="148"/>
        <v>1131.7154801900001</v>
      </c>
      <c r="C304" s="3">
        <f t="shared" si="166"/>
        <v>1122.3341230200001</v>
      </c>
      <c r="D304" s="99">
        <f t="shared" si="156"/>
        <v>1056.896</v>
      </c>
      <c r="E304" s="120">
        <f>IF(DAY(A303)=$A$5,VLOOKUP(A303,[1]A!$E$15:$G$200,3),E303)</f>
        <v>1060.116</v>
      </c>
      <c r="F304" s="100">
        <f t="shared" si="157"/>
        <v>45006</v>
      </c>
      <c r="G304" s="141">
        <f t="shared" si="158"/>
        <v>3.0466573816156917E-3</v>
      </c>
      <c r="H304" s="101">
        <f t="shared" si="151"/>
        <v>20</v>
      </c>
      <c r="I304" s="101">
        <f t="shared" si="152"/>
        <v>30</v>
      </c>
      <c r="J304" s="96">
        <f t="shared" si="153"/>
        <v>1.0020300749683158</v>
      </c>
      <c r="K304" s="96">
        <v>1</v>
      </c>
      <c r="L304" s="96">
        <f t="shared" si="167"/>
        <v>1.00203007</v>
      </c>
      <c r="M304" s="96">
        <f t="shared" si="149"/>
        <v>1124.6125398500001</v>
      </c>
      <c r="N304" s="24">
        <f t="shared" si="159"/>
        <v>0</v>
      </c>
      <c r="O304" s="95">
        <f t="shared" si="160"/>
        <v>0</v>
      </c>
      <c r="P304" s="96">
        <f t="shared" si="161"/>
        <v>0</v>
      </c>
      <c r="Q304" s="5">
        <f t="shared" si="154"/>
        <v>0.12</v>
      </c>
      <c r="R304" s="8">
        <f t="shared" si="162"/>
        <v>1.0063158999999999</v>
      </c>
      <c r="S304" s="3">
        <f t="shared" si="163"/>
        <v>7.10294034</v>
      </c>
      <c r="T304" s="3">
        <f t="shared" si="164"/>
        <v>0</v>
      </c>
      <c r="U304" s="97" t="str">
        <f t="shared" si="168"/>
        <v>INCORPJ=</v>
      </c>
      <c r="V304" s="122">
        <f t="shared" si="169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50"/>
        <v>45057</v>
      </c>
      <c r="B305" s="96">
        <f t="shared" si="148"/>
        <v>1132.1865991899999</v>
      </c>
      <c r="C305" s="3">
        <f t="shared" si="166"/>
        <v>1122.3341230200001</v>
      </c>
      <c r="D305" s="99">
        <f t="shared" si="156"/>
        <v>1056.896</v>
      </c>
      <c r="E305" s="120">
        <f>IF(DAY(A304)=$A$5,VLOOKUP(A304,[1]A!$E$15:$G$200,3),E304)</f>
        <v>1060.116</v>
      </c>
      <c r="F305" s="100">
        <f t="shared" si="157"/>
        <v>45006</v>
      </c>
      <c r="G305" s="141">
        <f t="shared" si="158"/>
        <v>3.0466573816156917E-3</v>
      </c>
      <c r="H305" s="101">
        <f t="shared" si="151"/>
        <v>21</v>
      </c>
      <c r="I305" s="101">
        <f t="shared" si="152"/>
        <v>30</v>
      </c>
      <c r="J305" s="96">
        <f t="shared" si="153"/>
        <v>1.0021316868288699</v>
      </c>
      <c r="K305" s="96">
        <v>1</v>
      </c>
      <c r="L305" s="96">
        <f t="shared" si="167"/>
        <v>1.00213168</v>
      </c>
      <c r="M305" s="96">
        <f t="shared" si="149"/>
        <v>1124.72658022</v>
      </c>
      <c r="N305" s="24">
        <f t="shared" si="159"/>
        <v>0</v>
      </c>
      <c r="O305" s="95">
        <f t="shared" si="160"/>
        <v>0</v>
      </c>
      <c r="P305" s="96">
        <f t="shared" si="161"/>
        <v>0</v>
      </c>
      <c r="Q305" s="5">
        <f t="shared" si="154"/>
        <v>0.12</v>
      </c>
      <c r="R305" s="8">
        <f t="shared" si="162"/>
        <v>1.0066327399999999</v>
      </c>
      <c r="S305" s="3">
        <f t="shared" si="163"/>
        <v>7.4600189700000001</v>
      </c>
      <c r="T305" s="3">
        <f t="shared" si="164"/>
        <v>0</v>
      </c>
      <c r="U305" s="97" t="str">
        <f t="shared" si="168"/>
        <v>INCORPJ=</v>
      </c>
      <c r="V305" s="122">
        <f t="shared" si="169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50"/>
        <v>45058</v>
      </c>
      <c r="B306" s="96">
        <f t="shared" si="148"/>
        <v>1132.6579142500002</v>
      </c>
      <c r="C306" s="3">
        <f t="shared" si="166"/>
        <v>1122.3341230200001</v>
      </c>
      <c r="D306" s="99">
        <f t="shared" si="156"/>
        <v>1056.896</v>
      </c>
      <c r="E306" s="120">
        <f>IF(DAY(A305)=$A$5,VLOOKUP(A305,[1]A!$E$15:$G$200,3),E305)</f>
        <v>1060.116</v>
      </c>
      <c r="F306" s="100">
        <f t="shared" si="157"/>
        <v>45006</v>
      </c>
      <c r="G306" s="141">
        <f t="shared" si="158"/>
        <v>3.0466573816156917E-3</v>
      </c>
      <c r="H306" s="101">
        <f t="shared" si="151"/>
        <v>22</v>
      </c>
      <c r="I306" s="101">
        <f t="shared" si="152"/>
        <v>30</v>
      </c>
      <c r="J306" s="96">
        <f t="shared" si="153"/>
        <v>1.0022333089934763</v>
      </c>
      <c r="K306" s="96">
        <v>1</v>
      </c>
      <c r="L306" s="96">
        <f t="shared" si="167"/>
        <v>1.0022333000000001</v>
      </c>
      <c r="M306" s="96">
        <f t="shared" si="149"/>
        <v>1124.8406318100001</v>
      </c>
      <c r="N306" s="24">
        <f t="shared" si="159"/>
        <v>0</v>
      </c>
      <c r="O306" s="95">
        <f t="shared" si="160"/>
        <v>0</v>
      </c>
      <c r="P306" s="96">
        <f t="shared" si="161"/>
        <v>0</v>
      </c>
      <c r="Q306" s="5">
        <f t="shared" si="154"/>
        <v>0.12</v>
      </c>
      <c r="R306" s="8">
        <f t="shared" si="162"/>
        <v>1.00694968</v>
      </c>
      <c r="S306" s="3">
        <f t="shared" si="163"/>
        <v>7.8172824399999996</v>
      </c>
      <c r="T306" s="3">
        <f t="shared" si="164"/>
        <v>0</v>
      </c>
      <c r="U306" s="97" t="str">
        <f t="shared" si="168"/>
        <v>INCORPJ=</v>
      </c>
      <c r="V306" s="122">
        <f t="shared" si="169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50"/>
        <v>45059</v>
      </c>
      <c r="B307" s="96">
        <f t="shared" si="148"/>
        <v>1133.1294355800001</v>
      </c>
      <c r="C307" s="3">
        <f t="shared" si="166"/>
        <v>1122.3341230200001</v>
      </c>
      <c r="D307" s="99">
        <f t="shared" si="156"/>
        <v>1056.896</v>
      </c>
      <c r="E307" s="120">
        <f>IF(DAY(A306)=$A$5,VLOOKUP(A306,[1]A!$E$15:$G$200,3),E306)</f>
        <v>1060.116</v>
      </c>
      <c r="F307" s="100">
        <f t="shared" si="157"/>
        <v>45006</v>
      </c>
      <c r="G307" s="141">
        <f t="shared" si="158"/>
        <v>3.0466573816156917E-3</v>
      </c>
      <c r="H307" s="101">
        <f t="shared" si="151"/>
        <v>23</v>
      </c>
      <c r="I307" s="101">
        <f t="shared" si="152"/>
        <v>30</v>
      </c>
      <c r="J307" s="96">
        <f t="shared" si="153"/>
        <v>1.0023349414631797</v>
      </c>
      <c r="K307" s="96">
        <v>1</v>
      </c>
      <c r="L307" s="96">
        <f t="shared" si="167"/>
        <v>1.0023349399999999</v>
      </c>
      <c r="M307" s="96">
        <f t="shared" si="149"/>
        <v>1124.95470585</v>
      </c>
      <c r="N307" s="24">
        <f t="shared" si="159"/>
        <v>0</v>
      </c>
      <c r="O307" s="95">
        <f t="shared" si="160"/>
        <v>0</v>
      </c>
      <c r="P307" s="96">
        <f t="shared" si="161"/>
        <v>0</v>
      </c>
      <c r="Q307" s="5">
        <f t="shared" si="154"/>
        <v>0.12</v>
      </c>
      <c r="R307" s="8">
        <f t="shared" si="162"/>
        <v>1.007266719</v>
      </c>
      <c r="S307" s="3">
        <f t="shared" si="163"/>
        <v>8.1747297299999993</v>
      </c>
      <c r="T307" s="3">
        <f t="shared" si="164"/>
        <v>0</v>
      </c>
      <c r="U307" s="97" t="str">
        <f t="shared" si="168"/>
        <v>INCORPJ=</v>
      </c>
      <c r="V307" s="122">
        <f t="shared" si="169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50"/>
        <v>45060</v>
      </c>
      <c r="B308" s="96">
        <f t="shared" si="148"/>
        <v>1133.60114288</v>
      </c>
      <c r="C308" s="3">
        <f t="shared" si="166"/>
        <v>1122.3341230200001</v>
      </c>
      <c r="D308" s="99">
        <f t="shared" si="156"/>
        <v>1056.896</v>
      </c>
      <c r="E308" s="120">
        <f>IF(DAY(A307)=$A$5,VLOOKUP(A307,[1]A!$E$15:$G$200,3),E307)</f>
        <v>1060.116</v>
      </c>
      <c r="F308" s="100">
        <f t="shared" si="157"/>
        <v>45006</v>
      </c>
      <c r="G308" s="141">
        <f t="shared" si="158"/>
        <v>3.0466573816156917E-3</v>
      </c>
      <c r="H308" s="101">
        <f t="shared" si="151"/>
        <v>24</v>
      </c>
      <c r="I308" s="101">
        <f t="shared" si="152"/>
        <v>30</v>
      </c>
      <c r="J308" s="96">
        <f t="shared" si="153"/>
        <v>1.0024365842390253</v>
      </c>
      <c r="K308" s="96">
        <v>1</v>
      </c>
      <c r="L308" s="96">
        <f t="shared" si="167"/>
        <v>1.0024365799999999</v>
      </c>
      <c r="M308" s="96">
        <f t="shared" si="149"/>
        <v>1125.0687798900001</v>
      </c>
      <c r="N308" s="24">
        <f t="shared" si="159"/>
        <v>0</v>
      </c>
      <c r="O308" s="95">
        <f t="shared" si="160"/>
        <v>0</v>
      </c>
      <c r="P308" s="96">
        <f t="shared" si="161"/>
        <v>0</v>
      </c>
      <c r="Q308" s="5">
        <f t="shared" si="154"/>
        <v>0.12</v>
      </c>
      <c r="R308" s="8">
        <f t="shared" si="162"/>
        <v>1.0075838589999999</v>
      </c>
      <c r="S308" s="3">
        <f t="shared" si="163"/>
        <v>8.5323629899999993</v>
      </c>
      <c r="T308" s="3">
        <f t="shared" si="164"/>
        <v>0</v>
      </c>
      <c r="U308" s="97" t="str">
        <f t="shared" si="168"/>
        <v>INCORPJ=</v>
      </c>
      <c r="V308" s="122">
        <f t="shared" si="169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50"/>
        <v>45061</v>
      </c>
      <c r="B309" s="96">
        <f t="shared" si="148"/>
        <v>1134.0730452399998</v>
      </c>
      <c r="C309" s="3">
        <f t="shared" si="166"/>
        <v>1122.3341230200001</v>
      </c>
      <c r="D309" s="99">
        <f t="shared" si="156"/>
        <v>1056.896</v>
      </c>
      <c r="E309" s="120">
        <f>IF(DAY(A308)=$A$5,VLOOKUP(A308,[1]A!$E$15:$G$200,3),E308)</f>
        <v>1060.116</v>
      </c>
      <c r="F309" s="100">
        <f t="shared" si="157"/>
        <v>45006</v>
      </c>
      <c r="G309" s="141">
        <f t="shared" si="158"/>
        <v>3.0466573816156917E-3</v>
      </c>
      <c r="H309" s="101">
        <f t="shared" si="151"/>
        <v>25</v>
      </c>
      <c r="I309" s="101">
        <f t="shared" si="152"/>
        <v>30</v>
      </c>
      <c r="J309" s="96">
        <f t="shared" si="153"/>
        <v>1.0025382373220579</v>
      </c>
      <c r="K309" s="96">
        <v>1</v>
      </c>
      <c r="L309" s="96">
        <f t="shared" si="167"/>
        <v>1.0025382300000001</v>
      </c>
      <c r="M309" s="96">
        <f t="shared" si="149"/>
        <v>1125.1828651599999</v>
      </c>
      <c r="N309" s="24">
        <f t="shared" si="159"/>
        <v>0</v>
      </c>
      <c r="O309" s="95">
        <f t="shared" si="160"/>
        <v>0</v>
      </c>
      <c r="P309" s="96">
        <f t="shared" si="161"/>
        <v>0</v>
      </c>
      <c r="Q309" s="5">
        <f t="shared" si="154"/>
        <v>0.12</v>
      </c>
      <c r="R309" s="8">
        <f t="shared" si="162"/>
        <v>1.0079010980000001</v>
      </c>
      <c r="S309" s="3">
        <f t="shared" si="163"/>
        <v>8.8901800800000004</v>
      </c>
      <c r="T309" s="3">
        <f t="shared" si="164"/>
        <v>0</v>
      </c>
      <c r="U309" s="97" t="str">
        <f t="shared" si="168"/>
        <v>INCORPJ=</v>
      </c>
      <c r="V309" s="122">
        <f t="shared" si="169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50"/>
        <v>45062</v>
      </c>
      <c r="B310" s="96">
        <f t="shared" si="148"/>
        <v>1134.5451551399999</v>
      </c>
      <c r="C310" s="3">
        <f t="shared" si="166"/>
        <v>1122.3341230200001</v>
      </c>
      <c r="D310" s="99">
        <f t="shared" si="156"/>
        <v>1056.896</v>
      </c>
      <c r="E310" s="120">
        <f>IF(DAY(A309)=$A$5,VLOOKUP(A309,[1]A!$E$15:$G$200,3),E309)</f>
        <v>1060.116</v>
      </c>
      <c r="F310" s="100">
        <f t="shared" si="157"/>
        <v>45006</v>
      </c>
      <c r="G310" s="141">
        <f t="shared" si="158"/>
        <v>3.0466573816156917E-3</v>
      </c>
      <c r="H310" s="101">
        <f t="shared" si="151"/>
        <v>26</v>
      </c>
      <c r="I310" s="101">
        <f t="shared" si="152"/>
        <v>30</v>
      </c>
      <c r="J310" s="96">
        <f t="shared" si="153"/>
        <v>1.0026399007133231</v>
      </c>
      <c r="K310" s="96">
        <v>1</v>
      </c>
      <c r="L310" s="96">
        <f t="shared" si="167"/>
        <v>1.0026398999999999</v>
      </c>
      <c r="M310" s="96">
        <f t="shared" si="149"/>
        <v>1125.29697287</v>
      </c>
      <c r="N310" s="24">
        <f t="shared" si="159"/>
        <v>0</v>
      </c>
      <c r="O310" s="95">
        <f t="shared" si="160"/>
        <v>0</v>
      </c>
      <c r="P310" s="96">
        <f t="shared" si="161"/>
        <v>0</v>
      </c>
      <c r="Q310" s="5">
        <f t="shared" si="154"/>
        <v>0.12</v>
      </c>
      <c r="R310" s="8">
        <f t="shared" si="162"/>
        <v>1.008218437</v>
      </c>
      <c r="S310" s="3">
        <f t="shared" si="163"/>
        <v>9.2481822699999991</v>
      </c>
      <c r="T310" s="3">
        <f t="shared" si="164"/>
        <v>0</v>
      </c>
      <c r="U310" s="97" t="str">
        <f t="shared" si="168"/>
        <v>INCORPJ=</v>
      </c>
      <c r="V310" s="122">
        <f t="shared" si="169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50"/>
        <v>45063</v>
      </c>
      <c r="B311" s="96">
        <f t="shared" si="148"/>
        <v>1135.0174500100002</v>
      </c>
      <c r="C311" s="3">
        <f t="shared" si="166"/>
        <v>1122.3341230200001</v>
      </c>
      <c r="D311" s="99">
        <f t="shared" si="156"/>
        <v>1056.896</v>
      </c>
      <c r="E311" s="120">
        <f>IF(DAY(A310)=$A$5,VLOOKUP(A310,[1]A!$E$15:$G$200,3),E310)</f>
        <v>1060.116</v>
      </c>
      <c r="F311" s="100">
        <f t="shared" si="157"/>
        <v>45006</v>
      </c>
      <c r="G311" s="141">
        <f t="shared" si="158"/>
        <v>3.0466573816156917E-3</v>
      </c>
      <c r="H311" s="101">
        <f t="shared" si="151"/>
        <v>27</v>
      </c>
      <c r="I311" s="101">
        <f t="shared" si="152"/>
        <v>30</v>
      </c>
      <c r="J311" s="96">
        <f t="shared" si="153"/>
        <v>1.0027415744138659</v>
      </c>
      <c r="K311" s="96">
        <v>1</v>
      </c>
      <c r="L311" s="96">
        <f t="shared" si="167"/>
        <v>1.00274157</v>
      </c>
      <c r="M311" s="96">
        <f t="shared" si="149"/>
        <v>1125.4110805800001</v>
      </c>
      <c r="N311" s="24">
        <f t="shared" si="159"/>
        <v>0</v>
      </c>
      <c r="O311" s="95">
        <f t="shared" si="160"/>
        <v>0</v>
      </c>
      <c r="P311" s="96">
        <f t="shared" si="161"/>
        <v>0</v>
      </c>
      <c r="Q311" s="5">
        <f t="shared" si="154"/>
        <v>0.12</v>
      </c>
      <c r="R311" s="8">
        <f t="shared" si="162"/>
        <v>1.0085358760000001</v>
      </c>
      <c r="S311" s="3">
        <f t="shared" si="163"/>
        <v>9.6063694300000009</v>
      </c>
      <c r="T311" s="3">
        <f t="shared" si="164"/>
        <v>0</v>
      </c>
      <c r="U311" s="97" t="str">
        <f t="shared" si="168"/>
        <v>INCORPJ=</v>
      </c>
      <c r="V311" s="122">
        <f t="shared" si="169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50"/>
        <v>45064</v>
      </c>
      <c r="B312" s="96">
        <f t="shared" si="148"/>
        <v>1135.4899411900001</v>
      </c>
      <c r="C312" s="3">
        <f t="shared" si="166"/>
        <v>1122.3341230200001</v>
      </c>
      <c r="D312" s="99">
        <f t="shared" si="156"/>
        <v>1056.896</v>
      </c>
      <c r="E312" s="120">
        <f>IF(DAY(A311)=$A$5,VLOOKUP(A311,[1]A!$E$15:$G$200,3),E311)</f>
        <v>1060.116</v>
      </c>
      <c r="F312" s="100">
        <f t="shared" si="157"/>
        <v>45006</v>
      </c>
      <c r="G312" s="141">
        <f t="shared" si="158"/>
        <v>3.0466573816156917E-3</v>
      </c>
      <c r="H312" s="101">
        <f t="shared" si="151"/>
        <v>28</v>
      </c>
      <c r="I312" s="101">
        <f t="shared" si="152"/>
        <v>30</v>
      </c>
      <c r="J312" s="96">
        <f t="shared" si="153"/>
        <v>1.002843258424732</v>
      </c>
      <c r="K312" s="96">
        <v>1</v>
      </c>
      <c r="L312" s="96">
        <f t="shared" si="167"/>
        <v>1.00284325</v>
      </c>
      <c r="M312" s="96">
        <f t="shared" si="149"/>
        <v>1125.52519951</v>
      </c>
      <c r="N312" s="24">
        <f t="shared" si="159"/>
        <v>0</v>
      </c>
      <c r="O312" s="95">
        <f t="shared" si="160"/>
        <v>0</v>
      </c>
      <c r="P312" s="96">
        <f t="shared" si="161"/>
        <v>0</v>
      </c>
      <c r="Q312" s="5">
        <f t="shared" si="154"/>
        <v>0.12</v>
      </c>
      <c r="R312" s="8">
        <f t="shared" si="162"/>
        <v>1.0088534149999999</v>
      </c>
      <c r="S312" s="3">
        <f t="shared" si="163"/>
        <v>9.9647416799999995</v>
      </c>
      <c r="T312" s="3">
        <f t="shared" si="164"/>
        <v>0</v>
      </c>
      <c r="U312" s="97" t="str">
        <f t="shared" si="168"/>
        <v>INCORPJ=</v>
      </c>
      <c r="V312" s="122">
        <f t="shared" si="169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50"/>
        <v>45065</v>
      </c>
      <c r="B313" s="96">
        <f t="shared" si="148"/>
        <v>1135.96264006</v>
      </c>
      <c r="C313" s="3">
        <f t="shared" si="166"/>
        <v>1122.3341230200001</v>
      </c>
      <c r="D313" s="99">
        <f t="shared" si="156"/>
        <v>1056.896</v>
      </c>
      <c r="E313" s="120">
        <f>IF(DAY(A312)=$A$5,VLOOKUP(A312,[1]A!$E$15:$G$200,3),E312)</f>
        <v>1060.116</v>
      </c>
      <c r="F313" s="100">
        <f t="shared" si="157"/>
        <v>45006</v>
      </c>
      <c r="G313" s="141">
        <f t="shared" si="158"/>
        <v>3.0466573816156917E-3</v>
      </c>
      <c r="H313" s="101">
        <f t="shared" si="151"/>
        <v>29</v>
      </c>
      <c r="I313" s="101">
        <f t="shared" si="152"/>
        <v>30</v>
      </c>
      <c r="J313" s="96">
        <f t="shared" si="153"/>
        <v>1.0029449527469667</v>
      </c>
      <c r="K313" s="96">
        <v>1</v>
      </c>
      <c r="L313" s="96">
        <f t="shared" si="167"/>
        <v>1.0029449500000001</v>
      </c>
      <c r="M313" s="96">
        <f t="shared" si="149"/>
        <v>1125.6393408900001</v>
      </c>
      <c r="N313" s="24">
        <f t="shared" si="159"/>
        <v>0</v>
      </c>
      <c r="O313" s="95">
        <f t="shared" si="160"/>
        <v>0</v>
      </c>
      <c r="P313" s="96">
        <f t="shared" si="161"/>
        <v>0</v>
      </c>
      <c r="Q313" s="5">
        <f t="shared" si="154"/>
        <v>0.12</v>
      </c>
      <c r="R313" s="8">
        <f t="shared" si="162"/>
        <v>1.0091710540000001</v>
      </c>
      <c r="S313" s="3">
        <f t="shared" si="163"/>
        <v>10.32329917</v>
      </c>
      <c r="T313" s="3">
        <f t="shared" si="164"/>
        <v>0</v>
      </c>
      <c r="U313" s="97" t="str">
        <f t="shared" si="168"/>
        <v>INCORPJ=</v>
      </c>
      <c r="V313" s="122">
        <f t="shared" si="169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50"/>
        <v>45066</v>
      </c>
      <c r="B314" s="96">
        <f t="shared" si="148"/>
        <v>1136.4355240299999</v>
      </c>
      <c r="C314" s="3">
        <f t="shared" si="166"/>
        <v>1122.3341230200001</v>
      </c>
      <c r="D314" s="99">
        <f t="shared" si="156"/>
        <v>1056.896</v>
      </c>
      <c r="E314" s="120">
        <f>IF(DAY(A313)=$A$5,VLOOKUP(A313,[1]A!$E$15:$G$200,3),E313)</f>
        <v>1060.116</v>
      </c>
      <c r="F314" s="100">
        <f t="shared" si="157"/>
        <v>45006</v>
      </c>
      <c r="G314" s="141">
        <f t="shared" si="158"/>
        <v>3.0466573816156917E-3</v>
      </c>
      <c r="H314" s="101">
        <f t="shared" si="151"/>
        <v>30</v>
      </c>
      <c r="I314" s="101">
        <f t="shared" si="152"/>
        <v>30</v>
      </c>
      <c r="J314" s="96">
        <f t="shared" si="153"/>
        <v>1.0030466573816157</v>
      </c>
      <c r="K314" s="96">
        <v>1</v>
      </c>
      <c r="L314" s="96">
        <f t="shared" si="167"/>
        <v>1.0030466499999999</v>
      </c>
      <c r="M314" s="96">
        <f t="shared" si="149"/>
        <v>1125.7534822699999</v>
      </c>
      <c r="N314" s="24">
        <f t="shared" si="159"/>
        <v>10</v>
      </c>
      <c r="O314" s="95">
        <f t="shared" si="160"/>
        <v>0</v>
      </c>
      <c r="P314" s="96">
        <f t="shared" si="161"/>
        <v>0</v>
      </c>
      <c r="Q314" s="5">
        <f t="shared" si="154"/>
        <v>0.12</v>
      </c>
      <c r="R314" s="8">
        <f t="shared" si="162"/>
        <v>1.0094887930000001</v>
      </c>
      <c r="S314" s="3">
        <f t="shared" si="163"/>
        <v>10.682041760000001</v>
      </c>
      <c r="T314" s="3">
        <f t="shared" si="164"/>
        <v>10.682041760000001</v>
      </c>
      <c r="U314" s="97" t="str">
        <f t="shared" si="168"/>
        <v>INCORPJ=</v>
      </c>
      <c r="V314" s="122">
        <f t="shared" si="169"/>
        <v>45066</v>
      </c>
      <c r="W314" s="4"/>
      <c r="X314" s="4"/>
      <c r="Y314" s="4"/>
      <c r="AE314" s="9"/>
      <c r="AF314" s="9"/>
      <c r="AG314" s="9"/>
    </row>
    <row r="315" spans="1:135" ht="15.75" x14ac:dyDescent="0.2">
      <c r="A315" s="98">
        <f t="shared" si="150"/>
        <v>45067</v>
      </c>
      <c r="B315" s="96">
        <f t="shared" si="148"/>
        <v>1136.8342845500001</v>
      </c>
      <c r="C315" s="144">
        <f>IF(N314&gt;0,M314-P314+S314,C314)</f>
        <v>1136.4355240299999</v>
      </c>
      <c r="D315" s="99">
        <f t="shared" si="156"/>
        <v>1060.116</v>
      </c>
      <c r="E315" s="120">
        <f>IF(DAY(A314)=$A$5,VLOOKUP(A314,[1]A!$E$15:$G$200,3),E314)</f>
        <v>1061.635</v>
      </c>
      <c r="F315" s="100">
        <f t="shared" si="157"/>
        <v>45037</v>
      </c>
      <c r="G315" s="141">
        <f t="shared" si="158"/>
        <v>1.4328620641514966E-3</v>
      </c>
      <c r="H315" s="101">
        <f t="shared" si="151"/>
        <v>1</v>
      </c>
      <c r="I315" s="101">
        <f t="shared" si="152"/>
        <v>31</v>
      </c>
      <c r="J315" s="96">
        <f t="shared" si="153"/>
        <v>1.0000461893407868</v>
      </c>
      <c r="K315" s="96">
        <v>1</v>
      </c>
      <c r="L315" s="96">
        <f t="shared" si="167"/>
        <v>1.00004618</v>
      </c>
      <c r="M315" s="96">
        <f t="shared" si="149"/>
        <v>1136.4880046200001</v>
      </c>
      <c r="N315" s="24">
        <f t="shared" si="159"/>
        <v>0</v>
      </c>
      <c r="O315" s="95">
        <f t="shared" si="160"/>
        <v>0</v>
      </c>
      <c r="P315" s="96">
        <f t="shared" si="161"/>
        <v>0</v>
      </c>
      <c r="Q315" s="5">
        <f t="shared" si="154"/>
        <v>0.12</v>
      </c>
      <c r="R315" s="8">
        <f t="shared" si="162"/>
        <v>1.0003046929999999</v>
      </c>
      <c r="S315" s="3">
        <f t="shared" si="163"/>
        <v>0.34627993000000001</v>
      </c>
      <c r="T315" s="3">
        <f t="shared" si="164"/>
        <v>0</v>
      </c>
      <c r="U315" s="97" t="str">
        <f t="shared" ref="U315:U330" si="170">U314</f>
        <v>INCORPJ=</v>
      </c>
      <c r="V315" s="122">
        <f t="shared" si="169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50"/>
        <v>45068</v>
      </c>
      <c r="B316" s="96">
        <f t="shared" si="148"/>
        <v>1137.2332066399999</v>
      </c>
      <c r="C316" s="3">
        <f t="shared" si="166"/>
        <v>1136.4355240299999</v>
      </c>
      <c r="D316" s="99">
        <f t="shared" si="156"/>
        <v>1060.116</v>
      </c>
      <c r="E316" s="120">
        <f>IF(DAY(A315)=$A$5,VLOOKUP(A315,[1]A!$E$15:$G$200,3),E315)</f>
        <v>1061.635</v>
      </c>
      <c r="F316" s="100">
        <f t="shared" si="157"/>
        <v>45037</v>
      </c>
      <c r="G316" s="141">
        <f t="shared" si="158"/>
        <v>1.4328620641514966E-3</v>
      </c>
      <c r="H316" s="101">
        <f t="shared" si="151"/>
        <v>2</v>
      </c>
      <c r="I316" s="101">
        <f t="shared" si="152"/>
        <v>31</v>
      </c>
      <c r="J316" s="96">
        <f t="shared" si="153"/>
        <v>1.0000923808150286</v>
      </c>
      <c r="K316" s="96">
        <v>1</v>
      </c>
      <c r="L316" s="96">
        <f t="shared" si="167"/>
        <v>1.0000923799999999</v>
      </c>
      <c r="M316" s="96">
        <f t="shared" si="149"/>
        <v>1136.54050794</v>
      </c>
      <c r="N316" s="24">
        <f t="shared" si="159"/>
        <v>0</v>
      </c>
      <c r="O316" s="95">
        <f t="shared" si="160"/>
        <v>0</v>
      </c>
      <c r="P316" s="96">
        <f t="shared" si="161"/>
        <v>0</v>
      </c>
      <c r="Q316" s="5">
        <f t="shared" si="154"/>
        <v>0.12</v>
      </c>
      <c r="R316" s="8">
        <f t="shared" si="162"/>
        <v>1.0006094800000001</v>
      </c>
      <c r="S316" s="3">
        <f t="shared" si="163"/>
        <v>0.6926987</v>
      </c>
      <c r="T316" s="3">
        <f t="shared" si="164"/>
        <v>0</v>
      </c>
      <c r="U316" s="97" t="str">
        <f t="shared" si="170"/>
        <v>INCORPJ=</v>
      </c>
      <c r="V316" s="122">
        <f t="shared" si="169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50"/>
        <v>45069</v>
      </c>
      <c r="B317" s="96">
        <f t="shared" si="148"/>
        <v>1137.6322539299999</v>
      </c>
      <c r="C317" s="3">
        <f t="shared" si="166"/>
        <v>1136.4355240299999</v>
      </c>
      <c r="D317" s="99">
        <f t="shared" si="156"/>
        <v>1060.116</v>
      </c>
      <c r="E317" s="120">
        <f>IF(DAY(A316)=$A$5,VLOOKUP(A316,[1]A!$E$15:$G$200,3),E316)</f>
        <v>1061.635</v>
      </c>
      <c r="F317" s="100">
        <f t="shared" si="157"/>
        <v>45037</v>
      </c>
      <c r="G317" s="141">
        <f t="shared" si="158"/>
        <v>1.4328620641514966E-3</v>
      </c>
      <c r="H317" s="101">
        <f t="shared" si="151"/>
        <v>3</v>
      </c>
      <c r="I317" s="101">
        <f t="shared" si="152"/>
        <v>31</v>
      </c>
      <c r="J317" s="96">
        <f t="shared" si="153"/>
        <v>1.0001385744228244</v>
      </c>
      <c r="K317" s="96">
        <v>1</v>
      </c>
      <c r="L317" s="96">
        <f t="shared" si="167"/>
        <v>1.0001385700000001</v>
      </c>
      <c r="M317" s="96">
        <f t="shared" si="149"/>
        <v>1136.5929999</v>
      </c>
      <c r="N317" s="24">
        <f t="shared" si="159"/>
        <v>0</v>
      </c>
      <c r="O317" s="95">
        <f t="shared" si="160"/>
        <v>0</v>
      </c>
      <c r="P317" s="96">
        <f t="shared" si="161"/>
        <v>0</v>
      </c>
      <c r="Q317" s="5">
        <f t="shared" si="154"/>
        <v>0.12</v>
      </c>
      <c r="R317" s="8">
        <f t="shared" si="162"/>
        <v>1.000914359</v>
      </c>
      <c r="S317" s="3">
        <f t="shared" si="163"/>
        <v>1.0392540299999999</v>
      </c>
      <c r="T317" s="3">
        <f t="shared" si="164"/>
        <v>0</v>
      </c>
      <c r="U317" s="97" t="str">
        <f t="shared" si="170"/>
        <v>INCORPJ=</v>
      </c>
      <c r="V317" s="122">
        <f t="shared" si="169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50"/>
        <v>45070</v>
      </c>
      <c r="B318" s="96">
        <f t="shared" si="148"/>
        <v>1138.0314503099999</v>
      </c>
      <c r="C318" s="3">
        <f t="shared" si="166"/>
        <v>1136.4355240299999</v>
      </c>
      <c r="D318" s="99">
        <f t="shared" si="156"/>
        <v>1060.116</v>
      </c>
      <c r="E318" s="120">
        <f>IF(DAY(A317)=$A$5,VLOOKUP(A317,[1]A!$E$15:$G$200,3),E317)</f>
        <v>1061.635</v>
      </c>
      <c r="F318" s="100">
        <f t="shared" si="157"/>
        <v>45037</v>
      </c>
      <c r="G318" s="141">
        <f t="shared" si="158"/>
        <v>1.4328620641514966E-3</v>
      </c>
      <c r="H318" s="101">
        <f t="shared" si="151"/>
        <v>4</v>
      </c>
      <c r="I318" s="101">
        <f t="shared" si="152"/>
        <v>31</v>
      </c>
      <c r="J318" s="96">
        <f t="shared" si="153"/>
        <v>1.0001847701642723</v>
      </c>
      <c r="K318" s="96">
        <v>1</v>
      </c>
      <c r="L318" s="96">
        <f t="shared" si="167"/>
        <v>1.0001847699999999</v>
      </c>
      <c r="M318" s="96">
        <f t="shared" si="149"/>
        <v>1136.6455032199999</v>
      </c>
      <c r="N318" s="24">
        <f t="shared" si="159"/>
        <v>0</v>
      </c>
      <c r="O318" s="95">
        <f t="shared" si="160"/>
        <v>0</v>
      </c>
      <c r="P318" s="96">
        <f t="shared" si="161"/>
        <v>0</v>
      </c>
      <c r="Q318" s="5">
        <f t="shared" si="154"/>
        <v>0.12</v>
      </c>
      <c r="R318" s="8">
        <f t="shared" si="162"/>
        <v>1.0012193309999999</v>
      </c>
      <c r="S318" s="3">
        <f t="shared" si="163"/>
        <v>1.3859470899999999</v>
      </c>
      <c r="T318" s="3">
        <f t="shared" si="164"/>
        <v>0</v>
      </c>
      <c r="U318" s="97" t="str">
        <f t="shared" si="170"/>
        <v>INCORPJ=</v>
      </c>
      <c r="V318" s="122">
        <f t="shared" si="169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50"/>
        <v>45071</v>
      </c>
      <c r="B319" s="96">
        <f t="shared" si="148"/>
        <v>1138.4307730400001</v>
      </c>
      <c r="C319" s="3">
        <f t="shared" si="166"/>
        <v>1136.4355240299999</v>
      </c>
      <c r="D319" s="99">
        <f t="shared" si="156"/>
        <v>1060.116</v>
      </c>
      <c r="E319" s="120">
        <f>IF(DAY(A318)=$A$5,VLOOKUP(A318,[1]A!$E$15:$G$200,3),E318)</f>
        <v>1061.635</v>
      </c>
      <c r="F319" s="100">
        <f t="shared" si="157"/>
        <v>45037</v>
      </c>
      <c r="G319" s="141">
        <f t="shared" si="158"/>
        <v>1.4328620641514966E-3</v>
      </c>
      <c r="H319" s="101">
        <f t="shared" si="151"/>
        <v>5</v>
      </c>
      <c r="I319" s="101">
        <f t="shared" si="152"/>
        <v>31</v>
      </c>
      <c r="J319" s="96">
        <f t="shared" si="153"/>
        <v>1.0002309680394712</v>
      </c>
      <c r="K319" s="96">
        <v>1</v>
      </c>
      <c r="L319" s="96">
        <f t="shared" si="167"/>
        <v>1.0002309599999999</v>
      </c>
      <c r="M319" s="96">
        <f t="shared" si="149"/>
        <v>1136.69799517</v>
      </c>
      <c r="N319" s="24">
        <f t="shared" si="159"/>
        <v>0</v>
      </c>
      <c r="O319" s="95">
        <f t="shared" si="160"/>
        <v>0</v>
      </c>
      <c r="P319" s="96">
        <f t="shared" si="161"/>
        <v>0</v>
      </c>
      <c r="Q319" s="5">
        <f t="shared" si="154"/>
        <v>0.12</v>
      </c>
      <c r="R319" s="8">
        <f t="shared" si="162"/>
        <v>1.001524396</v>
      </c>
      <c r="S319" s="3">
        <f t="shared" si="163"/>
        <v>1.7327778700000001</v>
      </c>
      <c r="T319" s="3">
        <f t="shared" si="164"/>
        <v>0</v>
      </c>
      <c r="U319" s="97" t="str">
        <f t="shared" si="170"/>
        <v>INCORPJ=</v>
      </c>
      <c r="V319" s="122">
        <f t="shared" si="169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50"/>
        <v>45072</v>
      </c>
      <c r="B320" s="96">
        <f t="shared" si="148"/>
        <v>1138.8302449099999</v>
      </c>
      <c r="C320" s="3">
        <f t="shared" si="166"/>
        <v>1136.4355240299999</v>
      </c>
      <c r="D320" s="99">
        <f t="shared" si="156"/>
        <v>1060.116</v>
      </c>
      <c r="E320" s="120">
        <f>IF(DAY(A319)=$A$5,VLOOKUP(A319,[1]A!$E$15:$G$200,3),E319)</f>
        <v>1061.635</v>
      </c>
      <c r="F320" s="100">
        <f t="shared" si="157"/>
        <v>45037</v>
      </c>
      <c r="G320" s="141">
        <f t="shared" si="158"/>
        <v>1.4328620641514966E-3</v>
      </c>
      <c r="H320" s="101">
        <f t="shared" si="151"/>
        <v>6</v>
      </c>
      <c r="I320" s="101">
        <f t="shared" si="152"/>
        <v>31</v>
      </c>
      <c r="J320" s="96">
        <f t="shared" si="153"/>
        <v>1.0002771680485194</v>
      </c>
      <c r="K320" s="96">
        <v>1</v>
      </c>
      <c r="L320" s="96">
        <f t="shared" si="167"/>
        <v>1.00027716</v>
      </c>
      <c r="M320" s="96">
        <f t="shared" si="149"/>
        <v>1136.7504984899999</v>
      </c>
      <c r="N320" s="24">
        <f t="shared" si="159"/>
        <v>0</v>
      </c>
      <c r="O320" s="95">
        <f t="shared" si="160"/>
        <v>0</v>
      </c>
      <c r="P320" s="96">
        <f t="shared" si="161"/>
        <v>0</v>
      </c>
      <c r="Q320" s="5">
        <f t="shared" si="154"/>
        <v>0.12</v>
      </c>
      <c r="R320" s="8">
        <f t="shared" si="162"/>
        <v>1.001829554</v>
      </c>
      <c r="S320" s="3">
        <f t="shared" si="163"/>
        <v>2.0797464200000002</v>
      </c>
      <c r="T320" s="3">
        <f t="shared" si="164"/>
        <v>0</v>
      </c>
      <c r="U320" s="97" t="str">
        <f t="shared" si="170"/>
        <v>INCORPJ=</v>
      </c>
      <c r="V320" s="122">
        <f t="shared" si="169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50"/>
        <v>45073</v>
      </c>
      <c r="B321" s="96">
        <f t="shared" si="148"/>
        <v>1139.2298647900002</v>
      </c>
      <c r="C321" s="3">
        <f t="shared" si="166"/>
        <v>1136.4355240299999</v>
      </c>
      <c r="D321" s="99">
        <f t="shared" si="156"/>
        <v>1060.116</v>
      </c>
      <c r="E321" s="120">
        <f>IF(DAY(A320)=$A$5,VLOOKUP(A320,[1]A!$E$15:$G$200,3),E320)</f>
        <v>1061.635</v>
      </c>
      <c r="F321" s="100">
        <f t="shared" si="157"/>
        <v>45037</v>
      </c>
      <c r="G321" s="141">
        <f t="shared" si="158"/>
        <v>1.4328620641514966E-3</v>
      </c>
      <c r="H321" s="101">
        <f t="shared" si="151"/>
        <v>7</v>
      </c>
      <c r="I321" s="101">
        <f t="shared" si="152"/>
        <v>31</v>
      </c>
      <c r="J321" s="96">
        <f t="shared" si="153"/>
        <v>1.0003233701915155</v>
      </c>
      <c r="K321" s="96">
        <v>1</v>
      </c>
      <c r="L321" s="96">
        <f t="shared" si="167"/>
        <v>1.00032337</v>
      </c>
      <c r="M321" s="96">
        <f t="shared" si="149"/>
        <v>1136.8030131800001</v>
      </c>
      <c r="N321" s="24">
        <f t="shared" si="159"/>
        <v>0</v>
      </c>
      <c r="O321" s="95">
        <f t="shared" si="160"/>
        <v>0</v>
      </c>
      <c r="P321" s="96">
        <f t="shared" si="161"/>
        <v>0</v>
      </c>
      <c r="Q321" s="5">
        <f t="shared" si="154"/>
        <v>0.12</v>
      </c>
      <c r="R321" s="8">
        <f t="shared" si="162"/>
        <v>1.002134804</v>
      </c>
      <c r="S321" s="3">
        <f t="shared" si="163"/>
        <v>2.4268516099999999</v>
      </c>
      <c r="T321" s="3">
        <f t="shared" si="164"/>
        <v>0</v>
      </c>
      <c r="U321" s="97" t="str">
        <f t="shared" si="170"/>
        <v>INCORPJ=</v>
      </c>
      <c r="V321" s="122">
        <f t="shared" si="169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50"/>
        <v>45074</v>
      </c>
      <c r="B322" s="96">
        <f t="shared" si="148"/>
        <v>1139.62961221</v>
      </c>
      <c r="C322" s="3">
        <f t="shared" si="166"/>
        <v>1136.4355240299999</v>
      </c>
      <c r="D322" s="99">
        <f t="shared" si="156"/>
        <v>1060.116</v>
      </c>
      <c r="E322" s="120">
        <f>IF(DAY(A321)=$A$5,VLOOKUP(A321,[1]A!$E$15:$G$200,3),E321)</f>
        <v>1061.635</v>
      </c>
      <c r="F322" s="100">
        <f t="shared" si="157"/>
        <v>45037</v>
      </c>
      <c r="G322" s="141">
        <f t="shared" si="158"/>
        <v>1.4328620641514966E-3</v>
      </c>
      <c r="H322" s="101">
        <f t="shared" si="151"/>
        <v>8</v>
      </c>
      <c r="I322" s="101">
        <f t="shared" si="152"/>
        <v>31</v>
      </c>
      <c r="J322" s="96">
        <f t="shared" si="153"/>
        <v>1.0003695744685583</v>
      </c>
      <c r="K322" s="96">
        <v>1</v>
      </c>
      <c r="L322" s="96">
        <f t="shared" si="167"/>
        <v>1.0003695699999999</v>
      </c>
      <c r="M322" s="96">
        <f t="shared" si="149"/>
        <v>1136.8555165</v>
      </c>
      <c r="N322" s="24">
        <f t="shared" si="159"/>
        <v>0</v>
      </c>
      <c r="O322" s="95">
        <f t="shared" si="160"/>
        <v>0</v>
      </c>
      <c r="P322" s="96">
        <f t="shared" si="161"/>
        <v>0</v>
      </c>
      <c r="Q322" s="5">
        <f t="shared" si="154"/>
        <v>0.12</v>
      </c>
      <c r="R322" s="8">
        <f t="shared" si="162"/>
        <v>1.002440148</v>
      </c>
      <c r="S322" s="3">
        <f t="shared" si="163"/>
        <v>2.7740957100000001</v>
      </c>
      <c r="T322" s="3">
        <f t="shared" si="164"/>
        <v>0</v>
      </c>
      <c r="U322" s="97" t="str">
        <f t="shared" si="170"/>
        <v>INCORPJ=</v>
      </c>
      <c r="V322" s="122">
        <f t="shared" si="169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50"/>
        <v>45075</v>
      </c>
      <c r="B323" s="96">
        <f t="shared" si="148"/>
        <v>1140.02950882</v>
      </c>
      <c r="C323" s="3">
        <f t="shared" si="166"/>
        <v>1136.4355240299999</v>
      </c>
      <c r="D323" s="99">
        <f t="shared" si="156"/>
        <v>1060.116</v>
      </c>
      <c r="E323" s="120">
        <f>IF(DAY(A322)=$A$5,VLOOKUP(A322,[1]A!$E$15:$G$200,3),E322)</f>
        <v>1061.635</v>
      </c>
      <c r="F323" s="100">
        <f t="shared" si="157"/>
        <v>45037</v>
      </c>
      <c r="G323" s="141">
        <f t="shared" si="158"/>
        <v>1.4328620641514966E-3</v>
      </c>
      <c r="H323" s="101">
        <f t="shared" si="151"/>
        <v>9</v>
      </c>
      <c r="I323" s="101">
        <f t="shared" si="152"/>
        <v>31</v>
      </c>
      <c r="J323" s="96">
        <f t="shared" si="153"/>
        <v>1.000415780879746</v>
      </c>
      <c r="K323" s="96">
        <v>1</v>
      </c>
      <c r="L323" s="96">
        <f t="shared" si="167"/>
        <v>1.00041578</v>
      </c>
      <c r="M323" s="96">
        <f t="shared" si="149"/>
        <v>1136.90803119</v>
      </c>
      <c r="N323" s="24">
        <f t="shared" si="159"/>
        <v>0</v>
      </c>
      <c r="O323" s="95">
        <f t="shared" si="160"/>
        <v>0</v>
      </c>
      <c r="P323" s="96">
        <f t="shared" si="161"/>
        <v>0</v>
      </c>
      <c r="Q323" s="5">
        <f t="shared" si="154"/>
        <v>0.12</v>
      </c>
      <c r="R323" s="8">
        <f t="shared" si="162"/>
        <v>1.002745585</v>
      </c>
      <c r="S323" s="3">
        <f t="shared" si="163"/>
        <v>3.1214776299999998</v>
      </c>
      <c r="T323" s="3">
        <f t="shared" si="164"/>
        <v>0</v>
      </c>
      <c r="U323" s="97" t="str">
        <f t="shared" si="170"/>
        <v>INCORPJ=</v>
      </c>
      <c r="V323" s="122">
        <f t="shared" si="169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50"/>
        <v>45076</v>
      </c>
      <c r="B324" s="96">
        <f t="shared" si="148"/>
        <v>1140.4295318499999</v>
      </c>
      <c r="C324" s="3">
        <f t="shared" si="166"/>
        <v>1136.4355240299999</v>
      </c>
      <c r="D324" s="99">
        <f t="shared" si="156"/>
        <v>1060.116</v>
      </c>
      <c r="E324" s="120">
        <f>IF(DAY(A323)=$A$5,VLOOKUP(A323,[1]A!$E$15:$G$200,3),E323)</f>
        <v>1061.635</v>
      </c>
      <c r="F324" s="100">
        <f t="shared" si="157"/>
        <v>45037</v>
      </c>
      <c r="G324" s="141">
        <f t="shared" si="158"/>
        <v>1.4328620641514966E-3</v>
      </c>
      <c r="H324" s="101">
        <f t="shared" si="151"/>
        <v>10</v>
      </c>
      <c r="I324" s="101">
        <f t="shared" si="152"/>
        <v>31</v>
      </c>
      <c r="J324" s="96">
        <f t="shared" si="153"/>
        <v>1.0004619894251776</v>
      </c>
      <c r="K324" s="96">
        <v>1</v>
      </c>
      <c r="L324" s="96">
        <f t="shared" si="167"/>
        <v>1.0004619800000001</v>
      </c>
      <c r="M324" s="96">
        <f t="shared" si="149"/>
        <v>1136.9605345099999</v>
      </c>
      <c r="N324" s="24">
        <f t="shared" si="159"/>
        <v>0</v>
      </c>
      <c r="O324" s="95">
        <f t="shared" si="160"/>
        <v>0</v>
      </c>
      <c r="P324" s="96">
        <f t="shared" si="161"/>
        <v>0</v>
      </c>
      <c r="Q324" s="5">
        <f t="shared" si="154"/>
        <v>0.12</v>
      </c>
      <c r="R324" s="8">
        <f t="shared" si="162"/>
        <v>1.0030511150000001</v>
      </c>
      <c r="S324" s="3">
        <f t="shared" si="163"/>
        <v>3.46899734</v>
      </c>
      <c r="T324" s="3">
        <f t="shared" si="164"/>
        <v>0</v>
      </c>
      <c r="U324" s="97" t="str">
        <f t="shared" si="170"/>
        <v>INCORPJ=</v>
      </c>
      <c r="V324" s="122">
        <f t="shared" si="169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50"/>
        <v>45077</v>
      </c>
      <c r="B325" s="96">
        <f t="shared" si="148"/>
        <v>1140.8297155</v>
      </c>
      <c r="C325" s="3">
        <f t="shared" si="166"/>
        <v>1136.4355240299999</v>
      </c>
      <c r="D325" s="99">
        <f t="shared" si="156"/>
        <v>1060.116</v>
      </c>
      <c r="E325" s="120">
        <f>IF(DAY(A324)=$A$5,VLOOKUP(A324,[1]A!$E$15:$G$200,3),E324)</f>
        <v>1061.635</v>
      </c>
      <c r="F325" s="100">
        <f t="shared" si="157"/>
        <v>45037</v>
      </c>
      <c r="G325" s="141">
        <f t="shared" si="158"/>
        <v>1.4328620641514966E-3</v>
      </c>
      <c r="H325" s="101">
        <f t="shared" si="151"/>
        <v>11</v>
      </c>
      <c r="I325" s="101">
        <f t="shared" si="152"/>
        <v>31</v>
      </c>
      <c r="J325" s="96">
        <f t="shared" si="153"/>
        <v>1.0005082001049512</v>
      </c>
      <c r="K325" s="96">
        <v>1</v>
      </c>
      <c r="L325" s="96">
        <f t="shared" si="167"/>
        <v>1.0005082000000001</v>
      </c>
      <c r="M325" s="96">
        <f t="shared" si="149"/>
        <v>1137.01306056</v>
      </c>
      <c r="N325" s="24">
        <f t="shared" si="159"/>
        <v>0</v>
      </c>
      <c r="O325" s="95">
        <f t="shared" si="160"/>
        <v>0</v>
      </c>
      <c r="P325" s="96">
        <f t="shared" si="161"/>
        <v>0</v>
      </c>
      <c r="Q325" s="5">
        <f t="shared" si="154"/>
        <v>0.12</v>
      </c>
      <c r="R325" s="8">
        <f t="shared" si="162"/>
        <v>1.0033567379999999</v>
      </c>
      <c r="S325" s="3">
        <f t="shared" si="163"/>
        <v>3.8166549399999998</v>
      </c>
      <c r="T325" s="3">
        <f t="shared" si="164"/>
        <v>0</v>
      </c>
      <c r="U325" s="97" t="str">
        <f t="shared" si="170"/>
        <v>INCORPJ=</v>
      </c>
      <c r="V325" s="122">
        <f t="shared" si="169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50"/>
        <v>45078</v>
      </c>
      <c r="B326" s="96">
        <f t="shared" si="148"/>
        <v>1141.2300256000001</v>
      </c>
      <c r="C326" s="3">
        <f t="shared" si="166"/>
        <v>1136.4355240299999</v>
      </c>
      <c r="D326" s="99">
        <f t="shared" si="156"/>
        <v>1060.116</v>
      </c>
      <c r="E326" s="120">
        <f>IF(DAY(A325)=$A$5,VLOOKUP(A325,[1]A!$E$15:$G$200,3),E325)</f>
        <v>1061.635</v>
      </c>
      <c r="F326" s="100">
        <f t="shared" si="157"/>
        <v>45037</v>
      </c>
      <c r="G326" s="141">
        <f t="shared" si="158"/>
        <v>1.4328620641514966E-3</v>
      </c>
      <c r="H326" s="101">
        <f t="shared" si="151"/>
        <v>12</v>
      </c>
      <c r="I326" s="101">
        <f t="shared" si="152"/>
        <v>31</v>
      </c>
      <c r="J326" s="96">
        <f t="shared" si="153"/>
        <v>1.0005544129191659</v>
      </c>
      <c r="K326" s="96">
        <v>1</v>
      </c>
      <c r="L326" s="96">
        <f t="shared" si="167"/>
        <v>1.0005544099999999</v>
      </c>
      <c r="M326" s="96">
        <f t="shared" si="149"/>
        <v>1137.06557524</v>
      </c>
      <c r="N326" s="24">
        <f t="shared" si="159"/>
        <v>0</v>
      </c>
      <c r="O326" s="95">
        <f t="shared" si="160"/>
        <v>0</v>
      </c>
      <c r="P326" s="96">
        <f t="shared" si="161"/>
        <v>0</v>
      </c>
      <c r="Q326" s="5">
        <f t="shared" si="154"/>
        <v>0.12</v>
      </c>
      <c r="R326" s="8">
        <f t="shared" si="162"/>
        <v>1.0036624540000001</v>
      </c>
      <c r="S326" s="3">
        <f t="shared" si="163"/>
        <v>4.16445036</v>
      </c>
      <c r="T326" s="3">
        <f t="shared" si="164"/>
        <v>0</v>
      </c>
      <c r="U326" s="97" t="str">
        <f t="shared" si="170"/>
        <v>INCORPJ=</v>
      </c>
      <c r="V326" s="122">
        <f t="shared" si="169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50"/>
        <v>45079</v>
      </c>
      <c r="B327" s="96">
        <f t="shared" si="148"/>
        <v>1141.63047471</v>
      </c>
      <c r="C327" s="3">
        <f t="shared" si="166"/>
        <v>1136.4355240299999</v>
      </c>
      <c r="D327" s="99">
        <f t="shared" si="156"/>
        <v>1060.116</v>
      </c>
      <c r="E327" s="120">
        <f>IF(DAY(A326)=$A$5,VLOOKUP(A326,[1]A!$E$15:$G$200,3),E326)</f>
        <v>1061.635</v>
      </c>
      <c r="F327" s="100">
        <f t="shared" si="157"/>
        <v>45037</v>
      </c>
      <c r="G327" s="141">
        <f t="shared" si="158"/>
        <v>1.4328620641514966E-3</v>
      </c>
      <c r="H327" s="101">
        <f t="shared" si="151"/>
        <v>13</v>
      </c>
      <c r="I327" s="101">
        <f t="shared" si="152"/>
        <v>31</v>
      </c>
      <c r="J327" s="96">
        <f t="shared" si="153"/>
        <v>1.0006006278679198</v>
      </c>
      <c r="K327" s="96">
        <v>1</v>
      </c>
      <c r="L327" s="96">
        <f t="shared" si="167"/>
        <v>1.0006006199999999</v>
      </c>
      <c r="M327" s="96">
        <f t="shared" si="149"/>
        <v>1137.11808993</v>
      </c>
      <c r="N327" s="24">
        <f t="shared" si="159"/>
        <v>0</v>
      </c>
      <c r="O327" s="95">
        <f t="shared" si="160"/>
        <v>0</v>
      </c>
      <c r="P327" s="96">
        <f t="shared" si="161"/>
        <v>0</v>
      </c>
      <c r="Q327" s="5">
        <f t="shared" si="154"/>
        <v>0.12</v>
      </c>
      <c r="R327" s="8">
        <f t="shared" si="162"/>
        <v>1.0039682640000001</v>
      </c>
      <c r="S327" s="3">
        <f t="shared" si="163"/>
        <v>4.5123847799999997</v>
      </c>
      <c r="T327" s="3">
        <f t="shared" si="164"/>
        <v>0</v>
      </c>
      <c r="U327" s="97" t="str">
        <f t="shared" si="170"/>
        <v>INCORPJ=</v>
      </c>
      <c r="V327" s="122">
        <f t="shared" si="169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50"/>
        <v>45080</v>
      </c>
      <c r="B328" s="96">
        <f t="shared" si="148"/>
        <v>1142.0310719600002</v>
      </c>
      <c r="C328" s="3">
        <f t="shared" si="166"/>
        <v>1136.4355240299999</v>
      </c>
      <c r="D328" s="99">
        <f t="shared" si="156"/>
        <v>1060.116</v>
      </c>
      <c r="E328" s="120">
        <f>IF(DAY(A327)=$A$5,VLOOKUP(A327,[1]A!$E$15:$G$200,3),E327)</f>
        <v>1061.635</v>
      </c>
      <c r="F328" s="100">
        <f t="shared" si="157"/>
        <v>45037</v>
      </c>
      <c r="G328" s="141">
        <f t="shared" si="158"/>
        <v>1.4328620641514966E-3</v>
      </c>
      <c r="H328" s="101">
        <f t="shared" si="151"/>
        <v>14</v>
      </c>
      <c r="I328" s="101">
        <f t="shared" si="152"/>
        <v>31</v>
      </c>
      <c r="J328" s="96">
        <f t="shared" si="153"/>
        <v>1.000646844951312</v>
      </c>
      <c r="K328" s="96">
        <v>1</v>
      </c>
      <c r="L328" s="96">
        <f t="shared" si="167"/>
        <v>1.0006468399999999</v>
      </c>
      <c r="M328" s="96">
        <f t="shared" si="149"/>
        <v>1137.1706159800001</v>
      </c>
      <c r="N328" s="24">
        <f t="shared" si="159"/>
        <v>0</v>
      </c>
      <c r="O328" s="95">
        <f t="shared" si="160"/>
        <v>0</v>
      </c>
      <c r="P328" s="96">
        <f t="shared" si="161"/>
        <v>0</v>
      </c>
      <c r="Q328" s="5">
        <f t="shared" si="154"/>
        <v>0.12</v>
      </c>
      <c r="R328" s="8">
        <f t="shared" si="162"/>
        <v>1.0042741660000001</v>
      </c>
      <c r="S328" s="3">
        <f t="shared" si="163"/>
        <v>4.8604559800000002</v>
      </c>
      <c r="T328" s="3">
        <f t="shared" si="164"/>
        <v>0</v>
      </c>
      <c r="U328" s="97" t="str">
        <f t="shared" si="170"/>
        <v>INCORPJ=</v>
      </c>
      <c r="V328" s="122">
        <f t="shared" si="169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50"/>
        <v>45081</v>
      </c>
      <c r="B329" s="96">
        <f t="shared" si="148"/>
        <v>1142.4318082499999</v>
      </c>
      <c r="C329" s="3">
        <f t="shared" si="166"/>
        <v>1136.4355240299999</v>
      </c>
      <c r="D329" s="99">
        <f t="shared" si="156"/>
        <v>1060.116</v>
      </c>
      <c r="E329" s="120">
        <f>IF(DAY(A328)=$A$5,VLOOKUP(A328,[1]A!$E$15:$G$200,3),E328)</f>
        <v>1061.635</v>
      </c>
      <c r="F329" s="100">
        <f t="shared" si="157"/>
        <v>45037</v>
      </c>
      <c r="G329" s="141">
        <f t="shared" si="158"/>
        <v>1.4328620641514966E-3</v>
      </c>
      <c r="H329" s="101">
        <f t="shared" si="151"/>
        <v>15</v>
      </c>
      <c r="I329" s="101">
        <f t="shared" si="152"/>
        <v>31</v>
      </c>
      <c r="J329" s="96">
        <f t="shared" si="153"/>
        <v>1.0006930641694405</v>
      </c>
      <c r="K329" s="96">
        <v>1</v>
      </c>
      <c r="L329" s="96">
        <f t="shared" si="167"/>
        <v>1.0006930599999999</v>
      </c>
      <c r="M329" s="96">
        <f t="shared" si="149"/>
        <v>1137.22314203</v>
      </c>
      <c r="N329" s="24">
        <f t="shared" si="159"/>
        <v>0</v>
      </c>
      <c r="O329" s="95">
        <f t="shared" si="160"/>
        <v>0</v>
      </c>
      <c r="P329" s="96">
        <f t="shared" si="161"/>
        <v>0</v>
      </c>
      <c r="Q329" s="5">
        <f t="shared" si="154"/>
        <v>0.12</v>
      </c>
      <c r="R329" s="8">
        <f t="shared" si="162"/>
        <v>1.0045801620000001</v>
      </c>
      <c r="S329" s="3">
        <f t="shared" si="163"/>
        <v>5.2086662199999996</v>
      </c>
      <c r="T329" s="3">
        <f t="shared" si="164"/>
        <v>0</v>
      </c>
      <c r="U329" s="97" t="str">
        <f t="shared" si="170"/>
        <v>INCORPJ=</v>
      </c>
      <c r="V329" s="122">
        <f t="shared" si="169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50"/>
        <v>45082</v>
      </c>
      <c r="B330" s="96">
        <f t="shared" ref="B330:B393" si="171">(M330+S330)</f>
        <v>1142.83268245</v>
      </c>
      <c r="C330" s="3">
        <f t="shared" si="166"/>
        <v>1136.4355240299999</v>
      </c>
      <c r="D330" s="99">
        <f t="shared" si="156"/>
        <v>1060.116</v>
      </c>
      <c r="E330" s="120">
        <f>IF(DAY(A329)=$A$5,VLOOKUP(A329,[1]A!$E$15:$G$200,3),E329)</f>
        <v>1061.635</v>
      </c>
      <c r="F330" s="100">
        <f t="shared" si="157"/>
        <v>45037</v>
      </c>
      <c r="G330" s="141">
        <f t="shared" si="158"/>
        <v>1.4328620641514966E-3</v>
      </c>
      <c r="H330" s="101">
        <f t="shared" si="151"/>
        <v>16</v>
      </c>
      <c r="I330" s="101">
        <f t="shared" si="152"/>
        <v>31</v>
      </c>
      <c r="J330" s="96">
        <f t="shared" si="153"/>
        <v>1.0007392855224044</v>
      </c>
      <c r="K330" s="96">
        <v>1</v>
      </c>
      <c r="L330" s="96">
        <f t="shared" si="167"/>
        <v>1.0007392799999999</v>
      </c>
      <c r="M330" s="96">
        <f t="shared" ref="M330:M393" si="172">TRUNC(C330*L330,8)</f>
        <v>1137.2756680800001</v>
      </c>
      <c r="N330" s="24">
        <f t="shared" si="159"/>
        <v>0</v>
      </c>
      <c r="O330" s="95">
        <f t="shared" si="160"/>
        <v>0</v>
      </c>
      <c r="P330" s="96">
        <f t="shared" si="161"/>
        <v>0</v>
      </c>
      <c r="Q330" s="5">
        <f t="shared" si="154"/>
        <v>0.12</v>
      </c>
      <c r="R330" s="8">
        <f t="shared" si="162"/>
        <v>1.0048862510000001</v>
      </c>
      <c r="S330" s="3">
        <f t="shared" si="163"/>
        <v>5.5570143700000001</v>
      </c>
      <c r="T330" s="3">
        <f t="shared" si="164"/>
        <v>0</v>
      </c>
      <c r="U330" s="97" t="str">
        <f t="shared" si="170"/>
        <v>INCORPJ=</v>
      </c>
      <c r="V330" s="122">
        <f t="shared" si="169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73">(A330+1)</f>
        <v>45083</v>
      </c>
      <c r="B331" s="96">
        <f t="shared" si="171"/>
        <v>1143.2336945699999</v>
      </c>
      <c r="C331" s="3">
        <f t="shared" si="166"/>
        <v>1136.4355240299999</v>
      </c>
      <c r="D331" s="99">
        <f t="shared" si="156"/>
        <v>1060.116</v>
      </c>
      <c r="E331" s="120">
        <f>IF(DAY(A330)=$A$5,VLOOKUP(A330,[1]A!$E$15:$G$200,3),E330)</f>
        <v>1061.635</v>
      </c>
      <c r="F331" s="100">
        <f t="shared" si="157"/>
        <v>45037</v>
      </c>
      <c r="G331" s="141">
        <f t="shared" si="158"/>
        <v>1.4328620641514966E-3</v>
      </c>
      <c r="H331" s="101">
        <f t="shared" ref="H331:H394" si="174">IF(A331&gt;A$7,IF(DAY(A331)=A$5+1,1,H330+1),0)</f>
        <v>17</v>
      </c>
      <c r="I331" s="101">
        <f t="shared" ref="I331:I394" si="175">IF(DAY(A331)=A$5+1,DAY(EOMONTH(A331,0)),I330)</f>
        <v>31</v>
      </c>
      <c r="J331" s="96">
        <f t="shared" ref="J331:J394" si="176">IF(E331&gt;D331,((E331/D331)^(H331/I331)),1)</f>
        <v>1.0007855090103022</v>
      </c>
      <c r="K331" s="96">
        <v>1</v>
      </c>
      <c r="L331" s="96">
        <f t="shared" si="167"/>
        <v>1.0007855000000001</v>
      </c>
      <c r="M331" s="96">
        <f t="shared" si="172"/>
        <v>1137.3281941299999</v>
      </c>
      <c r="N331" s="24">
        <f t="shared" si="159"/>
        <v>0</v>
      </c>
      <c r="O331" s="95">
        <f t="shared" si="160"/>
        <v>0</v>
      </c>
      <c r="P331" s="96">
        <f t="shared" si="161"/>
        <v>0</v>
      </c>
      <c r="Q331" s="5">
        <f t="shared" ref="Q331:Q394" si="177">(Q330)</f>
        <v>0.12</v>
      </c>
      <c r="R331" s="8">
        <f t="shared" si="162"/>
        <v>1.0051924329999999</v>
      </c>
      <c r="S331" s="3">
        <f t="shared" si="163"/>
        <v>5.90550044</v>
      </c>
      <c r="T331" s="3">
        <f t="shared" si="164"/>
        <v>0</v>
      </c>
      <c r="U331" s="97" t="str">
        <f t="shared" ref="U331:U346" si="178">U330</f>
        <v>INCORPJ=</v>
      </c>
      <c r="V331" s="122">
        <f t="shared" si="169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73"/>
        <v>45084</v>
      </c>
      <c r="B332" s="96">
        <f t="shared" si="171"/>
        <v>1143.6348571999999</v>
      </c>
      <c r="C332" s="3">
        <f t="shared" si="166"/>
        <v>1136.4355240299999</v>
      </c>
      <c r="D332" s="99">
        <f t="shared" ref="D332:D395" si="179">IF(E332=E331,D331,E331)</f>
        <v>1060.116</v>
      </c>
      <c r="E332" s="120">
        <f>IF(DAY(A331)=$A$5,VLOOKUP(A331,[1]A!$E$15:$G$200,3),E331)</f>
        <v>1061.635</v>
      </c>
      <c r="F332" s="100">
        <f t="shared" ref="F332:F395" si="180">IF(D332=D331,F331,EDATE(A332,-1))</f>
        <v>45037</v>
      </c>
      <c r="G332" s="141">
        <f t="shared" ref="G332:G395" si="181">(E332/D332)-1</f>
        <v>1.4328620641514966E-3</v>
      </c>
      <c r="H332" s="101">
        <f t="shared" si="174"/>
        <v>18</v>
      </c>
      <c r="I332" s="101">
        <f t="shared" si="175"/>
        <v>31</v>
      </c>
      <c r="J332" s="96">
        <f t="shared" si="176"/>
        <v>1.0008317346332323</v>
      </c>
      <c r="K332" s="96">
        <v>1</v>
      </c>
      <c r="L332" s="96">
        <f t="shared" si="167"/>
        <v>1.00083173</v>
      </c>
      <c r="M332" s="96">
        <f t="shared" si="172"/>
        <v>1137.3807315399999</v>
      </c>
      <c r="N332" s="24">
        <f t="shared" ref="N332:N395" si="182">IF(DAY(A332)=A$5,VLOOKUP(A332,$Y$10:$AG$80,8),0)</f>
        <v>0</v>
      </c>
      <c r="O332" s="95">
        <f t="shared" ref="O332:O395" si="183">IF(N332&gt;0,VLOOKUP(N332,$X$10:$AD$117,7),0)</f>
        <v>0</v>
      </c>
      <c r="P332" s="96">
        <f t="shared" ref="P332:P395" si="184">IF(O332&gt;0,TRUNC(O332*M332,8),0)</f>
        <v>0</v>
      </c>
      <c r="Q332" s="5">
        <f t="shared" si="177"/>
        <v>0.12</v>
      </c>
      <c r="R332" s="8">
        <f t="shared" ref="R332:R395" si="185">ROUND((1+Q332)^(30/360)^(H332/I332),9)</f>
        <v>1.005498709</v>
      </c>
      <c r="S332" s="3">
        <f t="shared" ref="S332:S395" si="186">TRUNC(M332*(R332-1),8)</f>
        <v>6.2541256599999997</v>
      </c>
      <c r="T332" s="3">
        <f t="shared" ref="T332:T395" si="187">IF(N332&gt;0,P332+S332,0)</f>
        <v>0</v>
      </c>
      <c r="U332" s="97" t="str">
        <f t="shared" si="178"/>
        <v>INCORPJ=</v>
      </c>
      <c r="V332" s="122">
        <f t="shared" si="169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73"/>
        <v>45085</v>
      </c>
      <c r="B333" s="96">
        <f t="shared" si="171"/>
        <v>1144.0361578000002</v>
      </c>
      <c r="C333" s="3">
        <f t="shared" si="166"/>
        <v>1136.4355240299999</v>
      </c>
      <c r="D333" s="99">
        <f t="shared" si="179"/>
        <v>1060.116</v>
      </c>
      <c r="E333" s="120">
        <f>IF(DAY(A332)=$A$5,VLOOKUP(A332,[1]A!$E$15:$G$200,3),E332)</f>
        <v>1061.635</v>
      </c>
      <c r="F333" s="100">
        <f t="shared" si="180"/>
        <v>45037</v>
      </c>
      <c r="G333" s="141">
        <f t="shared" si="181"/>
        <v>1.4328620641514966E-3</v>
      </c>
      <c r="H333" s="101">
        <f t="shared" si="174"/>
        <v>19</v>
      </c>
      <c r="I333" s="101">
        <f t="shared" si="175"/>
        <v>31</v>
      </c>
      <c r="J333" s="96">
        <f t="shared" si="176"/>
        <v>1.0008779623912933</v>
      </c>
      <c r="K333" s="96">
        <v>1</v>
      </c>
      <c r="L333" s="96">
        <f t="shared" si="167"/>
        <v>1.00087796</v>
      </c>
      <c r="M333" s="96">
        <f t="shared" si="172"/>
        <v>1137.4332689600001</v>
      </c>
      <c r="N333" s="24">
        <f t="shared" si="182"/>
        <v>0</v>
      </c>
      <c r="O333" s="95">
        <f t="shared" si="183"/>
        <v>0</v>
      </c>
      <c r="P333" s="96">
        <f t="shared" si="184"/>
        <v>0</v>
      </c>
      <c r="Q333" s="5">
        <f t="shared" si="177"/>
        <v>0.12</v>
      </c>
      <c r="R333" s="8">
        <f t="shared" si="185"/>
        <v>1.0058050780000001</v>
      </c>
      <c r="S333" s="3">
        <f t="shared" si="186"/>
        <v>6.6028888400000003</v>
      </c>
      <c r="T333" s="3">
        <f t="shared" si="187"/>
        <v>0</v>
      </c>
      <c r="U333" s="97" t="str">
        <f t="shared" si="178"/>
        <v>INCORPJ=</v>
      </c>
      <c r="V333" s="122">
        <f t="shared" si="169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73"/>
        <v>45086</v>
      </c>
      <c r="B334" s="96">
        <f t="shared" si="171"/>
        <v>1144.4375963700002</v>
      </c>
      <c r="C334" s="3">
        <f t="shared" si="166"/>
        <v>1136.4355240299999</v>
      </c>
      <c r="D334" s="99">
        <f t="shared" si="179"/>
        <v>1060.116</v>
      </c>
      <c r="E334" s="120">
        <f>IF(DAY(A333)=$A$5,VLOOKUP(A333,[1]A!$E$15:$G$200,3),E333)</f>
        <v>1061.635</v>
      </c>
      <c r="F334" s="100">
        <f t="shared" si="180"/>
        <v>45037</v>
      </c>
      <c r="G334" s="141">
        <f t="shared" si="181"/>
        <v>1.4328620641514966E-3</v>
      </c>
      <c r="H334" s="101">
        <f t="shared" si="174"/>
        <v>20</v>
      </c>
      <c r="I334" s="101">
        <f t="shared" si="175"/>
        <v>31</v>
      </c>
      <c r="J334" s="96">
        <f t="shared" si="176"/>
        <v>1.0009241922845842</v>
      </c>
      <c r="K334" s="96">
        <v>1</v>
      </c>
      <c r="L334" s="96">
        <f t="shared" si="167"/>
        <v>1.0009241900000001</v>
      </c>
      <c r="M334" s="96">
        <f t="shared" si="172"/>
        <v>1137.4858063700001</v>
      </c>
      <c r="N334" s="24">
        <f t="shared" si="182"/>
        <v>0</v>
      </c>
      <c r="O334" s="95">
        <f t="shared" si="183"/>
        <v>0</v>
      </c>
      <c r="P334" s="96">
        <f t="shared" si="184"/>
        <v>0</v>
      </c>
      <c r="Q334" s="5">
        <f t="shared" si="177"/>
        <v>0.12</v>
      </c>
      <c r="R334" s="8">
        <f t="shared" si="185"/>
        <v>1.00611154</v>
      </c>
      <c r="S334" s="3">
        <f t="shared" si="186"/>
        <v>6.9517899999999999</v>
      </c>
      <c r="T334" s="3">
        <f t="shared" si="187"/>
        <v>0</v>
      </c>
      <c r="U334" s="97" t="str">
        <f t="shared" si="178"/>
        <v>INCORPJ=</v>
      </c>
      <c r="V334" s="122">
        <f t="shared" si="169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73"/>
        <v>45087</v>
      </c>
      <c r="B335" s="96">
        <f t="shared" si="171"/>
        <v>1144.83917294</v>
      </c>
      <c r="C335" s="3">
        <f t="shared" si="166"/>
        <v>1136.4355240299999</v>
      </c>
      <c r="D335" s="99">
        <f t="shared" si="179"/>
        <v>1060.116</v>
      </c>
      <c r="E335" s="120">
        <f>IF(DAY(A334)=$A$5,VLOOKUP(A334,[1]A!$E$15:$G$200,3),E334)</f>
        <v>1061.635</v>
      </c>
      <c r="F335" s="100">
        <f t="shared" si="180"/>
        <v>45037</v>
      </c>
      <c r="G335" s="141">
        <f t="shared" si="181"/>
        <v>1.4328620641514966E-3</v>
      </c>
      <c r="H335" s="101">
        <f t="shared" si="174"/>
        <v>21</v>
      </c>
      <c r="I335" s="101">
        <f t="shared" si="175"/>
        <v>31</v>
      </c>
      <c r="J335" s="96">
        <f t="shared" si="176"/>
        <v>1.0009704243132034</v>
      </c>
      <c r="K335" s="96">
        <v>1</v>
      </c>
      <c r="L335" s="96">
        <f t="shared" si="167"/>
        <v>1.00097042</v>
      </c>
      <c r="M335" s="96">
        <f t="shared" si="172"/>
        <v>1137.53834379</v>
      </c>
      <c r="N335" s="24">
        <f t="shared" si="182"/>
        <v>0</v>
      </c>
      <c r="O335" s="95">
        <f t="shared" si="183"/>
        <v>0</v>
      </c>
      <c r="P335" s="96">
        <f t="shared" si="184"/>
        <v>0</v>
      </c>
      <c r="Q335" s="5">
        <f t="shared" si="177"/>
        <v>0.12</v>
      </c>
      <c r="R335" s="8">
        <f t="shared" si="185"/>
        <v>1.0064180949999999</v>
      </c>
      <c r="S335" s="3">
        <f t="shared" si="186"/>
        <v>7.3008291500000002</v>
      </c>
      <c r="T335" s="3">
        <f t="shared" si="187"/>
        <v>0</v>
      </c>
      <c r="U335" s="97" t="str">
        <f t="shared" si="178"/>
        <v>INCORPJ=</v>
      </c>
      <c r="V335" s="122">
        <f t="shared" si="169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73"/>
        <v>45088</v>
      </c>
      <c r="B336" s="96">
        <f t="shared" si="171"/>
        <v>1145.24088865</v>
      </c>
      <c r="C336" s="3">
        <f t="shared" si="166"/>
        <v>1136.4355240299999</v>
      </c>
      <c r="D336" s="99">
        <f t="shared" si="179"/>
        <v>1060.116</v>
      </c>
      <c r="E336" s="120">
        <f>IF(DAY(A335)=$A$5,VLOOKUP(A335,[1]A!$E$15:$G$200,3),E335)</f>
        <v>1061.635</v>
      </c>
      <c r="F336" s="100">
        <f t="shared" si="180"/>
        <v>45037</v>
      </c>
      <c r="G336" s="141">
        <f t="shared" si="181"/>
        <v>1.4328620641514966E-3</v>
      </c>
      <c r="H336" s="101">
        <f t="shared" si="174"/>
        <v>22</v>
      </c>
      <c r="I336" s="101">
        <f t="shared" si="175"/>
        <v>31</v>
      </c>
      <c r="J336" s="96">
        <f t="shared" si="176"/>
        <v>1.0010166584772493</v>
      </c>
      <c r="K336" s="96">
        <v>1</v>
      </c>
      <c r="L336" s="96">
        <f t="shared" si="167"/>
        <v>1.00101665</v>
      </c>
      <c r="M336" s="96">
        <f t="shared" si="172"/>
        <v>1137.5908812</v>
      </c>
      <c r="N336" s="24">
        <f t="shared" si="182"/>
        <v>0</v>
      </c>
      <c r="O336" s="95">
        <f t="shared" si="183"/>
        <v>0</v>
      </c>
      <c r="P336" s="96">
        <f t="shared" si="184"/>
        <v>0</v>
      </c>
      <c r="Q336" s="5">
        <f t="shared" si="177"/>
        <v>0.12</v>
      </c>
      <c r="R336" s="8">
        <f t="shared" si="185"/>
        <v>1.006724744</v>
      </c>
      <c r="S336" s="3">
        <f t="shared" si="186"/>
        <v>7.6500074500000004</v>
      </c>
      <c r="T336" s="3">
        <f t="shared" si="187"/>
        <v>0</v>
      </c>
      <c r="U336" s="97" t="str">
        <f t="shared" si="178"/>
        <v>INCORPJ=</v>
      </c>
      <c r="V336" s="122">
        <f t="shared" si="169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73"/>
        <v>45089</v>
      </c>
      <c r="B337" s="96">
        <f t="shared" si="171"/>
        <v>1145.64275496</v>
      </c>
      <c r="C337" s="3">
        <f t="shared" si="166"/>
        <v>1136.4355240299999</v>
      </c>
      <c r="D337" s="99">
        <f t="shared" si="179"/>
        <v>1060.116</v>
      </c>
      <c r="E337" s="120">
        <f>IF(DAY(A336)=$A$5,VLOOKUP(A336,[1]A!$E$15:$G$200,3),E336)</f>
        <v>1061.635</v>
      </c>
      <c r="F337" s="100">
        <f t="shared" si="180"/>
        <v>45037</v>
      </c>
      <c r="G337" s="141">
        <f t="shared" si="181"/>
        <v>1.4328620641514966E-3</v>
      </c>
      <c r="H337" s="101">
        <f t="shared" si="174"/>
        <v>23</v>
      </c>
      <c r="I337" s="101">
        <f t="shared" si="175"/>
        <v>31</v>
      </c>
      <c r="J337" s="96">
        <f t="shared" si="176"/>
        <v>1.001062894776821</v>
      </c>
      <c r="K337" s="96">
        <v>1</v>
      </c>
      <c r="L337" s="96">
        <f t="shared" si="167"/>
        <v>1.00106289</v>
      </c>
      <c r="M337" s="96">
        <f t="shared" si="172"/>
        <v>1137.6434299800001</v>
      </c>
      <c r="N337" s="24">
        <f t="shared" si="182"/>
        <v>0</v>
      </c>
      <c r="O337" s="95">
        <f t="shared" si="183"/>
        <v>0</v>
      </c>
      <c r="P337" s="96">
        <f t="shared" si="184"/>
        <v>0</v>
      </c>
      <c r="Q337" s="5">
        <f t="shared" si="177"/>
        <v>0.12</v>
      </c>
      <c r="R337" s="8">
        <f t="shared" si="185"/>
        <v>1.0070314869999999</v>
      </c>
      <c r="S337" s="3">
        <f t="shared" si="186"/>
        <v>7.9993249799999999</v>
      </c>
      <c r="T337" s="3">
        <f t="shared" si="187"/>
        <v>0</v>
      </c>
      <c r="U337" s="97" t="str">
        <f t="shared" si="178"/>
        <v>INCORPJ=</v>
      </c>
      <c r="V337" s="122">
        <f t="shared" si="169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73"/>
        <v>45090</v>
      </c>
      <c r="B338" s="96">
        <f t="shared" si="171"/>
        <v>1146.0447593199999</v>
      </c>
      <c r="C338" s="3">
        <f t="shared" si="166"/>
        <v>1136.4355240299999</v>
      </c>
      <c r="D338" s="99">
        <f t="shared" si="179"/>
        <v>1060.116</v>
      </c>
      <c r="E338" s="120">
        <f>IF(DAY(A337)=$A$5,VLOOKUP(A337,[1]A!$E$15:$G$200,3),E337)</f>
        <v>1061.635</v>
      </c>
      <c r="F338" s="100">
        <f t="shared" si="180"/>
        <v>45037</v>
      </c>
      <c r="G338" s="141">
        <f t="shared" si="181"/>
        <v>1.4328620641514966E-3</v>
      </c>
      <c r="H338" s="101">
        <f t="shared" si="174"/>
        <v>24</v>
      </c>
      <c r="I338" s="101">
        <f t="shared" si="175"/>
        <v>31</v>
      </c>
      <c r="J338" s="96">
        <f t="shared" si="176"/>
        <v>1.0011091332120168</v>
      </c>
      <c r="K338" s="96">
        <v>1</v>
      </c>
      <c r="L338" s="96">
        <f t="shared" si="167"/>
        <v>1.0011091299999999</v>
      </c>
      <c r="M338" s="96">
        <f t="shared" si="172"/>
        <v>1137.6959787599999</v>
      </c>
      <c r="N338" s="24">
        <f t="shared" si="182"/>
        <v>0</v>
      </c>
      <c r="O338" s="95">
        <f t="shared" si="183"/>
        <v>0</v>
      </c>
      <c r="P338" s="96">
        <f t="shared" si="184"/>
        <v>0</v>
      </c>
      <c r="Q338" s="5">
        <f t="shared" si="177"/>
        <v>0.12</v>
      </c>
      <c r="R338" s="8">
        <f t="shared" si="185"/>
        <v>1.0073383229999999</v>
      </c>
      <c r="S338" s="3">
        <f t="shared" si="186"/>
        <v>8.3487805599999998</v>
      </c>
      <c r="T338" s="3">
        <f t="shared" si="187"/>
        <v>0</v>
      </c>
      <c r="U338" s="97" t="str">
        <f t="shared" si="178"/>
        <v>INCORPJ=</v>
      </c>
      <c r="V338" s="122">
        <f t="shared" si="169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73"/>
        <v>45091</v>
      </c>
      <c r="B339" s="96">
        <f t="shared" si="171"/>
        <v>1146.4469017399999</v>
      </c>
      <c r="C339" s="3">
        <f t="shared" si="166"/>
        <v>1136.4355240299999</v>
      </c>
      <c r="D339" s="99">
        <f t="shared" si="179"/>
        <v>1060.116</v>
      </c>
      <c r="E339" s="120">
        <f>IF(DAY(A338)=$A$5,VLOOKUP(A338,[1]A!$E$15:$G$200,3),E338)</f>
        <v>1061.635</v>
      </c>
      <c r="F339" s="100">
        <f t="shared" si="180"/>
        <v>45037</v>
      </c>
      <c r="G339" s="141">
        <f t="shared" si="181"/>
        <v>1.4328620641514966E-3</v>
      </c>
      <c r="H339" s="101">
        <f t="shared" si="174"/>
        <v>25</v>
      </c>
      <c r="I339" s="101">
        <f t="shared" si="175"/>
        <v>31</v>
      </c>
      <c r="J339" s="96">
        <f t="shared" si="176"/>
        <v>1.0011553737829353</v>
      </c>
      <c r="K339" s="96">
        <v>1</v>
      </c>
      <c r="L339" s="96">
        <f t="shared" si="167"/>
        <v>1.00115537</v>
      </c>
      <c r="M339" s="96">
        <f t="shared" si="172"/>
        <v>1137.7485275399999</v>
      </c>
      <c r="N339" s="24">
        <f t="shared" si="182"/>
        <v>0</v>
      </c>
      <c r="O339" s="95">
        <f t="shared" si="183"/>
        <v>0</v>
      </c>
      <c r="P339" s="96">
        <f t="shared" si="184"/>
        <v>0</v>
      </c>
      <c r="Q339" s="5">
        <f t="shared" si="177"/>
        <v>0.12</v>
      </c>
      <c r="R339" s="8">
        <f t="shared" si="185"/>
        <v>1.0076452520000001</v>
      </c>
      <c r="S339" s="3">
        <f t="shared" si="186"/>
        <v>8.6983741999999999</v>
      </c>
      <c r="T339" s="3">
        <f t="shared" si="187"/>
        <v>0</v>
      </c>
      <c r="U339" s="97" t="str">
        <f t="shared" si="178"/>
        <v>INCORPJ=</v>
      </c>
      <c r="V339" s="122">
        <f t="shared" si="169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73"/>
        <v>45092</v>
      </c>
      <c r="B340" s="96">
        <f t="shared" si="171"/>
        <v>1146.84918337</v>
      </c>
      <c r="C340" s="3">
        <f t="shared" si="166"/>
        <v>1136.4355240299999</v>
      </c>
      <c r="D340" s="99">
        <f t="shared" si="179"/>
        <v>1060.116</v>
      </c>
      <c r="E340" s="120">
        <f>IF(DAY(A339)=$A$5,VLOOKUP(A339,[1]A!$E$15:$G$200,3),E339)</f>
        <v>1061.635</v>
      </c>
      <c r="F340" s="100">
        <f t="shared" si="180"/>
        <v>45037</v>
      </c>
      <c r="G340" s="141">
        <f t="shared" si="181"/>
        <v>1.4328620641514966E-3</v>
      </c>
      <c r="H340" s="101">
        <f t="shared" si="174"/>
        <v>26</v>
      </c>
      <c r="I340" s="101">
        <f t="shared" si="175"/>
        <v>31</v>
      </c>
      <c r="J340" s="96">
        <f t="shared" si="176"/>
        <v>1.0012016164896755</v>
      </c>
      <c r="K340" s="96">
        <v>1</v>
      </c>
      <c r="L340" s="96">
        <f t="shared" si="167"/>
        <v>1.0012016100000001</v>
      </c>
      <c r="M340" s="96">
        <f t="shared" si="172"/>
        <v>1137.80107632</v>
      </c>
      <c r="N340" s="24">
        <f t="shared" si="182"/>
        <v>0</v>
      </c>
      <c r="O340" s="95">
        <f t="shared" si="183"/>
        <v>0</v>
      </c>
      <c r="P340" s="96">
        <f t="shared" si="184"/>
        <v>0</v>
      </c>
      <c r="Q340" s="5">
        <f t="shared" si="177"/>
        <v>0.12</v>
      </c>
      <c r="R340" s="8">
        <f t="shared" si="185"/>
        <v>1.0079522750000001</v>
      </c>
      <c r="S340" s="3">
        <f t="shared" si="186"/>
        <v>9.0481070500000005</v>
      </c>
      <c r="T340" s="3">
        <f t="shared" si="187"/>
        <v>0</v>
      </c>
      <c r="U340" s="97" t="str">
        <f t="shared" si="178"/>
        <v>INCORPJ=</v>
      </c>
      <c r="V340" s="122">
        <f t="shared" si="169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73"/>
        <v>45093</v>
      </c>
      <c r="B341" s="96">
        <f t="shared" si="171"/>
        <v>1147.25161454</v>
      </c>
      <c r="C341" s="3">
        <f t="shared" si="166"/>
        <v>1136.4355240299999</v>
      </c>
      <c r="D341" s="99">
        <f t="shared" si="179"/>
        <v>1060.116</v>
      </c>
      <c r="E341" s="120">
        <f>IF(DAY(A340)=$A$5,VLOOKUP(A340,[1]A!$E$15:$G$200,3),E340)</f>
        <v>1061.635</v>
      </c>
      <c r="F341" s="100">
        <f t="shared" si="180"/>
        <v>45037</v>
      </c>
      <c r="G341" s="141">
        <f t="shared" si="181"/>
        <v>1.4328620641514966E-3</v>
      </c>
      <c r="H341" s="101">
        <f t="shared" si="174"/>
        <v>27</v>
      </c>
      <c r="I341" s="101">
        <f t="shared" si="175"/>
        <v>31</v>
      </c>
      <c r="J341" s="96">
        <f t="shared" si="176"/>
        <v>1.0012478613323359</v>
      </c>
      <c r="K341" s="96">
        <v>1</v>
      </c>
      <c r="L341" s="96">
        <f t="shared" si="167"/>
        <v>1.0012478600000001</v>
      </c>
      <c r="M341" s="96">
        <f t="shared" si="172"/>
        <v>1137.85363646</v>
      </c>
      <c r="N341" s="24">
        <f t="shared" si="182"/>
        <v>0</v>
      </c>
      <c r="O341" s="95">
        <f t="shared" si="183"/>
        <v>0</v>
      </c>
      <c r="P341" s="96">
        <f t="shared" si="184"/>
        <v>0</v>
      </c>
      <c r="Q341" s="5">
        <f t="shared" si="177"/>
        <v>0.12</v>
      </c>
      <c r="R341" s="8">
        <f t="shared" si="185"/>
        <v>1.0082593909999999</v>
      </c>
      <c r="S341" s="3">
        <f t="shared" si="186"/>
        <v>9.3979780799999997</v>
      </c>
      <c r="T341" s="3">
        <f t="shared" si="187"/>
        <v>0</v>
      </c>
      <c r="U341" s="97" t="str">
        <f t="shared" si="178"/>
        <v>INCORPJ=</v>
      </c>
      <c r="V341" s="122">
        <f t="shared" si="169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73"/>
        <v>45094</v>
      </c>
      <c r="B342" s="96">
        <f t="shared" si="171"/>
        <v>1147.6541735000001</v>
      </c>
      <c r="C342" s="3">
        <f t="shared" si="166"/>
        <v>1136.4355240299999</v>
      </c>
      <c r="D342" s="99">
        <f t="shared" si="179"/>
        <v>1060.116</v>
      </c>
      <c r="E342" s="120">
        <f>IF(DAY(A341)=$A$5,VLOOKUP(A341,[1]A!$E$15:$G$200,3),E341)</f>
        <v>1061.635</v>
      </c>
      <c r="F342" s="100">
        <f t="shared" si="180"/>
        <v>45037</v>
      </c>
      <c r="G342" s="141">
        <f t="shared" si="181"/>
        <v>1.4328620641514966E-3</v>
      </c>
      <c r="H342" s="101">
        <f t="shared" si="174"/>
        <v>28</v>
      </c>
      <c r="I342" s="101">
        <f t="shared" si="175"/>
        <v>31</v>
      </c>
      <c r="J342" s="96">
        <f t="shared" si="176"/>
        <v>1.001294108311015</v>
      </c>
      <c r="K342" s="96">
        <v>1</v>
      </c>
      <c r="L342" s="96">
        <f t="shared" si="167"/>
        <v>1.0012941</v>
      </c>
      <c r="M342" s="96">
        <f t="shared" si="172"/>
        <v>1137.90618524</v>
      </c>
      <c r="N342" s="24">
        <f t="shared" si="182"/>
        <v>0</v>
      </c>
      <c r="O342" s="95">
        <f t="shared" si="183"/>
        <v>0</v>
      </c>
      <c r="P342" s="96">
        <f t="shared" si="184"/>
        <v>0</v>
      </c>
      <c r="Q342" s="5">
        <f t="shared" si="177"/>
        <v>0.12</v>
      </c>
      <c r="R342" s="8">
        <f t="shared" si="185"/>
        <v>1.0085666010000001</v>
      </c>
      <c r="S342" s="3">
        <f t="shared" si="186"/>
        <v>9.7479882599999996</v>
      </c>
      <c r="T342" s="3">
        <f t="shared" si="187"/>
        <v>0</v>
      </c>
      <c r="U342" s="97" t="str">
        <f t="shared" si="178"/>
        <v>INCORPJ=</v>
      </c>
      <c r="V342" s="122">
        <f t="shared" si="169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73"/>
        <v>45095</v>
      </c>
      <c r="B343" s="96">
        <f t="shared" si="171"/>
        <v>1148.0568831799999</v>
      </c>
      <c r="C343" s="3">
        <f t="shared" si="166"/>
        <v>1136.4355240299999</v>
      </c>
      <c r="D343" s="99">
        <f t="shared" si="179"/>
        <v>1060.116</v>
      </c>
      <c r="E343" s="120">
        <f>IF(DAY(A342)=$A$5,VLOOKUP(A342,[1]A!$E$15:$G$200,3),E342)</f>
        <v>1061.635</v>
      </c>
      <c r="F343" s="100">
        <f t="shared" si="180"/>
        <v>45037</v>
      </c>
      <c r="G343" s="141">
        <f t="shared" si="181"/>
        <v>1.4328620641514966E-3</v>
      </c>
      <c r="H343" s="101">
        <f t="shared" si="174"/>
        <v>29</v>
      </c>
      <c r="I343" s="101">
        <f t="shared" si="175"/>
        <v>31</v>
      </c>
      <c r="J343" s="96">
        <f t="shared" si="176"/>
        <v>1.0013403574258113</v>
      </c>
      <c r="K343" s="96">
        <v>1</v>
      </c>
      <c r="L343" s="96">
        <f t="shared" si="167"/>
        <v>1.00134035</v>
      </c>
      <c r="M343" s="96">
        <f t="shared" si="172"/>
        <v>1137.95874538</v>
      </c>
      <c r="N343" s="24">
        <f t="shared" si="182"/>
        <v>0</v>
      </c>
      <c r="O343" s="95">
        <f t="shared" si="183"/>
        <v>0</v>
      </c>
      <c r="P343" s="96">
        <f t="shared" si="184"/>
        <v>0</v>
      </c>
      <c r="Q343" s="5">
        <f t="shared" si="177"/>
        <v>0.12</v>
      </c>
      <c r="R343" s="8">
        <f t="shared" si="185"/>
        <v>1.008873905</v>
      </c>
      <c r="S343" s="3">
        <f t="shared" si="186"/>
        <v>10.0981378</v>
      </c>
      <c r="T343" s="3">
        <f t="shared" si="187"/>
        <v>0</v>
      </c>
      <c r="U343" s="97" t="str">
        <f t="shared" si="178"/>
        <v>INCORPJ=</v>
      </c>
      <c r="V343" s="122">
        <f t="shared" si="169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73"/>
        <v>45096</v>
      </c>
      <c r="B344" s="96">
        <f t="shared" si="171"/>
        <v>1148.45973099</v>
      </c>
      <c r="C344" s="3">
        <f t="shared" si="166"/>
        <v>1136.4355240299999</v>
      </c>
      <c r="D344" s="99">
        <f t="shared" si="179"/>
        <v>1060.116</v>
      </c>
      <c r="E344" s="120">
        <f>IF(DAY(A343)=$A$5,VLOOKUP(A343,[1]A!$E$15:$G$200,3),E343)</f>
        <v>1061.635</v>
      </c>
      <c r="F344" s="100">
        <f t="shared" si="180"/>
        <v>45037</v>
      </c>
      <c r="G344" s="141">
        <f t="shared" si="181"/>
        <v>1.4328620641514966E-3</v>
      </c>
      <c r="H344" s="101">
        <f t="shared" si="174"/>
        <v>30</v>
      </c>
      <c r="I344" s="101">
        <f t="shared" si="175"/>
        <v>31</v>
      </c>
      <c r="J344" s="96">
        <f t="shared" si="176"/>
        <v>1.0013866086768239</v>
      </c>
      <c r="K344" s="96">
        <v>1</v>
      </c>
      <c r="L344" s="96">
        <f t="shared" si="167"/>
        <v>1.0013866</v>
      </c>
      <c r="M344" s="96">
        <f t="shared" si="172"/>
        <v>1138.01130552</v>
      </c>
      <c r="N344" s="24">
        <f t="shared" si="182"/>
        <v>0</v>
      </c>
      <c r="O344" s="95">
        <f t="shared" si="183"/>
        <v>0</v>
      </c>
      <c r="P344" s="96">
        <f t="shared" si="184"/>
        <v>0</v>
      </c>
      <c r="Q344" s="5">
        <f t="shared" si="177"/>
        <v>0.12</v>
      </c>
      <c r="R344" s="8">
        <f t="shared" si="185"/>
        <v>1.009181302</v>
      </c>
      <c r="S344" s="3">
        <f t="shared" si="186"/>
        <v>10.44842547</v>
      </c>
      <c r="T344" s="3">
        <f t="shared" si="187"/>
        <v>0</v>
      </c>
      <c r="U344" s="97" t="str">
        <f t="shared" si="178"/>
        <v>INCORPJ=</v>
      </c>
      <c r="V344" s="122">
        <f t="shared" si="169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73"/>
        <v>45097</v>
      </c>
      <c r="B345" s="96">
        <f t="shared" si="171"/>
        <v>1148.8627295700001</v>
      </c>
      <c r="C345" s="3">
        <f t="shared" si="166"/>
        <v>1136.4355240299999</v>
      </c>
      <c r="D345" s="99">
        <f t="shared" si="179"/>
        <v>1060.116</v>
      </c>
      <c r="E345" s="120">
        <f>IF(DAY(A344)=$A$5,VLOOKUP(A344,[1]A!$E$15:$G$200,3),E344)</f>
        <v>1061.635</v>
      </c>
      <c r="F345" s="100">
        <f t="shared" si="180"/>
        <v>45037</v>
      </c>
      <c r="G345" s="141">
        <f t="shared" si="181"/>
        <v>1.4328620641514966E-3</v>
      </c>
      <c r="H345" s="101">
        <f t="shared" si="174"/>
        <v>31</v>
      </c>
      <c r="I345" s="101">
        <f t="shared" si="175"/>
        <v>31</v>
      </c>
      <c r="J345" s="96">
        <f t="shared" si="176"/>
        <v>1.0014328620641515</v>
      </c>
      <c r="K345" s="96">
        <v>1</v>
      </c>
      <c r="L345" s="96">
        <f t="shared" si="167"/>
        <v>1.00143286</v>
      </c>
      <c r="M345" s="96">
        <f t="shared" si="172"/>
        <v>1138.06387703</v>
      </c>
      <c r="N345" s="24">
        <f t="shared" si="182"/>
        <v>11</v>
      </c>
      <c r="O345" s="95">
        <f t="shared" si="183"/>
        <v>0</v>
      </c>
      <c r="P345" s="96">
        <f t="shared" si="184"/>
        <v>0</v>
      </c>
      <c r="Q345" s="5">
        <f t="shared" si="177"/>
        <v>0.12</v>
      </c>
      <c r="R345" s="8">
        <f t="shared" si="185"/>
        <v>1.0094887930000001</v>
      </c>
      <c r="S345" s="3">
        <f t="shared" si="186"/>
        <v>10.79885254</v>
      </c>
      <c r="T345" s="3">
        <f t="shared" si="187"/>
        <v>10.79885254</v>
      </c>
      <c r="U345" s="97" t="str">
        <f t="shared" si="178"/>
        <v>INCORPJ=</v>
      </c>
      <c r="V345" s="122">
        <f t="shared" si="169"/>
        <v>45097</v>
      </c>
      <c r="W345" s="4"/>
      <c r="X345" s="4"/>
      <c r="Y345" s="4"/>
      <c r="AE345" s="9"/>
      <c r="AF345" s="9"/>
      <c r="AG345" s="9"/>
    </row>
    <row r="346" spans="1:135" ht="15.75" x14ac:dyDescent="0.2">
      <c r="A346" s="98">
        <f t="shared" si="173"/>
        <v>45098</v>
      </c>
      <c r="B346" s="96">
        <f t="shared" si="171"/>
        <v>1149.45054856</v>
      </c>
      <c r="C346" s="144">
        <f>IF(N345&gt;0,M345-P345+S345,C345)</f>
        <v>1148.8627295700001</v>
      </c>
      <c r="D346" s="99">
        <f t="shared" si="179"/>
        <v>1061.635</v>
      </c>
      <c r="E346" s="120">
        <f>IF(DAY(A345)=$A$5,VLOOKUP(A345,[1]A!$E$15:$G$200,3),E345)</f>
        <v>1067.9190000000001</v>
      </c>
      <c r="F346" s="100">
        <f t="shared" si="180"/>
        <v>45067</v>
      </c>
      <c r="G346" s="141">
        <f t="shared" si="181"/>
        <v>5.9191718434303819E-3</v>
      </c>
      <c r="H346" s="101">
        <f t="shared" si="174"/>
        <v>1</v>
      </c>
      <c r="I346" s="101">
        <f t="shared" si="175"/>
        <v>30</v>
      </c>
      <c r="J346" s="96">
        <f t="shared" si="176"/>
        <v>1.0001967434304353</v>
      </c>
      <c r="K346" s="96">
        <v>1</v>
      </c>
      <c r="L346" s="96">
        <f t="shared" si="167"/>
        <v>1.00019674</v>
      </c>
      <c r="M346" s="96">
        <f t="shared" si="172"/>
        <v>1149.0887568200001</v>
      </c>
      <c r="N346" s="24">
        <f t="shared" si="182"/>
        <v>0</v>
      </c>
      <c r="O346" s="95">
        <f t="shared" si="183"/>
        <v>0</v>
      </c>
      <c r="P346" s="96">
        <f t="shared" si="184"/>
        <v>0</v>
      </c>
      <c r="Q346" s="5">
        <f t="shared" si="177"/>
        <v>0.12</v>
      </c>
      <c r="R346" s="8">
        <f t="shared" si="185"/>
        <v>1.0003148509999999</v>
      </c>
      <c r="S346" s="3">
        <f t="shared" si="186"/>
        <v>0.36179173999999997</v>
      </c>
      <c r="T346" s="3">
        <f t="shared" si="187"/>
        <v>0</v>
      </c>
      <c r="U346" s="97" t="str">
        <f t="shared" si="178"/>
        <v>INCORPJ=</v>
      </c>
      <c r="V346" s="122">
        <f t="shared" si="169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73"/>
        <v>45099</v>
      </c>
      <c r="B347" s="96">
        <f t="shared" si="171"/>
        <v>1150.0386707999999</v>
      </c>
      <c r="C347" s="3">
        <f t="shared" si="166"/>
        <v>1148.8627295700001</v>
      </c>
      <c r="D347" s="99">
        <f t="shared" si="179"/>
        <v>1061.635</v>
      </c>
      <c r="E347" s="120">
        <f>IF(DAY(A346)=$A$5,VLOOKUP(A346,[1]A!$E$15:$G$200,3),E346)</f>
        <v>1067.9190000000001</v>
      </c>
      <c r="F347" s="100">
        <f t="shared" si="180"/>
        <v>45067</v>
      </c>
      <c r="G347" s="141">
        <f t="shared" si="181"/>
        <v>5.9191718434303819E-3</v>
      </c>
      <c r="H347" s="101">
        <f t="shared" si="174"/>
        <v>2</v>
      </c>
      <c r="I347" s="101">
        <f t="shared" si="175"/>
        <v>30</v>
      </c>
      <c r="J347" s="96">
        <f t="shared" si="176"/>
        <v>1.0003935255688479</v>
      </c>
      <c r="K347" s="96">
        <v>1</v>
      </c>
      <c r="L347" s="96">
        <f t="shared" si="167"/>
        <v>1.00039352</v>
      </c>
      <c r="M347" s="96">
        <f t="shared" si="172"/>
        <v>1149.3148300299999</v>
      </c>
      <c r="N347" s="24">
        <f t="shared" si="182"/>
        <v>0</v>
      </c>
      <c r="O347" s="95">
        <f t="shared" si="183"/>
        <v>0</v>
      </c>
      <c r="P347" s="96">
        <f t="shared" si="184"/>
        <v>0</v>
      </c>
      <c r="Q347" s="5">
        <f t="shared" si="177"/>
        <v>0.12</v>
      </c>
      <c r="R347" s="8">
        <f t="shared" si="185"/>
        <v>1.000629802</v>
      </c>
      <c r="S347" s="3">
        <f t="shared" si="186"/>
        <v>0.72384077000000002</v>
      </c>
      <c r="T347" s="3">
        <f t="shared" si="187"/>
        <v>0</v>
      </c>
      <c r="U347" s="97" t="str">
        <f t="shared" ref="U347:U362" si="188">U346</f>
        <v>INCORPJ=</v>
      </c>
      <c r="V347" s="122">
        <f t="shared" si="169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73"/>
        <v>45100</v>
      </c>
      <c r="B348" s="96">
        <f t="shared" si="171"/>
        <v>1150.6270952499999</v>
      </c>
      <c r="C348" s="3">
        <f t="shared" si="166"/>
        <v>1148.8627295700001</v>
      </c>
      <c r="D348" s="99">
        <f t="shared" si="179"/>
        <v>1061.635</v>
      </c>
      <c r="E348" s="120">
        <f>IF(DAY(A347)=$A$5,VLOOKUP(A347,[1]A!$E$15:$G$200,3),E347)</f>
        <v>1067.9190000000001</v>
      </c>
      <c r="F348" s="100">
        <f t="shared" si="180"/>
        <v>45067</v>
      </c>
      <c r="G348" s="141">
        <f t="shared" si="181"/>
        <v>5.9191718434303819E-3</v>
      </c>
      <c r="H348" s="101">
        <f t="shared" si="174"/>
        <v>3</v>
      </c>
      <c r="I348" s="101">
        <f t="shared" si="175"/>
        <v>30</v>
      </c>
      <c r="J348" s="96">
        <f t="shared" si="176"/>
        <v>1.0005903464228534</v>
      </c>
      <c r="K348" s="96">
        <v>1</v>
      </c>
      <c r="L348" s="96">
        <f t="shared" si="167"/>
        <v>1.00059034</v>
      </c>
      <c r="M348" s="96">
        <f t="shared" si="172"/>
        <v>1149.54094919</v>
      </c>
      <c r="N348" s="24">
        <f t="shared" si="182"/>
        <v>0</v>
      </c>
      <c r="O348" s="95">
        <f t="shared" si="183"/>
        <v>0</v>
      </c>
      <c r="P348" s="96">
        <f t="shared" si="184"/>
        <v>0</v>
      </c>
      <c r="Q348" s="5">
        <f t="shared" si="177"/>
        <v>0.12</v>
      </c>
      <c r="R348" s="8">
        <f t="shared" si="185"/>
        <v>1.0009448519999999</v>
      </c>
      <c r="S348" s="3">
        <f t="shared" si="186"/>
        <v>1.0861460599999999</v>
      </c>
      <c r="T348" s="3">
        <f t="shared" si="187"/>
        <v>0</v>
      </c>
      <c r="U348" s="97" t="str">
        <f t="shared" si="188"/>
        <v>INCORPJ=</v>
      </c>
      <c r="V348" s="122">
        <f t="shared" si="169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73"/>
        <v>45101</v>
      </c>
      <c r="B349" s="96">
        <f t="shared" si="171"/>
        <v>1151.2158220199999</v>
      </c>
      <c r="C349" s="3">
        <f t="shared" si="166"/>
        <v>1148.8627295700001</v>
      </c>
      <c r="D349" s="99">
        <f t="shared" si="179"/>
        <v>1061.635</v>
      </c>
      <c r="E349" s="120">
        <f>IF(DAY(A348)=$A$5,VLOOKUP(A348,[1]A!$E$15:$G$200,3),E348)</f>
        <v>1067.9190000000001</v>
      </c>
      <c r="F349" s="100">
        <f t="shared" si="180"/>
        <v>45067</v>
      </c>
      <c r="G349" s="141">
        <f t="shared" si="181"/>
        <v>5.9191718434303819E-3</v>
      </c>
      <c r="H349" s="101">
        <f t="shared" si="174"/>
        <v>4</v>
      </c>
      <c r="I349" s="101">
        <f t="shared" si="175"/>
        <v>30</v>
      </c>
      <c r="J349" s="96">
        <f t="shared" si="176"/>
        <v>1.0007872060000691</v>
      </c>
      <c r="K349" s="96">
        <v>1</v>
      </c>
      <c r="L349" s="96">
        <f t="shared" si="167"/>
        <v>1.0007872</v>
      </c>
      <c r="M349" s="96">
        <f t="shared" si="172"/>
        <v>1149.7671143099999</v>
      </c>
      <c r="N349" s="24">
        <f t="shared" si="182"/>
        <v>0</v>
      </c>
      <c r="O349" s="95">
        <f t="shared" si="183"/>
        <v>0</v>
      </c>
      <c r="P349" s="96">
        <f t="shared" si="184"/>
        <v>0</v>
      </c>
      <c r="Q349" s="5">
        <f t="shared" si="177"/>
        <v>0.12</v>
      </c>
      <c r="R349" s="8">
        <f t="shared" si="185"/>
        <v>1.0012600009999999</v>
      </c>
      <c r="S349" s="3">
        <f t="shared" si="186"/>
        <v>1.4487077100000001</v>
      </c>
      <c r="T349" s="3">
        <f t="shared" si="187"/>
        <v>0</v>
      </c>
      <c r="U349" s="97" t="str">
        <f t="shared" si="188"/>
        <v>INCORPJ=</v>
      </c>
      <c r="V349" s="122">
        <f t="shared" si="169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73"/>
        <v>45102</v>
      </c>
      <c r="B350" s="96">
        <f t="shared" si="171"/>
        <v>1151.8048512099999</v>
      </c>
      <c r="C350" s="3">
        <f t="shared" si="166"/>
        <v>1148.8627295700001</v>
      </c>
      <c r="D350" s="99">
        <f t="shared" si="179"/>
        <v>1061.635</v>
      </c>
      <c r="E350" s="120">
        <f>IF(DAY(A349)=$A$5,VLOOKUP(A349,[1]A!$E$15:$G$200,3),E349)</f>
        <v>1067.9190000000001</v>
      </c>
      <c r="F350" s="100">
        <f t="shared" si="180"/>
        <v>45067</v>
      </c>
      <c r="G350" s="141">
        <f t="shared" si="181"/>
        <v>5.9191718434303819E-3</v>
      </c>
      <c r="H350" s="101">
        <f t="shared" si="174"/>
        <v>5</v>
      </c>
      <c r="I350" s="101">
        <f t="shared" si="175"/>
        <v>30</v>
      </c>
      <c r="J350" s="96">
        <f t="shared" si="176"/>
        <v>1.0009841043081131</v>
      </c>
      <c r="K350" s="96">
        <v>1</v>
      </c>
      <c r="L350" s="96">
        <f t="shared" si="167"/>
        <v>1.0009840999999999</v>
      </c>
      <c r="M350" s="96">
        <f t="shared" si="172"/>
        <v>1149.99332538</v>
      </c>
      <c r="N350" s="24">
        <f t="shared" si="182"/>
        <v>0</v>
      </c>
      <c r="O350" s="95">
        <f t="shared" si="183"/>
        <v>0</v>
      </c>
      <c r="P350" s="96">
        <f t="shared" si="184"/>
        <v>0</v>
      </c>
      <c r="Q350" s="5">
        <f t="shared" si="177"/>
        <v>0.12</v>
      </c>
      <c r="R350" s="8">
        <f t="shared" si="185"/>
        <v>1.0015752490000001</v>
      </c>
      <c r="S350" s="3">
        <f t="shared" si="186"/>
        <v>1.8115258299999999</v>
      </c>
      <c r="T350" s="3">
        <f t="shared" si="187"/>
        <v>0</v>
      </c>
      <c r="U350" s="97" t="str">
        <f t="shared" si="188"/>
        <v>INCORPJ=</v>
      </c>
      <c r="V350" s="122">
        <f t="shared" si="169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73"/>
        <v>45103</v>
      </c>
      <c r="B351" s="96">
        <f t="shared" si="171"/>
        <v>1152.3941829400001</v>
      </c>
      <c r="C351" s="3">
        <f t="shared" si="166"/>
        <v>1148.8627295700001</v>
      </c>
      <c r="D351" s="99">
        <f t="shared" si="179"/>
        <v>1061.635</v>
      </c>
      <c r="E351" s="120">
        <f>IF(DAY(A350)=$A$5,VLOOKUP(A350,[1]A!$E$15:$G$200,3),E350)</f>
        <v>1067.9190000000001</v>
      </c>
      <c r="F351" s="100">
        <f t="shared" si="180"/>
        <v>45067</v>
      </c>
      <c r="G351" s="141">
        <f t="shared" si="181"/>
        <v>5.9191718434303819E-3</v>
      </c>
      <c r="H351" s="101">
        <f t="shared" si="174"/>
        <v>6</v>
      </c>
      <c r="I351" s="101">
        <f t="shared" si="175"/>
        <v>30</v>
      </c>
      <c r="J351" s="96">
        <f t="shared" si="176"/>
        <v>1.0011810413546058</v>
      </c>
      <c r="K351" s="96">
        <v>1</v>
      </c>
      <c r="L351" s="96">
        <f t="shared" si="167"/>
        <v>1.0011810400000001</v>
      </c>
      <c r="M351" s="96">
        <f t="shared" si="172"/>
        <v>1150.2195824</v>
      </c>
      <c r="N351" s="24">
        <f t="shared" si="182"/>
        <v>0</v>
      </c>
      <c r="O351" s="95">
        <f t="shared" si="183"/>
        <v>0</v>
      </c>
      <c r="P351" s="96">
        <f t="shared" si="184"/>
        <v>0</v>
      </c>
      <c r="Q351" s="5">
        <f t="shared" si="177"/>
        <v>0.12</v>
      </c>
      <c r="R351" s="8">
        <f t="shared" si="185"/>
        <v>1.001890596</v>
      </c>
      <c r="S351" s="3">
        <f t="shared" si="186"/>
        <v>2.1746005400000001</v>
      </c>
      <c r="T351" s="3">
        <f t="shared" si="187"/>
        <v>0</v>
      </c>
      <c r="U351" s="97" t="str">
        <f t="shared" si="188"/>
        <v>INCORPJ=</v>
      </c>
      <c r="V351" s="122">
        <f t="shared" si="169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73"/>
        <v>45104</v>
      </c>
      <c r="B352" s="96">
        <f t="shared" si="171"/>
        <v>1152.9838069499999</v>
      </c>
      <c r="C352" s="3">
        <f t="shared" si="166"/>
        <v>1148.8627295700001</v>
      </c>
      <c r="D352" s="99">
        <f t="shared" si="179"/>
        <v>1061.635</v>
      </c>
      <c r="E352" s="120">
        <f>IF(DAY(A351)=$A$5,VLOOKUP(A351,[1]A!$E$15:$G$200,3),E351)</f>
        <v>1067.9190000000001</v>
      </c>
      <c r="F352" s="100">
        <f t="shared" si="180"/>
        <v>45067</v>
      </c>
      <c r="G352" s="141">
        <f t="shared" si="181"/>
        <v>5.9191718434303819E-3</v>
      </c>
      <c r="H352" s="101">
        <f t="shared" si="174"/>
        <v>7</v>
      </c>
      <c r="I352" s="101">
        <f t="shared" si="175"/>
        <v>30</v>
      </c>
      <c r="J352" s="96">
        <f t="shared" si="176"/>
        <v>1.0013780171471687</v>
      </c>
      <c r="K352" s="96">
        <v>1</v>
      </c>
      <c r="L352" s="96">
        <f t="shared" si="167"/>
        <v>1.00137801</v>
      </c>
      <c r="M352" s="96">
        <f t="shared" si="172"/>
        <v>1150.44587389</v>
      </c>
      <c r="N352" s="24">
        <f t="shared" si="182"/>
        <v>0</v>
      </c>
      <c r="O352" s="95">
        <f t="shared" si="183"/>
        <v>0</v>
      </c>
      <c r="P352" s="96">
        <f t="shared" si="184"/>
        <v>0</v>
      </c>
      <c r="Q352" s="5">
        <f t="shared" si="177"/>
        <v>0.12</v>
      </c>
      <c r="R352" s="8">
        <f t="shared" si="185"/>
        <v>1.0022060429999999</v>
      </c>
      <c r="S352" s="3">
        <f t="shared" si="186"/>
        <v>2.5379330599999999</v>
      </c>
      <c r="T352" s="3">
        <f t="shared" si="187"/>
        <v>0</v>
      </c>
      <c r="U352" s="97" t="str">
        <f t="shared" si="188"/>
        <v>INCORPJ=</v>
      </c>
      <c r="V352" s="122">
        <f t="shared" si="169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73"/>
        <v>45105</v>
      </c>
      <c r="B353" s="96">
        <f t="shared" si="171"/>
        <v>1153.5737452400001</v>
      </c>
      <c r="C353" s="3">
        <f t="shared" si="166"/>
        <v>1148.8627295700001</v>
      </c>
      <c r="D353" s="99">
        <f t="shared" si="179"/>
        <v>1061.635</v>
      </c>
      <c r="E353" s="120">
        <f>IF(DAY(A352)=$A$5,VLOOKUP(A352,[1]A!$E$15:$G$200,3),E352)</f>
        <v>1067.9190000000001</v>
      </c>
      <c r="F353" s="100">
        <f t="shared" si="180"/>
        <v>45067</v>
      </c>
      <c r="G353" s="141">
        <f t="shared" si="181"/>
        <v>5.9191718434303819E-3</v>
      </c>
      <c r="H353" s="101">
        <f t="shared" si="174"/>
        <v>8</v>
      </c>
      <c r="I353" s="101">
        <f t="shared" si="175"/>
        <v>30</v>
      </c>
      <c r="J353" s="96">
        <f t="shared" si="176"/>
        <v>1.0015750316934247</v>
      </c>
      <c r="K353" s="96">
        <v>1</v>
      </c>
      <c r="L353" s="96">
        <f t="shared" si="167"/>
        <v>1.0015750299999999</v>
      </c>
      <c r="M353" s="96">
        <f t="shared" si="172"/>
        <v>1150.67222283</v>
      </c>
      <c r="N353" s="24">
        <f t="shared" si="182"/>
        <v>0</v>
      </c>
      <c r="O353" s="95">
        <f t="shared" si="183"/>
        <v>0</v>
      </c>
      <c r="P353" s="96">
        <f t="shared" si="184"/>
        <v>0</v>
      </c>
      <c r="Q353" s="5">
        <f t="shared" si="177"/>
        <v>0.12</v>
      </c>
      <c r="R353" s="8">
        <f t="shared" si="185"/>
        <v>1.0025215890000001</v>
      </c>
      <c r="S353" s="3">
        <f t="shared" si="186"/>
        <v>2.9015224100000001</v>
      </c>
      <c r="T353" s="3">
        <f t="shared" si="187"/>
        <v>0</v>
      </c>
      <c r="U353" s="97" t="str">
        <f t="shared" si="188"/>
        <v>INCORPJ=</v>
      </c>
      <c r="V353" s="122">
        <f t="shared" si="169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73"/>
        <v>45106</v>
      </c>
      <c r="B354" s="96">
        <f t="shared" si="171"/>
        <v>1154.1639748800001</v>
      </c>
      <c r="C354" s="3">
        <f t="shared" si="166"/>
        <v>1148.8627295700001</v>
      </c>
      <c r="D354" s="99">
        <f t="shared" si="179"/>
        <v>1061.635</v>
      </c>
      <c r="E354" s="120">
        <f>IF(DAY(A353)=$A$5,VLOOKUP(A353,[1]A!$E$15:$G$200,3),E353)</f>
        <v>1067.9190000000001</v>
      </c>
      <c r="F354" s="100">
        <f t="shared" si="180"/>
        <v>45067</v>
      </c>
      <c r="G354" s="141">
        <f t="shared" si="181"/>
        <v>5.9191718434303819E-3</v>
      </c>
      <c r="H354" s="101">
        <f t="shared" si="174"/>
        <v>9</v>
      </c>
      <c r="I354" s="101">
        <f t="shared" si="175"/>
        <v>30</v>
      </c>
      <c r="J354" s="96">
        <f t="shared" si="176"/>
        <v>1.0017720850009981</v>
      </c>
      <c r="K354" s="96">
        <v>1</v>
      </c>
      <c r="L354" s="96">
        <f t="shared" si="167"/>
        <v>1.0017720800000001</v>
      </c>
      <c r="M354" s="96">
        <f t="shared" si="172"/>
        <v>1150.89860623</v>
      </c>
      <c r="N354" s="24">
        <f t="shared" si="182"/>
        <v>0</v>
      </c>
      <c r="O354" s="95">
        <f t="shared" si="183"/>
        <v>0</v>
      </c>
      <c r="P354" s="96">
        <f t="shared" si="184"/>
        <v>0</v>
      </c>
      <c r="Q354" s="5">
        <f t="shared" si="177"/>
        <v>0.12</v>
      </c>
      <c r="R354" s="8">
        <f t="shared" si="185"/>
        <v>1.002837234</v>
      </c>
      <c r="S354" s="3">
        <f t="shared" si="186"/>
        <v>3.2653686500000001</v>
      </c>
      <c r="T354" s="3">
        <f t="shared" si="187"/>
        <v>0</v>
      </c>
      <c r="U354" s="97" t="str">
        <f t="shared" si="188"/>
        <v>INCORPJ=</v>
      </c>
      <c r="V354" s="122">
        <f t="shared" si="169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73"/>
        <v>45107</v>
      </c>
      <c r="B355" s="96">
        <f t="shared" si="171"/>
        <v>1154.7545086499999</v>
      </c>
      <c r="C355" s="3">
        <f t="shared" si="166"/>
        <v>1148.8627295700001</v>
      </c>
      <c r="D355" s="99">
        <f t="shared" si="179"/>
        <v>1061.635</v>
      </c>
      <c r="E355" s="120">
        <f>IF(DAY(A354)=$A$5,VLOOKUP(A354,[1]A!$E$15:$G$200,3),E354)</f>
        <v>1067.9190000000001</v>
      </c>
      <c r="F355" s="100">
        <f t="shared" si="180"/>
        <v>45067</v>
      </c>
      <c r="G355" s="141">
        <f t="shared" si="181"/>
        <v>5.9191718434303819E-3</v>
      </c>
      <c r="H355" s="101">
        <f t="shared" si="174"/>
        <v>10</v>
      </c>
      <c r="I355" s="101">
        <f t="shared" si="175"/>
        <v>30</v>
      </c>
      <c r="J355" s="96">
        <f t="shared" si="176"/>
        <v>1.0019691770775154</v>
      </c>
      <c r="K355" s="96">
        <v>1</v>
      </c>
      <c r="L355" s="96">
        <f t="shared" si="167"/>
        <v>1.00196917</v>
      </c>
      <c r="M355" s="96">
        <f t="shared" si="172"/>
        <v>1151.1250355899999</v>
      </c>
      <c r="N355" s="24">
        <f t="shared" si="182"/>
        <v>0</v>
      </c>
      <c r="O355" s="95">
        <f t="shared" si="183"/>
        <v>0</v>
      </c>
      <c r="P355" s="96">
        <f t="shared" si="184"/>
        <v>0</v>
      </c>
      <c r="Q355" s="5">
        <f t="shared" si="177"/>
        <v>0.12</v>
      </c>
      <c r="R355" s="8">
        <f t="shared" si="185"/>
        <v>1.003152979</v>
      </c>
      <c r="S355" s="3">
        <f t="shared" si="186"/>
        <v>3.62947306</v>
      </c>
      <c r="T355" s="3">
        <f t="shared" si="187"/>
        <v>0</v>
      </c>
      <c r="U355" s="97" t="str">
        <f t="shared" si="188"/>
        <v>INCORPJ=</v>
      </c>
      <c r="V355" s="122">
        <f t="shared" si="169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73"/>
        <v>45108</v>
      </c>
      <c r="B356" s="96">
        <f t="shared" si="171"/>
        <v>1155.3453454999999</v>
      </c>
      <c r="C356" s="3">
        <f t="shared" si="166"/>
        <v>1148.8627295700001</v>
      </c>
      <c r="D356" s="99">
        <f t="shared" si="179"/>
        <v>1061.635</v>
      </c>
      <c r="E356" s="120">
        <f>IF(DAY(A355)=$A$5,VLOOKUP(A355,[1]A!$E$15:$G$200,3),E355)</f>
        <v>1067.9190000000001</v>
      </c>
      <c r="F356" s="100">
        <f t="shared" si="180"/>
        <v>45067</v>
      </c>
      <c r="G356" s="141">
        <f t="shared" si="181"/>
        <v>5.9191718434303819E-3</v>
      </c>
      <c r="H356" s="101">
        <f t="shared" si="174"/>
        <v>11</v>
      </c>
      <c r="I356" s="101">
        <f t="shared" si="175"/>
        <v>30</v>
      </c>
      <c r="J356" s="96">
        <f t="shared" si="176"/>
        <v>1.002166307930604</v>
      </c>
      <c r="K356" s="96">
        <v>1</v>
      </c>
      <c r="L356" s="96">
        <f t="shared" si="167"/>
        <v>1.0021663000000001</v>
      </c>
      <c r="M356" s="96">
        <f t="shared" si="172"/>
        <v>1151.3515109</v>
      </c>
      <c r="N356" s="24">
        <f t="shared" si="182"/>
        <v>0</v>
      </c>
      <c r="O356" s="95">
        <f t="shared" si="183"/>
        <v>0</v>
      </c>
      <c r="P356" s="96">
        <f t="shared" si="184"/>
        <v>0</v>
      </c>
      <c r="Q356" s="5">
        <f t="shared" si="177"/>
        <v>0.12</v>
      </c>
      <c r="R356" s="8">
        <f t="shared" si="185"/>
        <v>1.003468823</v>
      </c>
      <c r="S356" s="3">
        <f t="shared" si="186"/>
        <v>3.9938346</v>
      </c>
      <c r="T356" s="3">
        <f t="shared" si="187"/>
        <v>0</v>
      </c>
      <c r="U356" s="97" t="str">
        <f t="shared" si="188"/>
        <v>INCORPJ=</v>
      </c>
      <c r="V356" s="122">
        <f t="shared" si="169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73"/>
        <v>45109</v>
      </c>
      <c r="B357" s="96">
        <f t="shared" si="171"/>
        <v>1155.93648669</v>
      </c>
      <c r="C357" s="3">
        <f t="shared" si="166"/>
        <v>1148.8627295700001</v>
      </c>
      <c r="D357" s="99">
        <f t="shared" si="179"/>
        <v>1061.635</v>
      </c>
      <c r="E357" s="120">
        <f>IF(DAY(A356)=$A$5,VLOOKUP(A356,[1]A!$E$15:$G$200,3),E356)</f>
        <v>1067.9190000000001</v>
      </c>
      <c r="F357" s="100">
        <f t="shared" si="180"/>
        <v>45067</v>
      </c>
      <c r="G357" s="141">
        <f t="shared" si="181"/>
        <v>5.9191718434303819E-3</v>
      </c>
      <c r="H357" s="101">
        <f t="shared" si="174"/>
        <v>12</v>
      </c>
      <c r="I357" s="101">
        <f t="shared" si="175"/>
        <v>30</v>
      </c>
      <c r="J357" s="96">
        <f t="shared" si="176"/>
        <v>1.0023634775678929</v>
      </c>
      <c r="K357" s="96">
        <v>1</v>
      </c>
      <c r="L357" s="96">
        <f t="shared" si="167"/>
        <v>1.0023634699999999</v>
      </c>
      <c r="M357" s="96">
        <f t="shared" si="172"/>
        <v>1151.57803216</v>
      </c>
      <c r="N357" s="24">
        <f t="shared" si="182"/>
        <v>0</v>
      </c>
      <c r="O357" s="95">
        <f t="shared" si="183"/>
        <v>0</v>
      </c>
      <c r="P357" s="96">
        <f t="shared" si="184"/>
        <v>0</v>
      </c>
      <c r="Q357" s="5">
        <f t="shared" si="177"/>
        <v>0.12</v>
      </c>
      <c r="R357" s="8">
        <f t="shared" si="185"/>
        <v>1.003784767</v>
      </c>
      <c r="S357" s="3">
        <f t="shared" si="186"/>
        <v>4.3584545300000004</v>
      </c>
      <c r="T357" s="3">
        <f t="shared" si="187"/>
        <v>0</v>
      </c>
      <c r="U357" s="97" t="str">
        <f t="shared" si="188"/>
        <v>INCORPJ=</v>
      </c>
      <c r="V357" s="122">
        <f t="shared" si="169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73"/>
        <v>45110</v>
      </c>
      <c r="B358" s="96">
        <f t="shared" si="171"/>
        <v>1156.5279311899999</v>
      </c>
      <c r="C358" s="3">
        <f t="shared" ref="C358:C421" si="189">IF(N357&gt;0,M357-P357,C357)</f>
        <v>1148.8627295700001</v>
      </c>
      <c r="D358" s="99">
        <f t="shared" si="179"/>
        <v>1061.635</v>
      </c>
      <c r="E358" s="120">
        <f>IF(DAY(A357)=$A$5,VLOOKUP(A357,[1]A!$E$15:$G$200,3),E357)</f>
        <v>1067.9190000000001</v>
      </c>
      <c r="F358" s="100">
        <f t="shared" si="180"/>
        <v>45067</v>
      </c>
      <c r="G358" s="141">
        <f t="shared" si="181"/>
        <v>5.9191718434303819E-3</v>
      </c>
      <c r="H358" s="101">
        <f t="shared" si="174"/>
        <v>13</v>
      </c>
      <c r="I358" s="101">
        <f t="shared" si="175"/>
        <v>30</v>
      </c>
      <c r="J358" s="96">
        <f t="shared" si="176"/>
        <v>1.0025606859970126</v>
      </c>
      <c r="K358" s="96">
        <v>1</v>
      </c>
      <c r="L358" s="96">
        <f t="shared" si="167"/>
        <v>1.00256068</v>
      </c>
      <c r="M358" s="96">
        <f t="shared" si="172"/>
        <v>1151.8045993799999</v>
      </c>
      <c r="N358" s="24">
        <f t="shared" si="182"/>
        <v>0</v>
      </c>
      <c r="O358" s="95">
        <f t="shared" si="183"/>
        <v>0</v>
      </c>
      <c r="P358" s="96">
        <f t="shared" si="184"/>
        <v>0</v>
      </c>
      <c r="Q358" s="5">
        <f t="shared" si="177"/>
        <v>0.12</v>
      </c>
      <c r="R358" s="8">
        <f t="shared" si="185"/>
        <v>1.00410081</v>
      </c>
      <c r="S358" s="3">
        <f t="shared" si="186"/>
        <v>4.7233318100000004</v>
      </c>
      <c r="T358" s="3">
        <f t="shared" si="187"/>
        <v>0</v>
      </c>
      <c r="U358" s="97" t="str">
        <f t="shared" si="188"/>
        <v>INCORPJ=</v>
      </c>
      <c r="V358" s="122">
        <f t="shared" si="169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73"/>
        <v>45111</v>
      </c>
      <c r="B359" s="96">
        <f t="shared" si="171"/>
        <v>1157.1196802699999</v>
      </c>
      <c r="C359" s="3">
        <f t="shared" si="189"/>
        <v>1148.8627295700001</v>
      </c>
      <c r="D359" s="99">
        <f t="shared" si="179"/>
        <v>1061.635</v>
      </c>
      <c r="E359" s="120">
        <f>IF(DAY(A358)=$A$5,VLOOKUP(A358,[1]A!$E$15:$G$200,3),E358)</f>
        <v>1067.9190000000001</v>
      </c>
      <c r="F359" s="100">
        <f t="shared" si="180"/>
        <v>45067</v>
      </c>
      <c r="G359" s="141">
        <f t="shared" si="181"/>
        <v>5.9191718434303819E-3</v>
      </c>
      <c r="H359" s="101">
        <f t="shared" si="174"/>
        <v>14</v>
      </c>
      <c r="I359" s="101">
        <f t="shared" si="175"/>
        <v>30</v>
      </c>
      <c r="J359" s="96">
        <f t="shared" si="176"/>
        <v>1.0027579332255951</v>
      </c>
      <c r="K359" s="96">
        <v>1</v>
      </c>
      <c r="L359" s="96">
        <f t="shared" si="167"/>
        <v>1.00275793</v>
      </c>
      <c r="M359" s="96">
        <f t="shared" si="172"/>
        <v>1152.03121255</v>
      </c>
      <c r="N359" s="24">
        <f t="shared" si="182"/>
        <v>0</v>
      </c>
      <c r="O359" s="95">
        <f t="shared" si="183"/>
        <v>0</v>
      </c>
      <c r="P359" s="96">
        <f t="shared" si="184"/>
        <v>0</v>
      </c>
      <c r="Q359" s="5">
        <f t="shared" si="177"/>
        <v>0.12</v>
      </c>
      <c r="R359" s="8">
        <f t="shared" si="185"/>
        <v>1.004416953</v>
      </c>
      <c r="S359" s="3">
        <f t="shared" si="186"/>
        <v>5.0884677199999997</v>
      </c>
      <c r="T359" s="3">
        <f t="shared" si="187"/>
        <v>0</v>
      </c>
      <c r="U359" s="97" t="str">
        <f t="shared" si="188"/>
        <v>INCORPJ=</v>
      </c>
      <c r="V359" s="122">
        <f t="shared" si="169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73"/>
        <v>45112</v>
      </c>
      <c r="B360" s="96">
        <f t="shared" si="171"/>
        <v>1157.71172133</v>
      </c>
      <c r="C360" s="3">
        <f t="shared" si="189"/>
        <v>1148.8627295700001</v>
      </c>
      <c r="D360" s="99">
        <f t="shared" si="179"/>
        <v>1061.635</v>
      </c>
      <c r="E360" s="120">
        <f>IF(DAY(A359)=$A$5,VLOOKUP(A359,[1]A!$E$15:$G$200,3),E359)</f>
        <v>1067.9190000000001</v>
      </c>
      <c r="F360" s="100">
        <f t="shared" si="180"/>
        <v>45067</v>
      </c>
      <c r="G360" s="141">
        <f t="shared" si="181"/>
        <v>5.9191718434303819E-3</v>
      </c>
      <c r="H360" s="101">
        <f t="shared" si="174"/>
        <v>15</v>
      </c>
      <c r="I360" s="101">
        <f t="shared" si="175"/>
        <v>30</v>
      </c>
      <c r="J360" s="96">
        <f t="shared" si="176"/>
        <v>1.0029552192612741</v>
      </c>
      <c r="K360" s="96">
        <v>1</v>
      </c>
      <c r="L360" s="96">
        <f t="shared" si="167"/>
        <v>1.0029552100000001</v>
      </c>
      <c r="M360" s="96">
        <f t="shared" si="172"/>
        <v>1152.25786019</v>
      </c>
      <c r="N360" s="24">
        <f t="shared" si="182"/>
        <v>0</v>
      </c>
      <c r="O360" s="95">
        <f t="shared" si="183"/>
        <v>0</v>
      </c>
      <c r="P360" s="96">
        <f t="shared" si="184"/>
        <v>0</v>
      </c>
      <c r="Q360" s="5">
        <f t="shared" si="177"/>
        <v>0.12</v>
      </c>
      <c r="R360" s="8">
        <f t="shared" si="185"/>
        <v>1.004733195</v>
      </c>
      <c r="S360" s="3">
        <f t="shared" si="186"/>
        <v>5.4538611399999999</v>
      </c>
      <c r="T360" s="3">
        <f t="shared" si="187"/>
        <v>0</v>
      </c>
      <c r="U360" s="97" t="str">
        <f t="shared" si="188"/>
        <v>INCORPJ=</v>
      </c>
      <c r="V360" s="122">
        <f t="shared" si="169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73"/>
        <v>45113</v>
      </c>
      <c r="B361" s="96">
        <f t="shared" si="171"/>
        <v>1158.30407872</v>
      </c>
      <c r="C361" s="3">
        <f t="shared" si="189"/>
        <v>1148.8627295700001</v>
      </c>
      <c r="D361" s="99">
        <f t="shared" si="179"/>
        <v>1061.635</v>
      </c>
      <c r="E361" s="120">
        <f>IF(DAY(A360)=$A$5,VLOOKUP(A360,[1]A!$E$15:$G$200,3),E360)</f>
        <v>1067.9190000000001</v>
      </c>
      <c r="F361" s="100">
        <f t="shared" si="180"/>
        <v>45067</v>
      </c>
      <c r="G361" s="141">
        <f t="shared" si="181"/>
        <v>5.9191718434303819E-3</v>
      </c>
      <c r="H361" s="101">
        <f t="shared" si="174"/>
        <v>16</v>
      </c>
      <c r="I361" s="101">
        <f t="shared" si="175"/>
        <v>30</v>
      </c>
      <c r="J361" s="96">
        <f t="shared" si="176"/>
        <v>1.0031525441116844</v>
      </c>
      <c r="K361" s="96">
        <v>1</v>
      </c>
      <c r="L361" s="96">
        <f t="shared" si="167"/>
        <v>1.0031525400000001</v>
      </c>
      <c r="M361" s="96">
        <f t="shared" si="172"/>
        <v>1152.4845652700001</v>
      </c>
      <c r="N361" s="24">
        <f t="shared" si="182"/>
        <v>0</v>
      </c>
      <c r="O361" s="95">
        <f t="shared" si="183"/>
        <v>0</v>
      </c>
      <c r="P361" s="96">
        <f t="shared" si="184"/>
        <v>0</v>
      </c>
      <c r="Q361" s="5">
        <f t="shared" si="177"/>
        <v>0.12</v>
      </c>
      <c r="R361" s="8">
        <f t="shared" si="185"/>
        <v>1.0050495370000001</v>
      </c>
      <c r="S361" s="3">
        <f t="shared" si="186"/>
        <v>5.8195134499999996</v>
      </c>
      <c r="T361" s="3">
        <f t="shared" si="187"/>
        <v>0</v>
      </c>
      <c r="U361" s="97" t="str">
        <f t="shared" si="188"/>
        <v>INCORPJ=</v>
      </c>
      <c r="V361" s="122">
        <f t="shared" si="169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73"/>
        <v>45114</v>
      </c>
      <c r="B362" s="96">
        <f t="shared" si="171"/>
        <v>1158.89672832</v>
      </c>
      <c r="C362" s="3">
        <f t="shared" si="189"/>
        <v>1148.8627295700001</v>
      </c>
      <c r="D362" s="99">
        <f t="shared" si="179"/>
        <v>1061.635</v>
      </c>
      <c r="E362" s="120">
        <f>IF(DAY(A361)=$A$5,VLOOKUP(A361,[1]A!$E$15:$G$200,3),E361)</f>
        <v>1067.9190000000001</v>
      </c>
      <c r="F362" s="100">
        <f t="shared" si="180"/>
        <v>45067</v>
      </c>
      <c r="G362" s="141">
        <f t="shared" si="181"/>
        <v>5.9191718434303819E-3</v>
      </c>
      <c r="H362" s="101">
        <f t="shared" si="174"/>
        <v>17</v>
      </c>
      <c r="I362" s="101">
        <f t="shared" si="175"/>
        <v>30</v>
      </c>
      <c r="J362" s="96">
        <f t="shared" si="176"/>
        <v>1.0033499077844628</v>
      </c>
      <c r="K362" s="96">
        <v>1</v>
      </c>
      <c r="L362" s="96">
        <f t="shared" si="167"/>
        <v>1.0033498999999999</v>
      </c>
      <c r="M362" s="96">
        <f t="shared" si="172"/>
        <v>1152.7113048199999</v>
      </c>
      <c r="N362" s="24">
        <f t="shared" si="182"/>
        <v>0</v>
      </c>
      <c r="O362" s="95">
        <f t="shared" si="183"/>
        <v>0</v>
      </c>
      <c r="P362" s="96">
        <f t="shared" si="184"/>
        <v>0</v>
      </c>
      <c r="Q362" s="5">
        <f t="shared" si="177"/>
        <v>0.12</v>
      </c>
      <c r="R362" s="8">
        <f t="shared" si="185"/>
        <v>1.0053659779999999</v>
      </c>
      <c r="S362" s="3">
        <f t="shared" si="186"/>
        <v>6.1854234999999997</v>
      </c>
      <c r="T362" s="3">
        <f t="shared" si="187"/>
        <v>0</v>
      </c>
      <c r="U362" s="97" t="str">
        <f t="shared" si="188"/>
        <v>INCORPJ=</v>
      </c>
      <c r="V362" s="122">
        <f t="shared" si="169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73"/>
        <v>45115</v>
      </c>
      <c r="B363" s="96">
        <f t="shared" si="171"/>
        <v>1159.4896944700001</v>
      </c>
      <c r="C363" s="3">
        <f t="shared" si="189"/>
        <v>1148.8627295700001</v>
      </c>
      <c r="D363" s="99">
        <f t="shared" si="179"/>
        <v>1061.635</v>
      </c>
      <c r="E363" s="120">
        <f>IF(DAY(A362)=$A$5,VLOOKUP(A362,[1]A!$E$15:$G$200,3),E362)</f>
        <v>1067.9190000000001</v>
      </c>
      <c r="F363" s="100">
        <f t="shared" si="180"/>
        <v>45067</v>
      </c>
      <c r="G363" s="141">
        <f t="shared" si="181"/>
        <v>5.9191718434303819E-3</v>
      </c>
      <c r="H363" s="101">
        <f t="shared" si="174"/>
        <v>18</v>
      </c>
      <c r="I363" s="101">
        <f t="shared" si="175"/>
        <v>30</v>
      </c>
      <c r="J363" s="96">
        <f t="shared" si="176"/>
        <v>1.0035473102872472</v>
      </c>
      <c r="K363" s="96">
        <v>1</v>
      </c>
      <c r="L363" s="96">
        <f t="shared" ref="L363:L426" si="190">TRUNC(J363*K363,8)</f>
        <v>1.0035473100000001</v>
      </c>
      <c r="M363" s="96">
        <f t="shared" si="172"/>
        <v>1152.93810181</v>
      </c>
      <c r="N363" s="24">
        <f t="shared" si="182"/>
        <v>0</v>
      </c>
      <c r="O363" s="95">
        <f t="shared" si="183"/>
        <v>0</v>
      </c>
      <c r="P363" s="96">
        <f t="shared" si="184"/>
        <v>0</v>
      </c>
      <c r="Q363" s="5">
        <f t="shared" si="177"/>
        <v>0.12</v>
      </c>
      <c r="R363" s="8">
        <f t="shared" si="185"/>
        <v>1.0056825190000001</v>
      </c>
      <c r="S363" s="3">
        <f t="shared" si="186"/>
        <v>6.5515926599999998</v>
      </c>
      <c r="T363" s="3">
        <f t="shared" si="187"/>
        <v>0</v>
      </c>
      <c r="U363" s="97" t="str">
        <f t="shared" ref="U363:U378" si="191">U362</f>
        <v>INCORPJ=</v>
      </c>
      <c r="V363" s="122">
        <f t="shared" ref="V363:V426" si="192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73"/>
        <v>45116</v>
      </c>
      <c r="B364" s="96">
        <f t="shared" si="171"/>
        <v>1160.0829530499998</v>
      </c>
      <c r="C364" s="3">
        <f t="shared" si="189"/>
        <v>1148.8627295700001</v>
      </c>
      <c r="D364" s="99">
        <f t="shared" si="179"/>
        <v>1061.635</v>
      </c>
      <c r="E364" s="120">
        <f>IF(DAY(A363)=$A$5,VLOOKUP(A363,[1]A!$E$15:$G$200,3),E363)</f>
        <v>1067.9190000000001</v>
      </c>
      <c r="F364" s="100">
        <f t="shared" si="180"/>
        <v>45067</v>
      </c>
      <c r="G364" s="141">
        <f t="shared" si="181"/>
        <v>5.9191718434303819E-3</v>
      </c>
      <c r="H364" s="101">
        <f t="shared" si="174"/>
        <v>19</v>
      </c>
      <c r="I364" s="101">
        <f t="shared" si="175"/>
        <v>30</v>
      </c>
      <c r="J364" s="96">
        <f t="shared" si="176"/>
        <v>1.0037447516276772</v>
      </c>
      <c r="K364" s="96">
        <v>1</v>
      </c>
      <c r="L364" s="96">
        <f t="shared" si="190"/>
        <v>1.0037447500000001</v>
      </c>
      <c r="M364" s="96">
        <f t="shared" si="172"/>
        <v>1153.1649332699999</v>
      </c>
      <c r="N364" s="24">
        <f t="shared" si="182"/>
        <v>0</v>
      </c>
      <c r="O364" s="95">
        <f t="shared" si="183"/>
        <v>0</v>
      </c>
      <c r="P364" s="96">
        <f t="shared" si="184"/>
        <v>0</v>
      </c>
      <c r="Q364" s="5">
        <f t="shared" si="177"/>
        <v>0.12</v>
      </c>
      <c r="R364" s="8">
        <f t="shared" si="185"/>
        <v>1.0059991589999999</v>
      </c>
      <c r="S364" s="3">
        <f t="shared" si="186"/>
        <v>6.9180197799999998</v>
      </c>
      <c r="T364" s="3">
        <f t="shared" si="187"/>
        <v>0</v>
      </c>
      <c r="U364" s="97" t="str">
        <f t="shared" si="191"/>
        <v>INCORPJ=</v>
      </c>
      <c r="V364" s="122">
        <f t="shared" si="192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73"/>
        <v>45117</v>
      </c>
      <c r="B365" s="96">
        <f t="shared" si="171"/>
        <v>1160.6765180099999</v>
      </c>
      <c r="C365" s="3">
        <f t="shared" si="189"/>
        <v>1148.8627295700001</v>
      </c>
      <c r="D365" s="99">
        <f t="shared" si="179"/>
        <v>1061.635</v>
      </c>
      <c r="E365" s="120">
        <f>IF(DAY(A364)=$A$5,VLOOKUP(A364,[1]A!$E$15:$G$200,3),E364)</f>
        <v>1067.9190000000001</v>
      </c>
      <c r="F365" s="100">
        <f t="shared" si="180"/>
        <v>45067</v>
      </c>
      <c r="G365" s="141">
        <f t="shared" si="181"/>
        <v>5.9191718434303819E-3</v>
      </c>
      <c r="H365" s="101">
        <f t="shared" si="174"/>
        <v>20</v>
      </c>
      <c r="I365" s="101">
        <f t="shared" si="175"/>
        <v>30</v>
      </c>
      <c r="J365" s="96">
        <f t="shared" si="176"/>
        <v>1.0039422318133937</v>
      </c>
      <c r="K365" s="96">
        <v>1</v>
      </c>
      <c r="L365" s="96">
        <f t="shared" si="190"/>
        <v>1.00394223</v>
      </c>
      <c r="M365" s="96">
        <f t="shared" si="172"/>
        <v>1153.3918106799999</v>
      </c>
      <c r="N365" s="24">
        <f t="shared" si="182"/>
        <v>0</v>
      </c>
      <c r="O365" s="95">
        <f t="shared" si="183"/>
        <v>0</v>
      </c>
      <c r="P365" s="96">
        <f t="shared" si="184"/>
        <v>0</v>
      </c>
      <c r="Q365" s="5">
        <f t="shared" si="177"/>
        <v>0.12</v>
      </c>
      <c r="R365" s="8">
        <f t="shared" si="185"/>
        <v>1.0063158999999999</v>
      </c>
      <c r="S365" s="3">
        <f t="shared" si="186"/>
        <v>7.2847073299999998</v>
      </c>
      <c r="T365" s="3">
        <f t="shared" si="187"/>
        <v>0</v>
      </c>
      <c r="U365" s="97" t="str">
        <f t="shared" si="191"/>
        <v>INCORPJ=</v>
      </c>
      <c r="V365" s="122">
        <f t="shared" si="192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73"/>
        <v>45118</v>
      </c>
      <c r="B366" s="96">
        <f t="shared" si="171"/>
        <v>1161.27038717</v>
      </c>
      <c r="C366" s="3">
        <f t="shared" si="189"/>
        <v>1148.8627295700001</v>
      </c>
      <c r="D366" s="99">
        <f t="shared" si="179"/>
        <v>1061.635</v>
      </c>
      <c r="E366" s="120">
        <f>IF(DAY(A365)=$A$5,VLOOKUP(A365,[1]A!$E$15:$G$200,3),E365)</f>
        <v>1067.9190000000001</v>
      </c>
      <c r="F366" s="100">
        <f t="shared" si="180"/>
        <v>45067</v>
      </c>
      <c r="G366" s="141">
        <f t="shared" si="181"/>
        <v>5.9191718434303819E-3</v>
      </c>
      <c r="H366" s="101">
        <f t="shared" si="174"/>
        <v>21</v>
      </c>
      <c r="I366" s="101">
        <f t="shared" si="175"/>
        <v>30</v>
      </c>
      <c r="J366" s="96">
        <f t="shared" si="176"/>
        <v>1.0041397508520393</v>
      </c>
      <c r="K366" s="96">
        <v>1</v>
      </c>
      <c r="L366" s="96">
        <f t="shared" si="190"/>
        <v>1.00413975</v>
      </c>
      <c r="M366" s="96">
        <f t="shared" si="172"/>
        <v>1153.6187340500001</v>
      </c>
      <c r="N366" s="24">
        <f t="shared" si="182"/>
        <v>0</v>
      </c>
      <c r="O366" s="95">
        <f t="shared" si="183"/>
        <v>0</v>
      </c>
      <c r="P366" s="96">
        <f t="shared" si="184"/>
        <v>0</v>
      </c>
      <c r="Q366" s="5">
        <f t="shared" si="177"/>
        <v>0.12</v>
      </c>
      <c r="R366" s="8">
        <f t="shared" si="185"/>
        <v>1.0066327399999999</v>
      </c>
      <c r="S366" s="3">
        <f t="shared" si="186"/>
        <v>7.6516531199999998</v>
      </c>
      <c r="T366" s="3">
        <f t="shared" si="187"/>
        <v>0</v>
      </c>
      <c r="U366" s="97" t="str">
        <f t="shared" si="191"/>
        <v>INCORPJ=</v>
      </c>
      <c r="V366" s="122">
        <f t="shared" si="192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73"/>
        <v>45119</v>
      </c>
      <c r="B367" s="96">
        <f t="shared" si="171"/>
        <v>1161.8645501999999</v>
      </c>
      <c r="C367" s="3">
        <f t="shared" si="189"/>
        <v>1148.8627295700001</v>
      </c>
      <c r="D367" s="99">
        <f t="shared" si="179"/>
        <v>1061.635</v>
      </c>
      <c r="E367" s="120">
        <f>IF(DAY(A366)=$A$5,VLOOKUP(A366,[1]A!$E$15:$G$200,3),E366)</f>
        <v>1067.9190000000001</v>
      </c>
      <c r="F367" s="100">
        <f t="shared" si="180"/>
        <v>45067</v>
      </c>
      <c r="G367" s="141">
        <f t="shared" si="181"/>
        <v>5.9191718434303819E-3</v>
      </c>
      <c r="H367" s="101">
        <f t="shared" si="174"/>
        <v>22</v>
      </c>
      <c r="I367" s="101">
        <f t="shared" si="175"/>
        <v>30</v>
      </c>
      <c r="J367" s="96">
        <f t="shared" si="176"/>
        <v>1.0043373087512584</v>
      </c>
      <c r="K367" s="96">
        <v>1</v>
      </c>
      <c r="L367" s="96">
        <f t="shared" si="190"/>
        <v>1.0043373</v>
      </c>
      <c r="M367" s="96">
        <f t="shared" si="172"/>
        <v>1153.84569188</v>
      </c>
      <c r="N367" s="24">
        <f t="shared" si="182"/>
        <v>0</v>
      </c>
      <c r="O367" s="95">
        <f t="shared" si="183"/>
        <v>0</v>
      </c>
      <c r="P367" s="96">
        <f t="shared" si="184"/>
        <v>0</v>
      </c>
      <c r="Q367" s="5">
        <f t="shared" si="177"/>
        <v>0.12</v>
      </c>
      <c r="R367" s="8">
        <f t="shared" si="185"/>
        <v>1.00694968</v>
      </c>
      <c r="S367" s="3">
        <f t="shared" si="186"/>
        <v>8.0188583199999997</v>
      </c>
      <c r="T367" s="3">
        <f t="shared" si="187"/>
        <v>0</v>
      </c>
      <c r="U367" s="97" t="str">
        <f t="shared" si="191"/>
        <v>INCORPJ=</v>
      </c>
      <c r="V367" s="122">
        <f t="shared" si="192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73"/>
        <v>45120</v>
      </c>
      <c r="B368" s="96">
        <f t="shared" si="171"/>
        <v>1162.45902922</v>
      </c>
      <c r="C368" s="3">
        <f t="shared" si="189"/>
        <v>1148.8627295700001</v>
      </c>
      <c r="D368" s="99">
        <f t="shared" si="179"/>
        <v>1061.635</v>
      </c>
      <c r="E368" s="120">
        <f>IF(DAY(A367)=$A$5,VLOOKUP(A367,[1]A!$E$15:$G$200,3),E367)</f>
        <v>1067.9190000000001</v>
      </c>
      <c r="F368" s="100">
        <f t="shared" si="180"/>
        <v>45067</v>
      </c>
      <c r="G368" s="141">
        <f t="shared" si="181"/>
        <v>5.9191718434303819E-3</v>
      </c>
      <c r="H368" s="101">
        <f t="shared" si="174"/>
        <v>23</v>
      </c>
      <c r="I368" s="101">
        <f t="shared" si="175"/>
        <v>30</v>
      </c>
      <c r="J368" s="96">
        <f t="shared" si="176"/>
        <v>1.0045349055186963</v>
      </c>
      <c r="K368" s="96">
        <v>1</v>
      </c>
      <c r="L368" s="96">
        <f t="shared" si="190"/>
        <v>1.0045348999999999</v>
      </c>
      <c r="M368" s="96">
        <f t="shared" si="172"/>
        <v>1154.0727071599999</v>
      </c>
      <c r="N368" s="24">
        <f t="shared" si="182"/>
        <v>0</v>
      </c>
      <c r="O368" s="95">
        <f t="shared" si="183"/>
        <v>0</v>
      </c>
      <c r="P368" s="96">
        <f t="shared" si="184"/>
        <v>0</v>
      </c>
      <c r="Q368" s="5">
        <f t="shared" si="177"/>
        <v>0.12</v>
      </c>
      <c r="R368" s="8">
        <f t="shared" si="185"/>
        <v>1.007266719</v>
      </c>
      <c r="S368" s="3">
        <f t="shared" si="186"/>
        <v>8.3863220599999995</v>
      </c>
      <c r="T368" s="3">
        <f t="shared" si="187"/>
        <v>0</v>
      </c>
      <c r="U368" s="97" t="str">
        <f t="shared" si="191"/>
        <v>INCORPJ=</v>
      </c>
      <c r="V368" s="122">
        <f t="shared" si="192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73"/>
        <v>45121</v>
      </c>
      <c r="B369" s="96">
        <f t="shared" si="171"/>
        <v>1163.0538150700002</v>
      </c>
      <c r="C369" s="3">
        <f t="shared" si="189"/>
        <v>1148.8627295700001</v>
      </c>
      <c r="D369" s="99">
        <f t="shared" si="179"/>
        <v>1061.635</v>
      </c>
      <c r="E369" s="120">
        <f>IF(DAY(A368)=$A$5,VLOOKUP(A368,[1]A!$E$15:$G$200,3),E368)</f>
        <v>1067.9190000000001</v>
      </c>
      <c r="F369" s="100">
        <f t="shared" si="180"/>
        <v>45067</v>
      </c>
      <c r="G369" s="141">
        <f t="shared" si="181"/>
        <v>5.9191718434303819E-3</v>
      </c>
      <c r="H369" s="101">
        <f t="shared" si="174"/>
        <v>24</v>
      </c>
      <c r="I369" s="101">
        <f t="shared" si="175"/>
        <v>30</v>
      </c>
      <c r="J369" s="96">
        <f t="shared" si="176"/>
        <v>1.0047325411619998</v>
      </c>
      <c r="K369" s="96">
        <v>1</v>
      </c>
      <c r="L369" s="96">
        <f t="shared" si="190"/>
        <v>1.00473254</v>
      </c>
      <c r="M369" s="96">
        <f t="shared" si="172"/>
        <v>1154.2997683900001</v>
      </c>
      <c r="N369" s="24">
        <f t="shared" si="182"/>
        <v>0</v>
      </c>
      <c r="O369" s="95">
        <f t="shared" si="183"/>
        <v>0</v>
      </c>
      <c r="P369" s="96">
        <f t="shared" si="184"/>
        <v>0</v>
      </c>
      <c r="Q369" s="5">
        <f t="shared" si="177"/>
        <v>0.12</v>
      </c>
      <c r="R369" s="8">
        <f t="shared" si="185"/>
        <v>1.0075838589999999</v>
      </c>
      <c r="S369" s="3">
        <f t="shared" si="186"/>
        <v>8.7540466800000001</v>
      </c>
      <c r="T369" s="3">
        <f t="shared" si="187"/>
        <v>0</v>
      </c>
      <c r="U369" s="97" t="str">
        <f t="shared" si="191"/>
        <v>INCORPJ=</v>
      </c>
      <c r="V369" s="122">
        <f t="shared" si="192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73"/>
        <v>45122</v>
      </c>
      <c r="B370" s="96">
        <f t="shared" si="171"/>
        <v>1163.64889397</v>
      </c>
      <c r="C370" s="3">
        <f t="shared" si="189"/>
        <v>1148.8627295700001</v>
      </c>
      <c r="D370" s="99">
        <f t="shared" si="179"/>
        <v>1061.635</v>
      </c>
      <c r="E370" s="120">
        <f>IF(DAY(A369)=$A$5,VLOOKUP(A369,[1]A!$E$15:$G$200,3),E369)</f>
        <v>1067.9190000000001</v>
      </c>
      <c r="F370" s="100">
        <f t="shared" si="180"/>
        <v>45067</v>
      </c>
      <c r="G370" s="141">
        <f t="shared" si="181"/>
        <v>5.9191718434303819E-3</v>
      </c>
      <c r="H370" s="101">
        <f t="shared" si="174"/>
        <v>25</v>
      </c>
      <c r="I370" s="101">
        <f t="shared" si="175"/>
        <v>30</v>
      </c>
      <c r="J370" s="96">
        <f t="shared" si="176"/>
        <v>1.004930215688818</v>
      </c>
      <c r="K370" s="96">
        <v>1</v>
      </c>
      <c r="L370" s="96">
        <f t="shared" si="190"/>
        <v>1.0049302099999999</v>
      </c>
      <c r="M370" s="96">
        <f t="shared" si="172"/>
        <v>1154.52686408</v>
      </c>
      <c r="N370" s="24">
        <f t="shared" si="182"/>
        <v>0</v>
      </c>
      <c r="O370" s="95">
        <f t="shared" si="183"/>
        <v>0</v>
      </c>
      <c r="P370" s="96">
        <f t="shared" si="184"/>
        <v>0</v>
      </c>
      <c r="Q370" s="5">
        <f t="shared" si="177"/>
        <v>0.12</v>
      </c>
      <c r="R370" s="8">
        <f t="shared" si="185"/>
        <v>1.0079010980000001</v>
      </c>
      <c r="S370" s="3">
        <f t="shared" si="186"/>
        <v>9.1220298900000003</v>
      </c>
      <c r="T370" s="3">
        <f t="shared" si="187"/>
        <v>0</v>
      </c>
      <c r="U370" s="97" t="str">
        <f t="shared" si="191"/>
        <v>INCORPJ=</v>
      </c>
      <c r="V370" s="122">
        <f t="shared" si="192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73"/>
        <v>45123</v>
      </c>
      <c r="B371" s="96">
        <f t="shared" si="171"/>
        <v>1164.2442787699999</v>
      </c>
      <c r="C371" s="3">
        <f t="shared" si="189"/>
        <v>1148.8627295700001</v>
      </c>
      <c r="D371" s="99">
        <f t="shared" si="179"/>
        <v>1061.635</v>
      </c>
      <c r="E371" s="120">
        <f>IF(DAY(A370)=$A$5,VLOOKUP(A370,[1]A!$E$15:$G$200,3),E370)</f>
        <v>1067.9190000000001</v>
      </c>
      <c r="F371" s="100">
        <f t="shared" si="180"/>
        <v>45067</v>
      </c>
      <c r="G371" s="141">
        <f t="shared" si="181"/>
        <v>5.9191718434303819E-3</v>
      </c>
      <c r="H371" s="101">
        <f t="shared" si="174"/>
        <v>26</v>
      </c>
      <c r="I371" s="101">
        <f t="shared" si="175"/>
        <v>30</v>
      </c>
      <c r="J371" s="96">
        <f t="shared" si="176"/>
        <v>1.0051279291068005</v>
      </c>
      <c r="K371" s="96">
        <v>1</v>
      </c>
      <c r="L371" s="96">
        <f t="shared" si="190"/>
        <v>1.0051279200000001</v>
      </c>
      <c r="M371" s="96">
        <f t="shared" si="172"/>
        <v>1154.75400573</v>
      </c>
      <c r="N371" s="24">
        <f t="shared" si="182"/>
        <v>0</v>
      </c>
      <c r="O371" s="95">
        <f t="shared" si="183"/>
        <v>0</v>
      </c>
      <c r="P371" s="96">
        <f t="shared" si="184"/>
        <v>0</v>
      </c>
      <c r="Q371" s="5">
        <f t="shared" si="177"/>
        <v>0.12</v>
      </c>
      <c r="R371" s="8">
        <f t="shared" si="185"/>
        <v>1.008218437</v>
      </c>
      <c r="S371" s="3">
        <f t="shared" si="186"/>
        <v>9.4902730399999999</v>
      </c>
      <c r="T371" s="3">
        <f t="shared" si="187"/>
        <v>0</v>
      </c>
      <c r="U371" s="97" t="str">
        <f t="shared" si="191"/>
        <v>INCORPJ=</v>
      </c>
      <c r="V371" s="122">
        <f t="shared" si="192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73"/>
        <v>45124</v>
      </c>
      <c r="B372" s="96">
        <f t="shared" si="171"/>
        <v>1164.8399811700001</v>
      </c>
      <c r="C372" s="3">
        <f t="shared" si="189"/>
        <v>1148.8627295700001</v>
      </c>
      <c r="D372" s="99">
        <f t="shared" si="179"/>
        <v>1061.635</v>
      </c>
      <c r="E372" s="120">
        <f>IF(DAY(A371)=$A$5,VLOOKUP(A371,[1]A!$E$15:$G$200,3),E371)</f>
        <v>1067.9190000000001</v>
      </c>
      <c r="F372" s="100">
        <f t="shared" si="180"/>
        <v>45067</v>
      </c>
      <c r="G372" s="141">
        <f t="shared" si="181"/>
        <v>5.9191718434303819E-3</v>
      </c>
      <c r="H372" s="101">
        <f t="shared" si="174"/>
        <v>27</v>
      </c>
      <c r="I372" s="101">
        <f t="shared" si="175"/>
        <v>30</v>
      </c>
      <c r="J372" s="96">
        <f t="shared" si="176"/>
        <v>1.0053256814235993</v>
      </c>
      <c r="K372" s="96">
        <v>1</v>
      </c>
      <c r="L372" s="96">
        <f t="shared" si="190"/>
        <v>1.0053256800000001</v>
      </c>
      <c r="M372" s="96">
        <f t="shared" si="172"/>
        <v>1154.98120483</v>
      </c>
      <c r="N372" s="24">
        <f t="shared" si="182"/>
        <v>0</v>
      </c>
      <c r="O372" s="95">
        <f t="shared" si="183"/>
        <v>0</v>
      </c>
      <c r="P372" s="96">
        <f t="shared" si="184"/>
        <v>0</v>
      </c>
      <c r="Q372" s="5">
        <f t="shared" si="177"/>
        <v>0.12</v>
      </c>
      <c r="R372" s="8">
        <f t="shared" si="185"/>
        <v>1.0085358760000001</v>
      </c>
      <c r="S372" s="3">
        <f t="shared" si="186"/>
        <v>9.8587763400000004</v>
      </c>
      <c r="T372" s="3">
        <f t="shared" si="187"/>
        <v>0</v>
      </c>
      <c r="U372" s="97" t="str">
        <f t="shared" si="191"/>
        <v>INCORPJ=</v>
      </c>
      <c r="V372" s="122">
        <f t="shared" si="192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73"/>
        <v>45125</v>
      </c>
      <c r="B373" s="96">
        <f t="shared" si="171"/>
        <v>1165.4359781000001</v>
      </c>
      <c r="C373" s="3">
        <f t="shared" si="189"/>
        <v>1148.8627295700001</v>
      </c>
      <c r="D373" s="99">
        <f t="shared" si="179"/>
        <v>1061.635</v>
      </c>
      <c r="E373" s="120">
        <f>IF(DAY(A372)=$A$5,VLOOKUP(A372,[1]A!$E$15:$G$200,3),E372)</f>
        <v>1067.9190000000001</v>
      </c>
      <c r="F373" s="100">
        <f t="shared" si="180"/>
        <v>45067</v>
      </c>
      <c r="G373" s="141">
        <f t="shared" si="181"/>
        <v>5.9191718434303819E-3</v>
      </c>
      <c r="H373" s="101">
        <f t="shared" si="174"/>
        <v>28</v>
      </c>
      <c r="I373" s="101">
        <f t="shared" si="175"/>
        <v>30</v>
      </c>
      <c r="J373" s="96">
        <f t="shared" si="176"/>
        <v>1.0055234726468671</v>
      </c>
      <c r="K373" s="96">
        <v>1</v>
      </c>
      <c r="L373" s="96">
        <f t="shared" si="190"/>
        <v>1.00552347</v>
      </c>
      <c r="M373" s="96">
        <f t="shared" si="172"/>
        <v>1155.2084383900001</v>
      </c>
      <c r="N373" s="24">
        <f t="shared" si="182"/>
        <v>0</v>
      </c>
      <c r="O373" s="95">
        <f t="shared" si="183"/>
        <v>0</v>
      </c>
      <c r="P373" s="96">
        <f t="shared" si="184"/>
        <v>0</v>
      </c>
      <c r="Q373" s="5">
        <f t="shared" si="177"/>
        <v>0.12</v>
      </c>
      <c r="R373" s="8">
        <f t="shared" si="185"/>
        <v>1.0088534149999999</v>
      </c>
      <c r="S373" s="3">
        <f t="shared" si="186"/>
        <v>10.22753971</v>
      </c>
      <c r="T373" s="3">
        <f t="shared" si="187"/>
        <v>0</v>
      </c>
      <c r="U373" s="97" t="str">
        <f t="shared" si="191"/>
        <v>INCORPJ=</v>
      </c>
      <c r="V373" s="122">
        <f t="shared" si="192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73"/>
        <v>45126</v>
      </c>
      <c r="B374" s="96">
        <f t="shared" si="171"/>
        <v>1166.03228126</v>
      </c>
      <c r="C374" s="3">
        <f t="shared" si="189"/>
        <v>1148.8627295700001</v>
      </c>
      <c r="D374" s="99">
        <f t="shared" si="179"/>
        <v>1061.635</v>
      </c>
      <c r="E374" s="120">
        <f>IF(DAY(A373)=$A$5,VLOOKUP(A373,[1]A!$E$15:$G$200,3),E373)</f>
        <v>1067.9190000000001</v>
      </c>
      <c r="F374" s="100">
        <f t="shared" si="180"/>
        <v>45067</v>
      </c>
      <c r="G374" s="141">
        <f t="shared" si="181"/>
        <v>5.9191718434303819E-3</v>
      </c>
      <c r="H374" s="101">
        <f t="shared" si="174"/>
        <v>29</v>
      </c>
      <c r="I374" s="101">
        <f t="shared" si="175"/>
        <v>30</v>
      </c>
      <c r="J374" s="96">
        <f t="shared" si="176"/>
        <v>1.0057213027842589</v>
      </c>
      <c r="K374" s="96">
        <v>1</v>
      </c>
      <c r="L374" s="96">
        <f t="shared" si="190"/>
        <v>1.0057213</v>
      </c>
      <c r="M374" s="96">
        <f t="shared" si="172"/>
        <v>1155.4357179000001</v>
      </c>
      <c r="N374" s="24">
        <f t="shared" si="182"/>
        <v>0</v>
      </c>
      <c r="O374" s="95">
        <f t="shared" si="183"/>
        <v>0</v>
      </c>
      <c r="P374" s="96">
        <f t="shared" si="184"/>
        <v>0</v>
      </c>
      <c r="Q374" s="5">
        <f t="shared" si="177"/>
        <v>0.12</v>
      </c>
      <c r="R374" s="8">
        <f t="shared" si="185"/>
        <v>1.0091710540000001</v>
      </c>
      <c r="S374" s="3">
        <f t="shared" si="186"/>
        <v>10.596563359999999</v>
      </c>
      <c r="T374" s="3">
        <f t="shared" si="187"/>
        <v>0</v>
      </c>
      <c r="U374" s="97" t="str">
        <f t="shared" si="191"/>
        <v>INCORPJ=</v>
      </c>
      <c r="V374" s="122">
        <f t="shared" si="192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73"/>
        <v>45127</v>
      </c>
      <c r="B375" s="96">
        <f t="shared" si="171"/>
        <v>1166.6288907599999</v>
      </c>
      <c r="C375" s="3">
        <f t="shared" si="189"/>
        <v>1148.8627295700001</v>
      </c>
      <c r="D375" s="99">
        <f t="shared" si="179"/>
        <v>1061.635</v>
      </c>
      <c r="E375" s="120">
        <f>IF(DAY(A374)=$A$5,VLOOKUP(A374,[1]A!$E$15:$G$200,3),E374)</f>
        <v>1067.9190000000001</v>
      </c>
      <c r="F375" s="100">
        <f t="shared" si="180"/>
        <v>45067</v>
      </c>
      <c r="G375" s="141">
        <f t="shared" si="181"/>
        <v>5.9191718434303819E-3</v>
      </c>
      <c r="H375" s="101">
        <f t="shared" si="174"/>
        <v>30</v>
      </c>
      <c r="I375" s="101">
        <f t="shared" si="175"/>
        <v>30</v>
      </c>
      <c r="J375" s="96">
        <f t="shared" si="176"/>
        <v>1.0059191718434304</v>
      </c>
      <c r="K375" s="96">
        <v>1</v>
      </c>
      <c r="L375" s="96">
        <f t="shared" si="190"/>
        <v>1.0059191700000001</v>
      </c>
      <c r="M375" s="96">
        <f t="shared" si="172"/>
        <v>1155.66304337</v>
      </c>
      <c r="N375" s="24">
        <f t="shared" si="182"/>
        <v>12</v>
      </c>
      <c r="O375" s="95">
        <f t="shared" si="183"/>
        <v>0</v>
      </c>
      <c r="P375" s="96">
        <f t="shared" si="184"/>
        <v>0</v>
      </c>
      <c r="Q375" s="5">
        <f t="shared" si="177"/>
        <v>0.12</v>
      </c>
      <c r="R375" s="8">
        <f t="shared" si="185"/>
        <v>1.0094887930000001</v>
      </c>
      <c r="S375" s="3">
        <f t="shared" si="186"/>
        <v>10.96584739</v>
      </c>
      <c r="T375" s="3">
        <f t="shared" si="187"/>
        <v>10.96584739</v>
      </c>
      <c r="U375" s="97" t="str">
        <f t="shared" si="191"/>
        <v>INCORPJ=</v>
      </c>
      <c r="V375" s="122">
        <f t="shared" si="192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ht="15.75" x14ac:dyDescent="0.2">
      <c r="A376" s="98">
        <f t="shared" si="173"/>
        <v>45128</v>
      </c>
      <c r="B376" s="96">
        <f t="shared" si="171"/>
        <v>1167.2520722900001</v>
      </c>
      <c r="C376" s="144">
        <f>IF(N375&gt;0,M375-P375+S375,C375)</f>
        <v>1166.6288907599999</v>
      </c>
      <c r="D376" s="99">
        <f t="shared" si="179"/>
        <v>1067.9190000000001</v>
      </c>
      <c r="E376" s="120">
        <f>IF(DAY(A375)=$A$5,VLOOKUP(A375,[1]A!$E$15:$G$200,3),E375)</f>
        <v>1075.54</v>
      </c>
      <c r="F376" s="100">
        <f t="shared" si="180"/>
        <v>45098</v>
      </c>
      <c r="G376" s="141">
        <f t="shared" si="181"/>
        <v>7.1363090271825413E-3</v>
      </c>
      <c r="H376" s="101">
        <f t="shared" si="174"/>
        <v>1</v>
      </c>
      <c r="I376" s="101">
        <f t="shared" si="175"/>
        <v>31</v>
      </c>
      <c r="J376" s="96">
        <f t="shared" si="176"/>
        <v>1.0002294123133224</v>
      </c>
      <c r="K376" s="96">
        <v>1</v>
      </c>
      <c r="L376" s="96">
        <f t="shared" si="190"/>
        <v>1.00022941</v>
      </c>
      <c r="M376" s="96">
        <f t="shared" si="172"/>
        <v>1166.8965270900001</v>
      </c>
      <c r="N376" s="24">
        <f t="shared" si="182"/>
        <v>0</v>
      </c>
      <c r="O376" s="95">
        <f t="shared" si="183"/>
        <v>0</v>
      </c>
      <c r="P376" s="96">
        <f t="shared" si="184"/>
        <v>0</v>
      </c>
      <c r="Q376" s="5">
        <f t="shared" si="177"/>
        <v>0.12</v>
      </c>
      <c r="R376" s="8">
        <f t="shared" si="185"/>
        <v>1.0003046929999999</v>
      </c>
      <c r="S376" s="3">
        <f t="shared" si="186"/>
        <v>0.35554520000000001</v>
      </c>
      <c r="T376" s="3">
        <f t="shared" si="187"/>
        <v>0</v>
      </c>
      <c r="U376" s="97" t="str">
        <f t="shared" si="191"/>
        <v>INCORPJ=</v>
      </c>
      <c r="V376" s="122">
        <f t="shared" si="192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73"/>
        <v>45129</v>
      </c>
      <c r="B377" s="96">
        <f t="shared" si="171"/>
        <v>1167.8755849900001</v>
      </c>
      <c r="C377" s="3">
        <f t="shared" si="189"/>
        <v>1166.6288907599999</v>
      </c>
      <c r="D377" s="99">
        <f t="shared" si="179"/>
        <v>1067.9190000000001</v>
      </c>
      <c r="E377" s="120">
        <f>IF(DAY(A376)=$A$5,VLOOKUP(A376,[1]A!$E$15:$G$200,3),E376)</f>
        <v>1075.54</v>
      </c>
      <c r="F377" s="100">
        <f t="shared" si="180"/>
        <v>45098</v>
      </c>
      <c r="G377" s="141">
        <f t="shared" si="181"/>
        <v>7.1363090271825413E-3</v>
      </c>
      <c r="H377" s="101">
        <f t="shared" si="174"/>
        <v>2</v>
      </c>
      <c r="I377" s="101">
        <f t="shared" si="175"/>
        <v>31</v>
      </c>
      <c r="J377" s="96">
        <f t="shared" si="176"/>
        <v>1.0004588772566543</v>
      </c>
      <c r="K377" s="96">
        <v>1</v>
      </c>
      <c r="L377" s="96">
        <f t="shared" si="190"/>
        <v>1.0004588699999999</v>
      </c>
      <c r="M377" s="96">
        <f t="shared" si="172"/>
        <v>1167.16422175</v>
      </c>
      <c r="N377" s="24">
        <f t="shared" si="182"/>
        <v>0</v>
      </c>
      <c r="O377" s="95">
        <f t="shared" si="183"/>
        <v>0</v>
      </c>
      <c r="P377" s="96">
        <f t="shared" si="184"/>
        <v>0</v>
      </c>
      <c r="Q377" s="5">
        <f t="shared" si="177"/>
        <v>0.12</v>
      </c>
      <c r="R377" s="8">
        <f t="shared" si="185"/>
        <v>1.0006094800000001</v>
      </c>
      <c r="S377" s="3">
        <f t="shared" si="186"/>
        <v>0.71136323999999995</v>
      </c>
      <c r="T377" s="3">
        <f t="shared" si="187"/>
        <v>0</v>
      </c>
      <c r="U377" s="97" t="str">
        <f t="shared" si="191"/>
        <v>INCORPJ=</v>
      </c>
      <c r="V377" s="122">
        <f t="shared" si="192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73"/>
        <v>45130</v>
      </c>
      <c r="B378" s="96">
        <f t="shared" si="171"/>
        <v>1168.4994383599999</v>
      </c>
      <c r="C378" s="3">
        <f t="shared" si="189"/>
        <v>1166.6288907599999</v>
      </c>
      <c r="D378" s="99">
        <f t="shared" si="179"/>
        <v>1067.9190000000001</v>
      </c>
      <c r="E378" s="120">
        <f>IF(DAY(A377)=$A$5,VLOOKUP(A377,[1]A!$E$15:$G$200,3),E377)</f>
        <v>1075.54</v>
      </c>
      <c r="F378" s="100">
        <f t="shared" si="180"/>
        <v>45098</v>
      </c>
      <c r="G378" s="141">
        <f t="shared" si="181"/>
        <v>7.1363090271825413E-3</v>
      </c>
      <c r="H378" s="101">
        <f t="shared" si="174"/>
        <v>3</v>
      </c>
      <c r="I378" s="101">
        <f t="shared" si="175"/>
        <v>31</v>
      </c>
      <c r="J378" s="96">
        <f t="shared" si="176"/>
        <v>1.0006883948420697</v>
      </c>
      <c r="K378" s="96">
        <v>1</v>
      </c>
      <c r="L378" s="96">
        <f t="shared" si="190"/>
        <v>1.0006883900000001</v>
      </c>
      <c r="M378" s="96">
        <f t="shared" si="172"/>
        <v>1167.4319864199999</v>
      </c>
      <c r="N378" s="24">
        <f t="shared" si="182"/>
        <v>0</v>
      </c>
      <c r="O378" s="95">
        <f t="shared" si="183"/>
        <v>0</v>
      </c>
      <c r="P378" s="96">
        <f t="shared" si="184"/>
        <v>0</v>
      </c>
      <c r="Q378" s="5">
        <f t="shared" si="177"/>
        <v>0.12</v>
      </c>
      <c r="R378" s="8">
        <f t="shared" si="185"/>
        <v>1.000914359</v>
      </c>
      <c r="S378" s="3">
        <f t="shared" si="186"/>
        <v>1.06745194</v>
      </c>
      <c r="T378" s="3">
        <f t="shared" si="187"/>
        <v>0</v>
      </c>
      <c r="U378" s="97" t="str">
        <f t="shared" si="191"/>
        <v>INCORPJ=</v>
      </c>
      <c r="V378" s="122">
        <f t="shared" si="192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73"/>
        <v>45131</v>
      </c>
      <c r="B379" s="96">
        <f t="shared" si="171"/>
        <v>1169.1236219800001</v>
      </c>
      <c r="C379" s="3">
        <f t="shared" si="189"/>
        <v>1166.6288907599999</v>
      </c>
      <c r="D379" s="99">
        <f t="shared" si="179"/>
        <v>1067.9190000000001</v>
      </c>
      <c r="E379" s="120">
        <f>IF(DAY(A378)=$A$5,VLOOKUP(A378,[1]A!$E$15:$G$200,3),E378)</f>
        <v>1075.54</v>
      </c>
      <c r="F379" s="100">
        <f t="shared" si="180"/>
        <v>45098</v>
      </c>
      <c r="G379" s="141">
        <f t="shared" si="181"/>
        <v>7.1363090271825413E-3</v>
      </c>
      <c r="H379" s="101">
        <f t="shared" si="174"/>
        <v>4</v>
      </c>
      <c r="I379" s="101">
        <f t="shared" si="175"/>
        <v>31</v>
      </c>
      <c r="J379" s="96">
        <f t="shared" si="176"/>
        <v>1.0009179650816453</v>
      </c>
      <c r="K379" s="96">
        <v>1</v>
      </c>
      <c r="L379" s="96">
        <f t="shared" si="190"/>
        <v>1.00091796</v>
      </c>
      <c r="M379" s="96">
        <f t="shared" si="172"/>
        <v>1167.6998094099999</v>
      </c>
      <c r="N379" s="24">
        <f t="shared" si="182"/>
        <v>0</v>
      </c>
      <c r="O379" s="95">
        <f t="shared" si="183"/>
        <v>0</v>
      </c>
      <c r="P379" s="96">
        <f t="shared" si="184"/>
        <v>0</v>
      </c>
      <c r="Q379" s="5">
        <f t="shared" si="177"/>
        <v>0.12</v>
      </c>
      <c r="R379" s="8">
        <f t="shared" si="185"/>
        <v>1.0012193309999999</v>
      </c>
      <c r="S379" s="3">
        <f t="shared" si="186"/>
        <v>1.4238125699999999</v>
      </c>
      <c r="T379" s="3">
        <f t="shared" si="187"/>
        <v>0</v>
      </c>
      <c r="U379" s="97" t="str">
        <f t="shared" ref="U379:U394" si="193">U378</f>
        <v>INCORPJ=</v>
      </c>
      <c r="V379" s="122">
        <f t="shared" si="192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73"/>
        <v>45132</v>
      </c>
      <c r="B380" s="96">
        <f t="shared" si="171"/>
        <v>1169.7481360100001</v>
      </c>
      <c r="C380" s="3">
        <f t="shared" si="189"/>
        <v>1166.6288907599999</v>
      </c>
      <c r="D380" s="99">
        <f t="shared" si="179"/>
        <v>1067.9190000000001</v>
      </c>
      <c r="E380" s="120">
        <f>IF(DAY(A379)=$A$5,VLOOKUP(A379,[1]A!$E$15:$G$200,3),E379)</f>
        <v>1075.54</v>
      </c>
      <c r="F380" s="100">
        <f t="shared" si="180"/>
        <v>45098</v>
      </c>
      <c r="G380" s="141">
        <f t="shared" si="181"/>
        <v>7.1363090271825413E-3</v>
      </c>
      <c r="H380" s="101">
        <f t="shared" si="174"/>
        <v>5</v>
      </c>
      <c r="I380" s="101">
        <f t="shared" si="175"/>
        <v>31</v>
      </c>
      <c r="J380" s="96">
        <f t="shared" si="176"/>
        <v>1.0011475879874607</v>
      </c>
      <c r="K380" s="96">
        <v>1</v>
      </c>
      <c r="L380" s="96">
        <f t="shared" si="190"/>
        <v>1.00114758</v>
      </c>
      <c r="M380" s="96">
        <f t="shared" si="172"/>
        <v>1167.9676907400001</v>
      </c>
      <c r="N380" s="24">
        <f t="shared" si="182"/>
        <v>0</v>
      </c>
      <c r="O380" s="95">
        <f t="shared" si="183"/>
        <v>0</v>
      </c>
      <c r="P380" s="96">
        <f t="shared" si="184"/>
        <v>0</v>
      </c>
      <c r="Q380" s="5">
        <f t="shared" si="177"/>
        <v>0.12</v>
      </c>
      <c r="R380" s="8">
        <f t="shared" si="185"/>
        <v>1.001524396</v>
      </c>
      <c r="S380" s="3">
        <f t="shared" si="186"/>
        <v>1.78044527</v>
      </c>
      <c r="T380" s="3">
        <f t="shared" si="187"/>
        <v>0</v>
      </c>
      <c r="U380" s="97" t="str">
        <f t="shared" si="193"/>
        <v>INCORPJ=</v>
      </c>
      <c r="V380" s="122">
        <f t="shared" si="192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73"/>
        <v>45133</v>
      </c>
      <c r="B381" s="96">
        <f t="shared" si="171"/>
        <v>1170.3729922499999</v>
      </c>
      <c r="C381" s="3">
        <f t="shared" si="189"/>
        <v>1166.6288907599999</v>
      </c>
      <c r="D381" s="99">
        <f t="shared" si="179"/>
        <v>1067.9190000000001</v>
      </c>
      <c r="E381" s="120">
        <f>IF(DAY(A380)=$A$5,VLOOKUP(A380,[1]A!$E$15:$G$200,3),E380)</f>
        <v>1075.54</v>
      </c>
      <c r="F381" s="100">
        <f t="shared" si="180"/>
        <v>45098</v>
      </c>
      <c r="G381" s="141">
        <f t="shared" si="181"/>
        <v>7.1363090271825413E-3</v>
      </c>
      <c r="H381" s="101">
        <f t="shared" si="174"/>
        <v>6</v>
      </c>
      <c r="I381" s="101">
        <f t="shared" si="175"/>
        <v>31</v>
      </c>
      <c r="J381" s="96">
        <f t="shared" si="176"/>
        <v>1.0013772635715981</v>
      </c>
      <c r="K381" s="96">
        <v>1</v>
      </c>
      <c r="L381" s="96">
        <f t="shared" si="190"/>
        <v>1.0013772599999999</v>
      </c>
      <c r="M381" s="96">
        <f t="shared" si="172"/>
        <v>1168.2356420599999</v>
      </c>
      <c r="N381" s="24">
        <f t="shared" si="182"/>
        <v>0</v>
      </c>
      <c r="O381" s="95">
        <f t="shared" si="183"/>
        <v>0</v>
      </c>
      <c r="P381" s="96">
        <f t="shared" si="184"/>
        <v>0</v>
      </c>
      <c r="Q381" s="5">
        <f t="shared" si="177"/>
        <v>0.12</v>
      </c>
      <c r="R381" s="8">
        <f t="shared" si="185"/>
        <v>1.001829554</v>
      </c>
      <c r="S381" s="3">
        <f t="shared" si="186"/>
        <v>2.1373501899999998</v>
      </c>
      <c r="T381" s="3">
        <f t="shared" si="187"/>
        <v>0</v>
      </c>
      <c r="U381" s="97" t="str">
        <f t="shared" si="193"/>
        <v>INCORPJ=</v>
      </c>
      <c r="V381" s="122">
        <f t="shared" si="192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73"/>
        <v>45134</v>
      </c>
      <c r="B382" s="96">
        <f t="shared" si="171"/>
        <v>1170.99817798</v>
      </c>
      <c r="C382" s="3">
        <f t="shared" si="189"/>
        <v>1166.6288907599999</v>
      </c>
      <c r="D382" s="99">
        <f t="shared" si="179"/>
        <v>1067.9190000000001</v>
      </c>
      <c r="E382" s="120">
        <f>IF(DAY(A381)=$A$5,VLOOKUP(A381,[1]A!$E$15:$G$200,3),E381)</f>
        <v>1075.54</v>
      </c>
      <c r="F382" s="100">
        <f t="shared" si="180"/>
        <v>45098</v>
      </c>
      <c r="G382" s="141">
        <f t="shared" si="181"/>
        <v>7.1363090271825413E-3</v>
      </c>
      <c r="H382" s="101">
        <f t="shared" si="174"/>
        <v>7</v>
      </c>
      <c r="I382" s="101">
        <f t="shared" si="175"/>
        <v>31</v>
      </c>
      <c r="J382" s="96">
        <f t="shared" si="176"/>
        <v>1.0016069918461423</v>
      </c>
      <c r="K382" s="96">
        <v>1</v>
      </c>
      <c r="L382" s="96">
        <f t="shared" si="190"/>
        <v>1.00160699</v>
      </c>
      <c r="M382" s="96">
        <f t="shared" si="172"/>
        <v>1168.5036517200001</v>
      </c>
      <c r="N382" s="24">
        <f t="shared" si="182"/>
        <v>0</v>
      </c>
      <c r="O382" s="95">
        <f t="shared" si="183"/>
        <v>0</v>
      </c>
      <c r="P382" s="96">
        <f t="shared" si="184"/>
        <v>0</v>
      </c>
      <c r="Q382" s="5">
        <f t="shared" si="177"/>
        <v>0.12</v>
      </c>
      <c r="R382" s="8">
        <f t="shared" si="185"/>
        <v>1.002134804</v>
      </c>
      <c r="S382" s="3">
        <f t="shared" si="186"/>
        <v>2.4945262600000002</v>
      </c>
      <c r="T382" s="3">
        <f t="shared" si="187"/>
        <v>0</v>
      </c>
      <c r="U382" s="97" t="str">
        <f t="shared" si="193"/>
        <v>INCORPJ=</v>
      </c>
      <c r="V382" s="122">
        <f t="shared" si="192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73"/>
        <v>45135</v>
      </c>
      <c r="B383" s="96">
        <f t="shared" si="171"/>
        <v>1171.62369567</v>
      </c>
      <c r="C383" s="3">
        <f t="shared" si="189"/>
        <v>1166.6288907599999</v>
      </c>
      <c r="D383" s="99">
        <f t="shared" si="179"/>
        <v>1067.9190000000001</v>
      </c>
      <c r="E383" s="120">
        <f>IF(DAY(A382)=$A$5,VLOOKUP(A382,[1]A!$E$15:$G$200,3),E382)</f>
        <v>1075.54</v>
      </c>
      <c r="F383" s="100">
        <f t="shared" si="180"/>
        <v>45098</v>
      </c>
      <c r="G383" s="141">
        <f t="shared" si="181"/>
        <v>7.1363090271825413E-3</v>
      </c>
      <c r="H383" s="101">
        <f t="shared" si="174"/>
        <v>8</v>
      </c>
      <c r="I383" s="101">
        <f t="shared" si="175"/>
        <v>31</v>
      </c>
      <c r="J383" s="96">
        <f t="shared" si="176"/>
        <v>1.0018367728231816</v>
      </c>
      <c r="K383" s="96">
        <v>1</v>
      </c>
      <c r="L383" s="96">
        <f t="shared" si="190"/>
        <v>1.0018367699999999</v>
      </c>
      <c r="M383" s="96">
        <f t="shared" si="172"/>
        <v>1168.7717196999999</v>
      </c>
      <c r="N383" s="24">
        <f t="shared" si="182"/>
        <v>0</v>
      </c>
      <c r="O383" s="95">
        <f t="shared" si="183"/>
        <v>0</v>
      </c>
      <c r="P383" s="96">
        <f t="shared" si="184"/>
        <v>0</v>
      </c>
      <c r="Q383" s="5">
        <f t="shared" si="177"/>
        <v>0.12</v>
      </c>
      <c r="R383" s="8">
        <f t="shared" si="185"/>
        <v>1.002440148</v>
      </c>
      <c r="S383" s="3">
        <f t="shared" si="186"/>
        <v>2.8519759699999998</v>
      </c>
      <c r="T383" s="3">
        <f t="shared" si="187"/>
        <v>0</v>
      </c>
      <c r="U383" s="97" t="str">
        <f t="shared" si="193"/>
        <v>INCORPJ=</v>
      </c>
      <c r="V383" s="122">
        <f t="shared" si="192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73"/>
        <v>45136</v>
      </c>
      <c r="B384" s="96">
        <f t="shared" si="171"/>
        <v>1172.24954428</v>
      </c>
      <c r="C384" s="3">
        <f t="shared" si="189"/>
        <v>1166.6288907599999</v>
      </c>
      <c r="D384" s="99">
        <f t="shared" si="179"/>
        <v>1067.9190000000001</v>
      </c>
      <c r="E384" s="120">
        <f>IF(DAY(A383)=$A$5,VLOOKUP(A383,[1]A!$E$15:$G$200,3),E383)</f>
        <v>1075.54</v>
      </c>
      <c r="F384" s="100">
        <f t="shared" si="180"/>
        <v>45098</v>
      </c>
      <c r="G384" s="141">
        <f t="shared" si="181"/>
        <v>7.1363090271825413E-3</v>
      </c>
      <c r="H384" s="101">
        <f t="shared" si="174"/>
        <v>9</v>
      </c>
      <c r="I384" s="101">
        <f t="shared" si="175"/>
        <v>31</v>
      </c>
      <c r="J384" s="96">
        <f t="shared" si="176"/>
        <v>1.0020666065148065</v>
      </c>
      <c r="K384" s="96">
        <v>1</v>
      </c>
      <c r="L384" s="96">
        <f t="shared" si="190"/>
        <v>1.0020666</v>
      </c>
      <c r="M384" s="96">
        <f t="shared" si="172"/>
        <v>1169.0398460199999</v>
      </c>
      <c r="N384" s="24">
        <f t="shared" si="182"/>
        <v>0</v>
      </c>
      <c r="O384" s="95">
        <f t="shared" si="183"/>
        <v>0</v>
      </c>
      <c r="P384" s="96">
        <f t="shared" si="184"/>
        <v>0</v>
      </c>
      <c r="Q384" s="5">
        <f t="shared" si="177"/>
        <v>0.12</v>
      </c>
      <c r="R384" s="8">
        <f t="shared" si="185"/>
        <v>1.002745585</v>
      </c>
      <c r="S384" s="3">
        <f t="shared" si="186"/>
        <v>3.2096982600000001</v>
      </c>
      <c r="T384" s="3">
        <f t="shared" si="187"/>
        <v>0</v>
      </c>
      <c r="U384" s="97" t="str">
        <f t="shared" si="193"/>
        <v>INCORPJ=</v>
      </c>
      <c r="V384" s="122">
        <f t="shared" si="192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73"/>
        <v>45137</v>
      </c>
      <c r="B385" s="96">
        <f t="shared" si="171"/>
        <v>1172.8757356399999</v>
      </c>
      <c r="C385" s="3">
        <f t="shared" si="189"/>
        <v>1166.6288907599999</v>
      </c>
      <c r="D385" s="99">
        <f t="shared" si="179"/>
        <v>1067.9190000000001</v>
      </c>
      <c r="E385" s="120">
        <f>IF(DAY(A384)=$A$5,VLOOKUP(A384,[1]A!$E$15:$G$200,3),E384)</f>
        <v>1075.54</v>
      </c>
      <c r="F385" s="100">
        <f t="shared" si="180"/>
        <v>45098</v>
      </c>
      <c r="G385" s="141">
        <f t="shared" si="181"/>
        <v>7.1363090271825413E-3</v>
      </c>
      <c r="H385" s="101">
        <f t="shared" si="174"/>
        <v>10</v>
      </c>
      <c r="I385" s="101">
        <f t="shared" si="175"/>
        <v>31</v>
      </c>
      <c r="J385" s="96">
        <f t="shared" si="176"/>
        <v>1.0022964929331102</v>
      </c>
      <c r="K385" s="96">
        <v>1</v>
      </c>
      <c r="L385" s="96">
        <f t="shared" si="190"/>
        <v>1.00229649</v>
      </c>
      <c r="M385" s="96">
        <f t="shared" si="172"/>
        <v>1169.3080423399999</v>
      </c>
      <c r="N385" s="24">
        <f t="shared" si="182"/>
        <v>0</v>
      </c>
      <c r="O385" s="95">
        <f t="shared" si="183"/>
        <v>0</v>
      </c>
      <c r="P385" s="96">
        <f t="shared" si="184"/>
        <v>0</v>
      </c>
      <c r="Q385" s="5">
        <f t="shared" si="177"/>
        <v>0.12</v>
      </c>
      <c r="R385" s="8">
        <f t="shared" si="185"/>
        <v>1.0030511150000001</v>
      </c>
      <c r="S385" s="3">
        <f t="shared" si="186"/>
        <v>3.5676933000000002</v>
      </c>
      <c r="T385" s="3">
        <f t="shared" si="187"/>
        <v>0</v>
      </c>
      <c r="U385" s="97" t="str">
        <f t="shared" si="193"/>
        <v>INCORPJ=</v>
      </c>
      <c r="V385" s="122">
        <f t="shared" si="192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73"/>
        <v>45138</v>
      </c>
      <c r="B386" s="96">
        <f t="shared" si="171"/>
        <v>1173.50225817</v>
      </c>
      <c r="C386" s="3">
        <f t="shared" si="189"/>
        <v>1166.6288907599999</v>
      </c>
      <c r="D386" s="99">
        <f t="shared" si="179"/>
        <v>1067.9190000000001</v>
      </c>
      <c r="E386" s="120">
        <f>IF(DAY(A385)=$A$5,VLOOKUP(A385,[1]A!$E$15:$G$200,3),E385)</f>
        <v>1075.54</v>
      </c>
      <c r="F386" s="100">
        <f t="shared" si="180"/>
        <v>45098</v>
      </c>
      <c r="G386" s="141">
        <f t="shared" si="181"/>
        <v>7.1363090271825413E-3</v>
      </c>
      <c r="H386" s="101">
        <f t="shared" si="174"/>
        <v>11</v>
      </c>
      <c r="I386" s="101">
        <f t="shared" si="175"/>
        <v>31</v>
      </c>
      <c r="J386" s="96">
        <f t="shared" si="176"/>
        <v>1.002526432090189</v>
      </c>
      <c r="K386" s="96">
        <v>1</v>
      </c>
      <c r="L386" s="96">
        <f t="shared" si="190"/>
        <v>1.0025264300000001</v>
      </c>
      <c r="M386" s="96">
        <f t="shared" si="172"/>
        <v>1169.5762969800001</v>
      </c>
      <c r="N386" s="24">
        <f t="shared" si="182"/>
        <v>0</v>
      </c>
      <c r="O386" s="95">
        <f t="shared" si="183"/>
        <v>0</v>
      </c>
      <c r="P386" s="96">
        <f t="shared" si="184"/>
        <v>0</v>
      </c>
      <c r="Q386" s="5">
        <f t="shared" si="177"/>
        <v>0.12</v>
      </c>
      <c r="R386" s="8">
        <f t="shared" si="185"/>
        <v>1.0033567379999999</v>
      </c>
      <c r="S386" s="3">
        <f t="shared" si="186"/>
        <v>3.9259611900000002</v>
      </c>
      <c r="T386" s="3">
        <f t="shared" si="187"/>
        <v>0</v>
      </c>
      <c r="U386" s="97" t="str">
        <f t="shared" si="193"/>
        <v>INCORPJ=</v>
      </c>
      <c r="V386" s="122">
        <f t="shared" si="192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73"/>
        <v>45139</v>
      </c>
      <c r="B387" s="96">
        <f t="shared" si="171"/>
        <v>1174.12911203</v>
      </c>
      <c r="C387" s="3">
        <f t="shared" si="189"/>
        <v>1166.6288907599999</v>
      </c>
      <c r="D387" s="99">
        <f t="shared" si="179"/>
        <v>1067.9190000000001</v>
      </c>
      <c r="E387" s="120">
        <f>IF(DAY(A386)=$A$5,VLOOKUP(A386,[1]A!$E$15:$G$200,3),E386)</f>
        <v>1075.54</v>
      </c>
      <c r="F387" s="100">
        <f t="shared" si="180"/>
        <v>45098</v>
      </c>
      <c r="G387" s="141">
        <f t="shared" si="181"/>
        <v>7.1363090271825413E-3</v>
      </c>
      <c r="H387" s="101">
        <f t="shared" si="174"/>
        <v>12</v>
      </c>
      <c r="I387" s="101">
        <f t="shared" si="175"/>
        <v>31</v>
      </c>
      <c r="J387" s="96">
        <f t="shared" si="176"/>
        <v>1.0027564239981417</v>
      </c>
      <c r="K387" s="96">
        <v>1</v>
      </c>
      <c r="L387" s="96">
        <f t="shared" si="190"/>
        <v>1.0027564200000001</v>
      </c>
      <c r="M387" s="96">
        <f t="shared" si="172"/>
        <v>1169.8446099600001</v>
      </c>
      <c r="N387" s="24">
        <f t="shared" si="182"/>
        <v>0</v>
      </c>
      <c r="O387" s="95">
        <f t="shared" si="183"/>
        <v>0</v>
      </c>
      <c r="P387" s="96">
        <f t="shared" si="184"/>
        <v>0</v>
      </c>
      <c r="Q387" s="5">
        <f t="shared" si="177"/>
        <v>0.12</v>
      </c>
      <c r="R387" s="8">
        <f t="shared" si="185"/>
        <v>1.0036624540000001</v>
      </c>
      <c r="S387" s="3">
        <f t="shared" si="186"/>
        <v>4.2845020700000003</v>
      </c>
      <c r="T387" s="3">
        <f t="shared" si="187"/>
        <v>0</v>
      </c>
      <c r="U387" s="97" t="str">
        <f t="shared" si="193"/>
        <v>INCORPJ=</v>
      </c>
      <c r="V387" s="122">
        <f t="shared" si="192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73"/>
        <v>45140</v>
      </c>
      <c r="B388" s="96">
        <f t="shared" si="171"/>
        <v>1174.7562984800002</v>
      </c>
      <c r="C388" s="3">
        <f t="shared" si="189"/>
        <v>1166.6288907599999</v>
      </c>
      <c r="D388" s="99">
        <f t="shared" si="179"/>
        <v>1067.9190000000001</v>
      </c>
      <c r="E388" s="120">
        <f>IF(DAY(A387)=$A$5,VLOOKUP(A387,[1]A!$E$15:$G$200,3),E387)</f>
        <v>1075.54</v>
      </c>
      <c r="F388" s="100">
        <f t="shared" si="180"/>
        <v>45098</v>
      </c>
      <c r="G388" s="141">
        <f t="shared" si="181"/>
        <v>7.1363090271825413E-3</v>
      </c>
      <c r="H388" s="101">
        <f t="shared" si="174"/>
        <v>13</v>
      </c>
      <c r="I388" s="101">
        <f t="shared" si="175"/>
        <v>31</v>
      </c>
      <c r="J388" s="96">
        <f t="shared" si="176"/>
        <v>1.0029864686690699</v>
      </c>
      <c r="K388" s="96">
        <v>1</v>
      </c>
      <c r="L388" s="96">
        <f t="shared" si="190"/>
        <v>1.00298646</v>
      </c>
      <c r="M388" s="96">
        <f t="shared" si="172"/>
        <v>1170.1129812700001</v>
      </c>
      <c r="N388" s="24">
        <f t="shared" si="182"/>
        <v>0</v>
      </c>
      <c r="O388" s="95">
        <f t="shared" si="183"/>
        <v>0</v>
      </c>
      <c r="P388" s="96">
        <f t="shared" si="184"/>
        <v>0</v>
      </c>
      <c r="Q388" s="5">
        <f t="shared" si="177"/>
        <v>0.12</v>
      </c>
      <c r="R388" s="8">
        <f t="shared" si="185"/>
        <v>1.0039682640000001</v>
      </c>
      <c r="S388" s="3">
        <f t="shared" si="186"/>
        <v>4.6433172100000002</v>
      </c>
      <c r="T388" s="3">
        <f t="shared" si="187"/>
        <v>0</v>
      </c>
      <c r="U388" s="97" t="str">
        <f t="shared" si="193"/>
        <v>INCORPJ=</v>
      </c>
      <c r="V388" s="122">
        <f t="shared" si="192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73"/>
        <v>45141</v>
      </c>
      <c r="B389" s="96">
        <f t="shared" si="171"/>
        <v>1175.3838270599999</v>
      </c>
      <c r="C389" s="3">
        <f t="shared" si="189"/>
        <v>1166.6288907599999</v>
      </c>
      <c r="D389" s="99">
        <f t="shared" si="179"/>
        <v>1067.9190000000001</v>
      </c>
      <c r="E389" s="120">
        <f>IF(DAY(A388)=$A$5,VLOOKUP(A388,[1]A!$E$15:$G$200,3),E388)</f>
        <v>1075.54</v>
      </c>
      <c r="F389" s="100">
        <f t="shared" si="180"/>
        <v>45098</v>
      </c>
      <c r="G389" s="141">
        <f t="shared" si="181"/>
        <v>7.1363090271825413E-3</v>
      </c>
      <c r="H389" s="101">
        <f t="shared" si="174"/>
        <v>14</v>
      </c>
      <c r="I389" s="101">
        <f t="shared" si="175"/>
        <v>31</v>
      </c>
      <c r="J389" s="96">
        <f t="shared" si="176"/>
        <v>1.0032165661150783</v>
      </c>
      <c r="K389" s="96">
        <v>1</v>
      </c>
      <c r="L389" s="96">
        <f t="shared" si="190"/>
        <v>1.00321656</v>
      </c>
      <c r="M389" s="96">
        <f t="shared" si="172"/>
        <v>1170.3814225799999</v>
      </c>
      <c r="N389" s="24">
        <f t="shared" si="182"/>
        <v>0</v>
      </c>
      <c r="O389" s="95">
        <f t="shared" si="183"/>
        <v>0</v>
      </c>
      <c r="P389" s="96">
        <f t="shared" si="184"/>
        <v>0</v>
      </c>
      <c r="Q389" s="5">
        <f t="shared" si="177"/>
        <v>0.12</v>
      </c>
      <c r="R389" s="8">
        <f t="shared" si="185"/>
        <v>1.0042741660000001</v>
      </c>
      <c r="S389" s="3">
        <f t="shared" si="186"/>
        <v>5.00240448</v>
      </c>
      <c r="T389" s="3">
        <f t="shared" si="187"/>
        <v>0</v>
      </c>
      <c r="U389" s="97" t="str">
        <f t="shared" si="193"/>
        <v>INCORPJ=</v>
      </c>
      <c r="V389" s="122">
        <f t="shared" si="192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73"/>
        <v>45142</v>
      </c>
      <c r="B390" s="96">
        <f t="shared" si="171"/>
        <v>1176.0116885</v>
      </c>
      <c r="C390" s="3">
        <f t="shared" si="189"/>
        <v>1166.6288907599999</v>
      </c>
      <c r="D390" s="99">
        <f t="shared" si="179"/>
        <v>1067.9190000000001</v>
      </c>
      <c r="E390" s="120">
        <f>IF(DAY(A389)=$A$5,VLOOKUP(A389,[1]A!$E$15:$G$200,3),E389)</f>
        <v>1075.54</v>
      </c>
      <c r="F390" s="100">
        <f t="shared" si="180"/>
        <v>45098</v>
      </c>
      <c r="G390" s="141">
        <f t="shared" si="181"/>
        <v>7.1363090271825413E-3</v>
      </c>
      <c r="H390" s="101">
        <f t="shared" si="174"/>
        <v>15</v>
      </c>
      <c r="I390" s="101">
        <f t="shared" si="175"/>
        <v>31</v>
      </c>
      <c r="J390" s="96">
        <f t="shared" si="176"/>
        <v>1.0034467163482741</v>
      </c>
      <c r="K390" s="96">
        <v>1</v>
      </c>
      <c r="L390" s="96">
        <f t="shared" si="190"/>
        <v>1.00344671</v>
      </c>
      <c r="M390" s="96">
        <f t="shared" si="172"/>
        <v>1170.64992222</v>
      </c>
      <c r="N390" s="24">
        <f t="shared" si="182"/>
        <v>0</v>
      </c>
      <c r="O390" s="95">
        <f t="shared" si="183"/>
        <v>0</v>
      </c>
      <c r="P390" s="96">
        <f t="shared" si="184"/>
        <v>0</v>
      </c>
      <c r="Q390" s="5">
        <f t="shared" si="177"/>
        <v>0.12</v>
      </c>
      <c r="R390" s="8">
        <f t="shared" si="185"/>
        <v>1.0045801620000001</v>
      </c>
      <c r="S390" s="3">
        <f t="shared" si="186"/>
        <v>5.3617662800000003</v>
      </c>
      <c r="T390" s="3">
        <f t="shared" si="187"/>
        <v>0</v>
      </c>
      <c r="U390" s="97" t="str">
        <f t="shared" si="193"/>
        <v>INCORPJ=</v>
      </c>
      <c r="V390" s="122">
        <f t="shared" si="192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73"/>
        <v>45143</v>
      </c>
      <c r="B391" s="96">
        <f t="shared" si="171"/>
        <v>1176.63988178</v>
      </c>
      <c r="C391" s="3">
        <f t="shared" si="189"/>
        <v>1166.6288907599999</v>
      </c>
      <c r="D391" s="99">
        <f t="shared" si="179"/>
        <v>1067.9190000000001</v>
      </c>
      <c r="E391" s="120">
        <f>IF(DAY(A390)=$A$5,VLOOKUP(A390,[1]A!$E$15:$G$200,3),E390)</f>
        <v>1075.54</v>
      </c>
      <c r="F391" s="100">
        <f t="shared" si="180"/>
        <v>45098</v>
      </c>
      <c r="G391" s="141">
        <f t="shared" si="181"/>
        <v>7.1363090271825413E-3</v>
      </c>
      <c r="H391" s="101">
        <f t="shared" si="174"/>
        <v>16</v>
      </c>
      <c r="I391" s="101">
        <f t="shared" si="175"/>
        <v>31</v>
      </c>
      <c r="J391" s="96">
        <f t="shared" si="176"/>
        <v>1.0036769193807673</v>
      </c>
      <c r="K391" s="96">
        <v>1</v>
      </c>
      <c r="L391" s="96">
        <f t="shared" si="190"/>
        <v>1.00367691</v>
      </c>
      <c r="M391" s="96">
        <f t="shared" si="172"/>
        <v>1170.9184801900001</v>
      </c>
      <c r="N391" s="24">
        <f t="shared" si="182"/>
        <v>0</v>
      </c>
      <c r="O391" s="95">
        <f t="shared" si="183"/>
        <v>0</v>
      </c>
      <c r="P391" s="96">
        <f t="shared" si="184"/>
        <v>0</v>
      </c>
      <c r="Q391" s="5">
        <f t="shared" si="177"/>
        <v>0.12</v>
      </c>
      <c r="R391" s="8">
        <f t="shared" si="185"/>
        <v>1.0048862510000001</v>
      </c>
      <c r="S391" s="3">
        <f t="shared" si="186"/>
        <v>5.7214015900000001</v>
      </c>
      <c r="T391" s="3">
        <f t="shared" si="187"/>
        <v>0</v>
      </c>
      <c r="U391" s="97" t="str">
        <f t="shared" si="193"/>
        <v>INCORPJ=</v>
      </c>
      <c r="V391" s="122">
        <f t="shared" si="192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73"/>
        <v>45144</v>
      </c>
      <c r="B392" s="96">
        <f t="shared" si="171"/>
        <v>1177.26841874</v>
      </c>
      <c r="C392" s="3">
        <f t="shared" si="189"/>
        <v>1166.6288907599999</v>
      </c>
      <c r="D392" s="99">
        <f t="shared" si="179"/>
        <v>1067.9190000000001</v>
      </c>
      <c r="E392" s="120">
        <f>IF(DAY(A391)=$A$5,VLOOKUP(A391,[1]A!$E$15:$G$200,3),E391)</f>
        <v>1075.54</v>
      </c>
      <c r="F392" s="100">
        <f t="shared" si="180"/>
        <v>45098</v>
      </c>
      <c r="G392" s="141">
        <f t="shared" si="181"/>
        <v>7.1363090271825413E-3</v>
      </c>
      <c r="H392" s="101">
        <f t="shared" si="174"/>
        <v>17</v>
      </c>
      <c r="I392" s="101">
        <f t="shared" si="175"/>
        <v>31</v>
      </c>
      <c r="J392" s="96">
        <f t="shared" si="176"/>
        <v>1.0039071752246709</v>
      </c>
      <c r="K392" s="96">
        <v>1</v>
      </c>
      <c r="L392" s="96">
        <f t="shared" si="190"/>
        <v>1.00390717</v>
      </c>
      <c r="M392" s="96">
        <f t="shared" si="172"/>
        <v>1171.18710816</v>
      </c>
      <c r="N392" s="24">
        <f t="shared" si="182"/>
        <v>0</v>
      </c>
      <c r="O392" s="95">
        <f t="shared" si="183"/>
        <v>0</v>
      </c>
      <c r="P392" s="96">
        <f t="shared" si="184"/>
        <v>0</v>
      </c>
      <c r="Q392" s="5">
        <f t="shared" si="177"/>
        <v>0.12</v>
      </c>
      <c r="R392" s="8">
        <f t="shared" si="185"/>
        <v>1.0051924329999999</v>
      </c>
      <c r="S392" s="3">
        <f t="shared" si="186"/>
        <v>6.0813105800000002</v>
      </c>
      <c r="T392" s="3">
        <f t="shared" si="187"/>
        <v>0</v>
      </c>
      <c r="U392" s="97" t="str">
        <f t="shared" si="193"/>
        <v>INCORPJ=</v>
      </c>
      <c r="V392" s="122">
        <f t="shared" si="192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73"/>
        <v>45145</v>
      </c>
      <c r="B393" s="96">
        <f t="shared" si="171"/>
        <v>1177.8972889800002</v>
      </c>
      <c r="C393" s="3">
        <f t="shared" si="189"/>
        <v>1166.6288907599999</v>
      </c>
      <c r="D393" s="99">
        <f t="shared" si="179"/>
        <v>1067.9190000000001</v>
      </c>
      <c r="E393" s="120">
        <f>IF(DAY(A392)=$A$5,VLOOKUP(A392,[1]A!$E$15:$G$200,3),E392)</f>
        <v>1075.54</v>
      </c>
      <c r="F393" s="100">
        <f t="shared" si="180"/>
        <v>45098</v>
      </c>
      <c r="G393" s="141">
        <f t="shared" si="181"/>
        <v>7.1363090271825413E-3</v>
      </c>
      <c r="H393" s="101">
        <f t="shared" si="174"/>
        <v>18</v>
      </c>
      <c r="I393" s="101">
        <f t="shared" si="175"/>
        <v>31</v>
      </c>
      <c r="J393" s="96">
        <f t="shared" si="176"/>
        <v>1.0041374838921</v>
      </c>
      <c r="K393" s="96">
        <v>1</v>
      </c>
      <c r="L393" s="96">
        <f t="shared" si="190"/>
        <v>1.00413748</v>
      </c>
      <c r="M393" s="96">
        <f t="shared" si="172"/>
        <v>1171.4557944600001</v>
      </c>
      <c r="N393" s="24">
        <f t="shared" si="182"/>
        <v>0</v>
      </c>
      <c r="O393" s="95">
        <f t="shared" si="183"/>
        <v>0</v>
      </c>
      <c r="P393" s="96">
        <f t="shared" si="184"/>
        <v>0</v>
      </c>
      <c r="Q393" s="5">
        <f t="shared" si="177"/>
        <v>0.12</v>
      </c>
      <c r="R393" s="8">
        <f t="shared" si="185"/>
        <v>1.005498709</v>
      </c>
      <c r="S393" s="3">
        <f t="shared" si="186"/>
        <v>6.44149452</v>
      </c>
      <c r="T393" s="3">
        <f t="shared" si="187"/>
        <v>0</v>
      </c>
      <c r="U393" s="97" t="str">
        <f t="shared" si="193"/>
        <v>INCORPJ=</v>
      </c>
      <c r="V393" s="122">
        <f t="shared" si="192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73"/>
        <v>45146</v>
      </c>
      <c r="B394" s="96">
        <f t="shared" ref="B394:B457" si="194">(M394+S394)</f>
        <v>1178.5264914300001</v>
      </c>
      <c r="C394" s="3">
        <f t="shared" si="189"/>
        <v>1166.6288907599999</v>
      </c>
      <c r="D394" s="99">
        <f t="shared" si="179"/>
        <v>1067.9190000000001</v>
      </c>
      <c r="E394" s="120">
        <f>IF(DAY(A393)=$A$5,VLOOKUP(A393,[1]A!$E$15:$G$200,3),E393)</f>
        <v>1075.54</v>
      </c>
      <c r="F394" s="100">
        <f t="shared" si="180"/>
        <v>45098</v>
      </c>
      <c r="G394" s="141">
        <f t="shared" si="181"/>
        <v>7.1363090271825413E-3</v>
      </c>
      <c r="H394" s="101">
        <f t="shared" si="174"/>
        <v>19</v>
      </c>
      <c r="I394" s="101">
        <f t="shared" si="175"/>
        <v>31</v>
      </c>
      <c r="J394" s="96">
        <f t="shared" si="176"/>
        <v>1.0043678453951734</v>
      </c>
      <c r="K394" s="96">
        <v>1</v>
      </c>
      <c r="L394" s="96">
        <f t="shared" si="190"/>
        <v>1.00436784</v>
      </c>
      <c r="M394" s="96">
        <f t="shared" ref="M394:M457" si="195">TRUNC(C394*L394,8)</f>
        <v>1171.72453909</v>
      </c>
      <c r="N394" s="24">
        <f t="shared" si="182"/>
        <v>0</v>
      </c>
      <c r="O394" s="95">
        <f t="shared" si="183"/>
        <v>0</v>
      </c>
      <c r="P394" s="96">
        <f t="shared" si="184"/>
        <v>0</v>
      </c>
      <c r="Q394" s="5">
        <f t="shared" si="177"/>
        <v>0.12</v>
      </c>
      <c r="R394" s="8">
        <f t="shared" si="185"/>
        <v>1.0058050780000001</v>
      </c>
      <c r="S394" s="3">
        <f t="shared" si="186"/>
        <v>6.8019523399999997</v>
      </c>
      <c r="T394" s="3">
        <f t="shared" si="187"/>
        <v>0</v>
      </c>
      <c r="U394" s="97" t="str">
        <f t="shared" si="193"/>
        <v>INCORPJ=</v>
      </c>
      <c r="V394" s="122">
        <f t="shared" si="192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6">(A394+1)</f>
        <v>45147</v>
      </c>
      <c r="B395" s="96">
        <f t="shared" si="194"/>
        <v>1179.15602623</v>
      </c>
      <c r="C395" s="3">
        <f t="shared" si="189"/>
        <v>1166.6288907599999</v>
      </c>
      <c r="D395" s="99">
        <f t="shared" si="179"/>
        <v>1067.9190000000001</v>
      </c>
      <c r="E395" s="120">
        <f>IF(DAY(A394)=$A$5,VLOOKUP(A394,[1]A!$E$15:$G$200,3),E394)</f>
        <v>1075.54</v>
      </c>
      <c r="F395" s="100">
        <f t="shared" si="180"/>
        <v>45098</v>
      </c>
      <c r="G395" s="141">
        <f t="shared" si="181"/>
        <v>7.1363090271825413E-3</v>
      </c>
      <c r="H395" s="101">
        <f t="shared" ref="H395:H458" si="197">IF(A395&gt;A$7,IF(DAY(A395)=A$5+1,1,H394+1),0)</f>
        <v>20</v>
      </c>
      <c r="I395" s="101">
        <f t="shared" ref="I395:I458" si="198">IF(DAY(A395)=A$5+1,DAY(EOMONTH(A395,0)),I394)</f>
        <v>31</v>
      </c>
      <c r="J395" s="96">
        <f t="shared" ref="J395:J458" si="199">IF(E395&gt;D395,((E395/D395)^(H395/I395)),1)</f>
        <v>1.0045982597460124</v>
      </c>
      <c r="K395" s="96">
        <v>1</v>
      </c>
      <c r="L395" s="96">
        <f t="shared" si="190"/>
        <v>1.0045982499999999</v>
      </c>
      <c r="M395" s="96">
        <f t="shared" si="195"/>
        <v>1171.9933420499999</v>
      </c>
      <c r="N395" s="24">
        <f t="shared" si="182"/>
        <v>0</v>
      </c>
      <c r="O395" s="95">
        <f t="shared" si="183"/>
        <v>0</v>
      </c>
      <c r="P395" s="96">
        <f t="shared" si="184"/>
        <v>0</v>
      </c>
      <c r="Q395" s="5">
        <f t="shared" ref="Q395:Q458" si="200">(Q394)</f>
        <v>0.12</v>
      </c>
      <c r="R395" s="8">
        <f t="shared" si="185"/>
        <v>1.00611154</v>
      </c>
      <c r="S395" s="3">
        <f t="shared" si="186"/>
        <v>7.1626841800000003</v>
      </c>
      <c r="T395" s="3">
        <f t="shared" si="187"/>
        <v>0</v>
      </c>
      <c r="U395" s="97" t="str">
        <f t="shared" ref="U395:U410" si="201">U394</f>
        <v>INCORPJ=</v>
      </c>
      <c r="V395" s="122">
        <f t="shared" si="192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6"/>
        <v>45148</v>
      </c>
      <c r="B396" s="96">
        <f t="shared" si="194"/>
        <v>1179.7859052700001</v>
      </c>
      <c r="C396" s="3">
        <f t="shared" si="189"/>
        <v>1166.6288907599999</v>
      </c>
      <c r="D396" s="99">
        <f t="shared" ref="D396:D459" si="202">IF(E396=E395,D395,E395)</f>
        <v>1067.9190000000001</v>
      </c>
      <c r="E396" s="120">
        <f>IF(DAY(A395)=$A$5,VLOOKUP(A395,[1]A!$E$15:$G$200,3),E395)</f>
        <v>1075.54</v>
      </c>
      <c r="F396" s="100">
        <f t="shared" ref="F396:F459" si="203">IF(D396=D395,F395,EDATE(A396,-1))</f>
        <v>45098</v>
      </c>
      <c r="G396" s="141">
        <f t="shared" ref="G396:G459" si="204">(E396/D396)-1</f>
        <v>7.1363090271825413E-3</v>
      </c>
      <c r="H396" s="101">
        <f t="shared" si="197"/>
        <v>21</v>
      </c>
      <c r="I396" s="101">
        <f t="shared" si="198"/>
        <v>31</v>
      </c>
      <c r="J396" s="96">
        <f t="shared" si="199"/>
        <v>1.0048287269567402</v>
      </c>
      <c r="K396" s="96">
        <v>1</v>
      </c>
      <c r="L396" s="96">
        <f t="shared" si="190"/>
        <v>1.0048287199999999</v>
      </c>
      <c r="M396" s="96">
        <f t="shared" si="195"/>
        <v>1172.2622150100001</v>
      </c>
      <c r="N396" s="24">
        <f t="shared" ref="N396:N459" si="205">IF(DAY(A396)=A$5,VLOOKUP(A396,$Y$10:$AG$80,8),0)</f>
        <v>0</v>
      </c>
      <c r="O396" s="95">
        <f t="shared" ref="O396:O459" si="206">IF(N396&gt;0,VLOOKUP(N396,$X$10:$AD$117,7),0)</f>
        <v>0</v>
      </c>
      <c r="P396" s="96">
        <f t="shared" ref="P396:P459" si="207">IF(O396&gt;0,TRUNC(O396*M396,8),0)</f>
        <v>0</v>
      </c>
      <c r="Q396" s="5">
        <f t="shared" si="200"/>
        <v>0.12</v>
      </c>
      <c r="R396" s="8">
        <f t="shared" ref="R396:R459" si="208">ROUND((1+Q396)^(30/360)^(H396/I396),9)</f>
        <v>1.0064180949999999</v>
      </c>
      <c r="S396" s="3">
        <f t="shared" ref="S396:S459" si="209">TRUNC(M396*(R396-1),8)</f>
        <v>7.5236902600000004</v>
      </c>
      <c r="T396" s="3">
        <f t="shared" ref="T396:T459" si="210">IF(N396&gt;0,P396+S396,0)</f>
        <v>0</v>
      </c>
      <c r="U396" s="97" t="str">
        <f t="shared" si="201"/>
        <v>INCORPJ=</v>
      </c>
      <c r="V396" s="122">
        <f t="shared" si="192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6"/>
        <v>45149</v>
      </c>
      <c r="B397" s="96">
        <f t="shared" si="194"/>
        <v>1180.4161180900001</v>
      </c>
      <c r="C397" s="3">
        <f t="shared" si="189"/>
        <v>1166.6288907599999</v>
      </c>
      <c r="D397" s="99">
        <f t="shared" si="202"/>
        <v>1067.9190000000001</v>
      </c>
      <c r="E397" s="120">
        <f>IF(DAY(A396)=$A$5,VLOOKUP(A396,[1]A!$E$15:$G$200,3),E396)</f>
        <v>1075.54</v>
      </c>
      <c r="F397" s="100">
        <f t="shared" si="203"/>
        <v>45098</v>
      </c>
      <c r="G397" s="141">
        <f t="shared" si="204"/>
        <v>7.1363090271825413E-3</v>
      </c>
      <c r="H397" s="101">
        <f t="shared" si="197"/>
        <v>22</v>
      </c>
      <c r="I397" s="101">
        <f t="shared" si="198"/>
        <v>31</v>
      </c>
      <c r="J397" s="96">
        <f t="shared" si="199"/>
        <v>1.0050592470394841</v>
      </c>
      <c r="K397" s="96">
        <v>1</v>
      </c>
      <c r="L397" s="96">
        <f t="shared" si="190"/>
        <v>1.00505924</v>
      </c>
      <c r="M397" s="96">
        <f t="shared" si="195"/>
        <v>1172.5311463</v>
      </c>
      <c r="N397" s="24">
        <f t="shared" si="205"/>
        <v>0</v>
      </c>
      <c r="O397" s="95">
        <f t="shared" si="206"/>
        <v>0</v>
      </c>
      <c r="P397" s="96">
        <f t="shared" si="207"/>
        <v>0</v>
      </c>
      <c r="Q397" s="5">
        <f t="shared" si="200"/>
        <v>0.12</v>
      </c>
      <c r="R397" s="8">
        <f t="shared" si="208"/>
        <v>1.006724744</v>
      </c>
      <c r="S397" s="3">
        <f t="shared" si="209"/>
        <v>7.8849717899999998</v>
      </c>
      <c r="T397" s="3">
        <f t="shared" si="210"/>
        <v>0</v>
      </c>
      <c r="U397" s="97" t="str">
        <f t="shared" si="201"/>
        <v>INCORPJ=</v>
      </c>
      <c r="V397" s="122">
        <f t="shared" si="192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6"/>
        <v>45150</v>
      </c>
      <c r="B398" s="96">
        <f t="shared" si="194"/>
        <v>1181.0466765799999</v>
      </c>
      <c r="C398" s="3">
        <f t="shared" si="189"/>
        <v>1166.6288907599999</v>
      </c>
      <c r="D398" s="99">
        <f t="shared" si="202"/>
        <v>1067.9190000000001</v>
      </c>
      <c r="E398" s="120">
        <f>IF(DAY(A397)=$A$5,VLOOKUP(A397,[1]A!$E$15:$G$200,3),E397)</f>
        <v>1075.54</v>
      </c>
      <c r="F398" s="100">
        <f t="shared" si="203"/>
        <v>45098</v>
      </c>
      <c r="G398" s="141">
        <f t="shared" si="204"/>
        <v>7.1363090271825413E-3</v>
      </c>
      <c r="H398" s="101">
        <f t="shared" si="197"/>
        <v>23</v>
      </c>
      <c r="I398" s="101">
        <f t="shared" si="198"/>
        <v>31</v>
      </c>
      <c r="J398" s="96">
        <f t="shared" si="199"/>
        <v>1.0052898200063736</v>
      </c>
      <c r="K398" s="96">
        <v>1</v>
      </c>
      <c r="L398" s="96">
        <f t="shared" si="190"/>
        <v>1.00528982</v>
      </c>
      <c r="M398" s="96">
        <f t="shared" si="195"/>
        <v>1172.8001475900001</v>
      </c>
      <c r="N398" s="24">
        <f t="shared" si="205"/>
        <v>0</v>
      </c>
      <c r="O398" s="95">
        <f t="shared" si="206"/>
        <v>0</v>
      </c>
      <c r="P398" s="96">
        <f t="shared" si="207"/>
        <v>0</v>
      </c>
      <c r="Q398" s="5">
        <f t="shared" si="200"/>
        <v>0.12</v>
      </c>
      <c r="R398" s="8">
        <f t="shared" si="208"/>
        <v>1.0070314869999999</v>
      </c>
      <c r="S398" s="3">
        <f t="shared" si="209"/>
        <v>8.2465289899999998</v>
      </c>
      <c r="T398" s="3">
        <f t="shared" si="210"/>
        <v>0</v>
      </c>
      <c r="U398" s="97" t="str">
        <f t="shared" si="201"/>
        <v>INCORPJ=</v>
      </c>
      <c r="V398" s="122">
        <f t="shared" si="192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6"/>
        <v>45151</v>
      </c>
      <c r="B399" s="96">
        <f t="shared" si="194"/>
        <v>1181.6775561999998</v>
      </c>
      <c r="C399" s="3">
        <f t="shared" si="189"/>
        <v>1166.6288907599999</v>
      </c>
      <c r="D399" s="99">
        <f t="shared" si="202"/>
        <v>1067.9190000000001</v>
      </c>
      <c r="E399" s="120">
        <f>IF(DAY(A398)=$A$5,VLOOKUP(A398,[1]A!$E$15:$G$200,3),E398)</f>
        <v>1075.54</v>
      </c>
      <c r="F399" s="100">
        <f t="shared" si="203"/>
        <v>45098</v>
      </c>
      <c r="G399" s="141">
        <f t="shared" si="204"/>
        <v>7.1363090271825413E-3</v>
      </c>
      <c r="H399" s="101">
        <f t="shared" si="197"/>
        <v>24</v>
      </c>
      <c r="I399" s="101">
        <f t="shared" si="198"/>
        <v>31</v>
      </c>
      <c r="J399" s="96">
        <f t="shared" si="199"/>
        <v>1.0055204458695408</v>
      </c>
      <c r="K399" s="96">
        <v>1</v>
      </c>
      <c r="L399" s="96">
        <f t="shared" si="190"/>
        <v>1.00552044</v>
      </c>
      <c r="M399" s="96">
        <f t="shared" si="195"/>
        <v>1173.0691955499999</v>
      </c>
      <c r="N399" s="24">
        <f t="shared" si="205"/>
        <v>0</v>
      </c>
      <c r="O399" s="95">
        <f t="shared" si="206"/>
        <v>0</v>
      </c>
      <c r="P399" s="96">
        <f t="shared" si="207"/>
        <v>0</v>
      </c>
      <c r="Q399" s="5">
        <f t="shared" si="200"/>
        <v>0.12</v>
      </c>
      <c r="R399" s="8">
        <f t="shared" si="208"/>
        <v>1.0073383229999999</v>
      </c>
      <c r="S399" s="3">
        <f t="shared" si="209"/>
        <v>8.6083606499999998</v>
      </c>
      <c r="T399" s="3">
        <f t="shared" si="210"/>
        <v>0</v>
      </c>
      <c r="U399" s="97" t="str">
        <f t="shared" si="201"/>
        <v>INCORPJ=</v>
      </c>
      <c r="V399" s="122">
        <f t="shared" si="192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6"/>
        <v>45152</v>
      </c>
      <c r="B400" s="96">
        <f t="shared" si="194"/>
        <v>1182.3087805799998</v>
      </c>
      <c r="C400" s="3">
        <f t="shared" si="189"/>
        <v>1166.6288907599999</v>
      </c>
      <c r="D400" s="99">
        <f t="shared" si="202"/>
        <v>1067.9190000000001</v>
      </c>
      <c r="E400" s="120">
        <f>IF(DAY(A399)=$A$5,VLOOKUP(A399,[1]A!$E$15:$G$200,3),E399)</f>
        <v>1075.54</v>
      </c>
      <c r="F400" s="100">
        <f t="shared" si="203"/>
        <v>45098</v>
      </c>
      <c r="G400" s="141">
        <f t="shared" si="204"/>
        <v>7.1363090271825413E-3</v>
      </c>
      <c r="H400" s="101">
        <f t="shared" si="197"/>
        <v>25</v>
      </c>
      <c r="I400" s="101">
        <f t="shared" si="198"/>
        <v>31</v>
      </c>
      <c r="J400" s="96">
        <f t="shared" si="199"/>
        <v>1.0057511246411206</v>
      </c>
      <c r="K400" s="96">
        <v>1</v>
      </c>
      <c r="L400" s="96">
        <f t="shared" si="190"/>
        <v>1.00575112</v>
      </c>
      <c r="M400" s="96">
        <f t="shared" si="195"/>
        <v>1173.3383134999999</v>
      </c>
      <c r="N400" s="24">
        <f t="shared" si="205"/>
        <v>0</v>
      </c>
      <c r="O400" s="95">
        <f t="shared" si="206"/>
        <v>0</v>
      </c>
      <c r="P400" s="96">
        <f t="shared" si="207"/>
        <v>0</v>
      </c>
      <c r="Q400" s="5">
        <f t="shared" si="200"/>
        <v>0.12</v>
      </c>
      <c r="R400" s="8">
        <f t="shared" si="208"/>
        <v>1.0076452520000001</v>
      </c>
      <c r="S400" s="3">
        <f t="shared" si="209"/>
        <v>8.9704670800000006</v>
      </c>
      <c r="T400" s="3">
        <f t="shared" si="210"/>
        <v>0</v>
      </c>
      <c r="U400" s="97" t="str">
        <f t="shared" si="201"/>
        <v>INCORPJ=</v>
      </c>
      <c r="V400" s="122">
        <f t="shared" si="192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6"/>
        <v>45153</v>
      </c>
      <c r="B401" s="96">
        <f t="shared" si="194"/>
        <v>1182.9403392900001</v>
      </c>
      <c r="C401" s="3">
        <f t="shared" si="189"/>
        <v>1166.6288907599999</v>
      </c>
      <c r="D401" s="99">
        <f t="shared" si="202"/>
        <v>1067.9190000000001</v>
      </c>
      <c r="E401" s="120">
        <f>IF(DAY(A400)=$A$5,VLOOKUP(A400,[1]A!$E$15:$G$200,3),E400)</f>
        <v>1075.54</v>
      </c>
      <c r="F401" s="100">
        <f t="shared" si="203"/>
        <v>45098</v>
      </c>
      <c r="G401" s="141">
        <f t="shared" si="204"/>
        <v>7.1363090271825413E-3</v>
      </c>
      <c r="H401" s="101">
        <f t="shared" si="197"/>
        <v>26</v>
      </c>
      <c r="I401" s="101">
        <f t="shared" si="198"/>
        <v>31</v>
      </c>
      <c r="J401" s="96">
        <f t="shared" si="199"/>
        <v>1.0059818563332512</v>
      </c>
      <c r="K401" s="96">
        <v>1</v>
      </c>
      <c r="L401" s="96">
        <f t="shared" si="190"/>
        <v>1.00598185</v>
      </c>
      <c r="M401" s="96">
        <f t="shared" si="195"/>
        <v>1173.60748979</v>
      </c>
      <c r="N401" s="24">
        <f t="shared" si="205"/>
        <v>0</v>
      </c>
      <c r="O401" s="95">
        <f t="shared" si="206"/>
        <v>0</v>
      </c>
      <c r="P401" s="96">
        <f t="shared" si="207"/>
        <v>0</v>
      </c>
      <c r="Q401" s="5">
        <f t="shared" si="200"/>
        <v>0.12</v>
      </c>
      <c r="R401" s="8">
        <f t="shared" si="208"/>
        <v>1.0079522750000001</v>
      </c>
      <c r="S401" s="3">
        <f t="shared" si="209"/>
        <v>9.3328495</v>
      </c>
      <c r="T401" s="3">
        <f t="shared" si="210"/>
        <v>0</v>
      </c>
      <c r="U401" s="97" t="str">
        <f t="shared" si="201"/>
        <v>INCORPJ=</v>
      </c>
      <c r="V401" s="122">
        <f t="shared" si="192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6"/>
        <v>45154</v>
      </c>
      <c r="B402" s="96">
        <f t="shared" si="194"/>
        <v>1183.5722430100002</v>
      </c>
      <c r="C402" s="3">
        <f t="shared" si="189"/>
        <v>1166.6288907599999</v>
      </c>
      <c r="D402" s="99">
        <f t="shared" si="202"/>
        <v>1067.9190000000001</v>
      </c>
      <c r="E402" s="120">
        <f>IF(DAY(A401)=$A$5,VLOOKUP(A401,[1]A!$E$15:$G$200,3),E401)</f>
        <v>1075.54</v>
      </c>
      <c r="F402" s="100">
        <f t="shared" si="203"/>
        <v>45098</v>
      </c>
      <c r="G402" s="141">
        <f t="shared" si="204"/>
        <v>7.1363090271825413E-3</v>
      </c>
      <c r="H402" s="101">
        <f t="shared" si="197"/>
        <v>27</v>
      </c>
      <c r="I402" s="101">
        <f t="shared" si="198"/>
        <v>31</v>
      </c>
      <c r="J402" s="96">
        <f t="shared" si="199"/>
        <v>1.0062126409580729</v>
      </c>
      <c r="K402" s="96">
        <v>1</v>
      </c>
      <c r="L402" s="96">
        <f t="shared" si="190"/>
        <v>1.00621264</v>
      </c>
      <c r="M402" s="96">
        <f t="shared" si="195"/>
        <v>1173.8767360700001</v>
      </c>
      <c r="N402" s="24">
        <f t="shared" si="205"/>
        <v>0</v>
      </c>
      <c r="O402" s="95">
        <f t="shared" si="206"/>
        <v>0</v>
      </c>
      <c r="P402" s="96">
        <f t="shared" si="207"/>
        <v>0</v>
      </c>
      <c r="Q402" s="5">
        <f t="shared" si="200"/>
        <v>0.12</v>
      </c>
      <c r="R402" s="8">
        <f t="shared" si="208"/>
        <v>1.0082593909999999</v>
      </c>
      <c r="S402" s="3">
        <f t="shared" si="209"/>
        <v>9.6955069399999996</v>
      </c>
      <c r="T402" s="3">
        <f t="shared" si="210"/>
        <v>0</v>
      </c>
      <c r="U402" s="97" t="str">
        <f t="shared" si="201"/>
        <v>INCORPJ=</v>
      </c>
      <c r="V402" s="122">
        <f t="shared" si="192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6"/>
        <v>45155</v>
      </c>
      <c r="B403" s="96">
        <f t="shared" si="194"/>
        <v>1184.2044695499999</v>
      </c>
      <c r="C403" s="3">
        <f t="shared" si="189"/>
        <v>1166.6288907599999</v>
      </c>
      <c r="D403" s="99">
        <f t="shared" si="202"/>
        <v>1067.9190000000001</v>
      </c>
      <c r="E403" s="120">
        <f>IF(DAY(A402)=$A$5,VLOOKUP(A402,[1]A!$E$15:$G$200,3),E402)</f>
        <v>1075.54</v>
      </c>
      <c r="F403" s="100">
        <f t="shared" si="203"/>
        <v>45098</v>
      </c>
      <c r="G403" s="141">
        <f t="shared" si="204"/>
        <v>7.1363090271825413E-3</v>
      </c>
      <c r="H403" s="101">
        <f t="shared" si="197"/>
        <v>28</v>
      </c>
      <c r="I403" s="101">
        <f t="shared" si="198"/>
        <v>31</v>
      </c>
      <c r="J403" s="96">
        <f t="shared" si="199"/>
        <v>1.0064434785277294</v>
      </c>
      <c r="K403" s="96">
        <v>1</v>
      </c>
      <c r="L403" s="96">
        <f t="shared" si="190"/>
        <v>1.00644347</v>
      </c>
      <c r="M403" s="96">
        <f t="shared" si="195"/>
        <v>1174.1460290099999</v>
      </c>
      <c r="N403" s="24">
        <f t="shared" si="205"/>
        <v>0</v>
      </c>
      <c r="O403" s="95">
        <f t="shared" si="206"/>
        <v>0</v>
      </c>
      <c r="P403" s="96">
        <f t="shared" si="207"/>
        <v>0</v>
      </c>
      <c r="Q403" s="5">
        <f t="shared" si="200"/>
        <v>0.12</v>
      </c>
      <c r="R403" s="8">
        <f t="shared" si="208"/>
        <v>1.0085666010000001</v>
      </c>
      <c r="S403" s="3">
        <f t="shared" si="209"/>
        <v>10.058440539999999</v>
      </c>
      <c r="T403" s="3">
        <f t="shared" si="210"/>
        <v>0</v>
      </c>
      <c r="U403" s="97" t="str">
        <f t="shared" si="201"/>
        <v>INCORPJ=</v>
      </c>
      <c r="V403" s="122">
        <f t="shared" si="192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6"/>
        <v>45156</v>
      </c>
      <c r="B404" s="96">
        <f t="shared" si="194"/>
        <v>1184.83704257</v>
      </c>
      <c r="C404" s="3">
        <f t="shared" si="189"/>
        <v>1166.6288907599999</v>
      </c>
      <c r="D404" s="99">
        <f t="shared" si="202"/>
        <v>1067.9190000000001</v>
      </c>
      <c r="E404" s="120">
        <f>IF(DAY(A403)=$A$5,VLOOKUP(A403,[1]A!$E$15:$G$200,3),E403)</f>
        <v>1075.54</v>
      </c>
      <c r="F404" s="100">
        <f t="shared" si="203"/>
        <v>45098</v>
      </c>
      <c r="G404" s="141">
        <f t="shared" si="204"/>
        <v>7.1363090271825413E-3</v>
      </c>
      <c r="H404" s="101">
        <f t="shared" si="197"/>
        <v>29</v>
      </c>
      <c r="I404" s="101">
        <f t="shared" si="198"/>
        <v>31</v>
      </c>
      <c r="J404" s="96">
        <f t="shared" si="199"/>
        <v>1.0066743690543667</v>
      </c>
      <c r="K404" s="96">
        <v>1</v>
      </c>
      <c r="L404" s="96">
        <f t="shared" si="190"/>
        <v>1.0066743600000001</v>
      </c>
      <c r="M404" s="96">
        <f t="shared" si="195"/>
        <v>1174.4153919600001</v>
      </c>
      <c r="N404" s="24">
        <f t="shared" si="205"/>
        <v>0</v>
      </c>
      <c r="O404" s="95">
        <f t="shared" si="206"/>
        <v>0</v>
      </c>
      <c r="P404" s="96">
        <f t="shared" si="207"/>
        <v>0</v>
      </c>
      <c r="Q404" s="5">
        <f t="shared" si="200"/>
        <v>0.12</v>
      </c>
      <c r="R404" s="8">
        <f t="shared" si="208"/>
        <v>1.008873905</v>
      </c>
      <c r="S404" s="3">
        <f t="shared" si="209"/>
        <v>10.42165061</v>
      </c>
      <c r="T404" s="3">
        <f t="shared" si="210"/>
        <v>0</v>
      </c>
      <c r="U404" s="97" t="str">
        <f t="shared" si="201"/>
        <v>INCORPJ=</v>
      </c>
      <c r="V404" s="122">
        <f t="shared" si="192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6"/>
        <v>45157</v>
      </c>
      <c r="B405" s="96">
        <f t="shared" si="194"/>
        <v>1185.4699610299999</v>
      </c>
      <c r="C405" s="3">
        <f t="shared" si="189"/>
        <v>1166.6288907599999</v>
      </c>
      <c r="D405" s="99">
        <f t="shared" si="202"/>
        <v>1067.9190000000001</v>
      </c>
      <c r="E405" s="120">
        <f>IF(DAY(A404)=$A$5,VLOOKUP(A404,[1]A!$E$15:$G$200,3),E404)</f>
        <v>1075.54</v>
      </c>
      <c r="F405" s="100">
        <f t="shared" si="203"/>
        <v>45098</v>
      </c>
      <c r="G405" s="141">
        <f t="shared" si="204"/>
        <v>7.1363090271825413E-3</v>
      </c>
      <c r="H405" s="101">
        <f t="shared" si="197"/>
        <v>30</v>
      </c>
      <c r="I405" s="101">
        <f t="shared" si="198"/>
        <v>31</v>
      </c>
      <c r="J405" s="96">
        <f t="shared" si="199"/>
        <v>1.0069053125501337</v>
      </c>
      <c r="K405" s="96">
        <v>1</v>
      </c>
      <c r="L405" s="96">
        <f t="shared" si="190"/>
        <v>1.0069053100000001</v>
      </c>
      <c r="M405" s="96">
        <f t="shared" si="195"/>
        <v>1174.6848249</v>
      </c>
      <c r="N405" s="24">
        <f t="shared" si="205"/>
        <v>0</v>
      </c>
      <c r="O405" s="95">
        <f t="shared" si="206"/>
        <v>0</v>
      </c>
      <c r="P405" s="96">
        <f t="shared" si="207"/>
        <v>0</v>
      </c>
      <c r="Q405" s="5">
        <f t="shared" si="200"/>
        <v>0.12</v>
      </c>
      <c r="R405" s="8">
        <f t="shared" si="208"/>
        <v>1.009181302</v>
      </c>
      <c r="S405" s="3">
        <f t="shared" si="209"/>
        <v>10.78513613</v>
      </c>
      <c r="T405" s="3">
        <f t="shared" si="210"/>
        <v>0</v>
      </c>
      <c r="U405" s="97" t="str">
        <f t="shared" si="201"/>
        <v>INCORPJ=</v>
      </c>
      <c r="V405" s="122">
        <f t="shared" si="192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6"/>
        <v>45158</v>
      </c>
      <c r="B406" s="96">
        <f t="shared" si="194"/>
        <v>1186.1032026799999</v>
      </c>
      <c r="C406" s="3">
        <f t="shared" si="189"/>
        <v>1166.6288907599999</v>
      </c>
      <c r="D406" s="99">
        <f t="shared" si="202"/>
        <v>1067.9190000000001</v>
      </c>
      <c r="E406" s="120">
        <f>IF(DAY(A405)=$A$5,VLOOKUP(A405,[1]A!$E$15:$G$200,3),E405)</f>
        <v>1075.54</v>
      </c>
      <c r="F406" s="100">
        <f t="shared" si="203"/>
        <v>45098</v>
      </c>
      <c r="G406" s="141">
        <f t="shared" si="204"/>
        <v>7.1363090271825413E-3</v>
      </c>
      <c r="H406" s="101">
        <f t="shared" si="197"/>
        <v>31</v>
      </c>
      <c r="I406" s="101">
        <f t="shared" si="198"/>
        <v>31</v>
      </c>
      <c r="J406" s="96">
        <f t="shared" si="199"/>
        <v>1.0071363090271825</v>
      </c>
      <c r="K406" s="96">
        <v>1</v>
      </c>
      <c r="L406" s="96">
        <f t="shared" si="190"/>
        <v>1.0071363</v>
      </c>
      <c r="M406" s="96">
        <f t="shared" si="195"/>
        <v>1174.9543045099999</v>
      </c>
      <c r="N406" s="24">
        <f t="shared" si="205"/>
        <v>13</v>
      </c>
      <c r="O406" s="95">
        <f t="shared" si="206"/>
        <v>0</v>
      </c>
      <c r="P406" s="96">
        <f t="shared" si="207"/>
        <v>0</v>
      </c>
      <c r="Q406" s="5">
        <f t="shared" si="200"/>
        <v>0.12</v>
      </c>
      <c r="R406" s="8">
        <f t="shared" si="208"/>
        <v>1.0094887930000001</v>
      </c>
      <c r="S406" s="3">
        <f t="shared" si="209"/>
        <v>11.148898170000001</v>
      </c>
      <c r="T406" s="3">
        <f t="shared" si="210"/>
        <v>11.148898170000001</v>
      </c>
      <c r="U406" s="97" t="str">
        <f t="shared" si="201"/>
        <v>INCORPJ=</v>
      </c>
      <c r="V406" s="122">
        <f t="shared" si="192"/>
        <v>45158</v>
      </c>
      <c r="W406" s="4"/>
      <c r="X406" s="4"/>
      <c r="Y406" s="4"/>
      <c r="AE406" s="9"/>
      <c r="AF406" s="9"/>
      <c r="AG406" s="9"/>
    </row>
    <row r="407" spans="1:135" ht="15.75" x14ac:dyDescent="0.2">
      <c r="A407" s="98">
        <f t="shared" si="196"/>
        <v>45159</v>
      </c>
      <c r="B407" s="96">
        <f t="shared" si="194"/>
        <v>1186.5032194299999</v>
      </c>
      <c r="C407" s="144">
        <f>IF(N406&gt;0,M406-P406+S406,C406)</f>
        <v>1186.1032026799999</v>
      </c>
      <c r="D407" s="99">
        <f t="shared" si="202"/>
        <v>1075.54</v>
      </c>
      <c r="E407" s="120">
        <f>IF(DAY(A406)=$A$5,VLOOKUP(A406,[1]A!$E$15:$G$200,3),E406)</f>
        <v>1076.626</v>
      </c>
      <c r="F407" s="100">
        <f t="shared" si="203"/>
        <v>45128</v>
      </c>
      <c r="G407" s="141">
        <f t="shared" si="204"/>
        <v>1.0097253472673984E-3</v>
      </c>
      <c r="H407" s="101">
        <f t="shared" si="197"/>
        <v>1</v>
      </c>
      <c r="I407" s="101">
        <f t="shared" si="198"/>
        <v>31</v>
      </c>
      <c r="J407" s="96">
        <f t="shared" si="199"/>
        <v>1.0000325558821095</v>
      </c>
      <c r="K407" s="96">
        <v>1</v>
      </c>
      <c r="L407" s="96">
        <f t="shared" si="190"/>
        <v>1.00003255</v>
      </c>
      <c r="M407" s="96">
        <f t="shared" si="195"/>
        <v>1186.14181033</v>
      </c>
      <c r="N407" s="24">
        <f t="shared" si="205"/>
        <v>0</v>
      </c>
      <c r="O407" s="95">
        <f t="shared" si="206"/>
        <v>0</v>
      </c>
      <c r="P407" s="96">
        <f t="shared" si="207"/>
        <v>0</v>
      </c>
      <c r="Q407" s="5">
        <f t="shared" si="200"/>
        <v>0.12</v>
      </c>
      <c r="R407" s="8">
        <f t="shared" si="208"/>
        <v>1.0003046929999999</v>
      </c>
      <c r="S407" s="3">
        <f t="shared" si="209"/>
        <v>0.36140909999999998</v>
      </c>
      <c r="T407" s="3">
        <f t="shared" si="210"/>
        <v>0</v>
      </c>
      <c r="U407" s="97" t="str">
        <f t="shared" si="201"/>
        <v>INCORPJ=</v>
      </c>
      <c r="V407" s="122">
        <f t="shared" si="192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6"/>
        <v>45160</v>
      </c>
      <c r="B408" s="96">
        <f t="shared" si="194"/>
        <v>1186.90338309</v>
      </c>
      <c r="C408" s="3">
        <f t="shared" si="189"/>
        <v>1186.1032026799999</v>
      </c>
      <c r="D408" s="99">
        <f t="shared" si="202"/>
        <v>1075.54</v>
      </c>
      <c r="E408" s="120">
        <f>IF(DAY(A407)=$A$5,VLOOKUP(A407,[1]A!$E$15:$G$200,3),E407)</f>
        <v>1076.626</v>
      </c>
      <c r="F408" s="100">
        <f t="shared" si="203"/>
        <v>45128</v>
      </c>
      <c r="G408" s="141">
        <f t="shared" si="204"/>
        <v>1.0097253472673984E-3</v>
      </c>
      <c r="H408" s="101">
        <f t="shared" si="197"/>
        <v>2</v>
      </c>
      <c r="I408" s="101">
        <f t="shared" si="198"/>
        <v>31</v>
      </c>
      <c r="J408" s="96">
        <f t="shared" si="199"/>
        <v>1.0000651128241043</v>
      </c>
      <c r="K408" s="96">
        <v>1</v>
      </c>
      <c r="L408" s="96">
        <f t="shared" si="190"/>
        <v>1.00006511</v>
      </c>
      <c r="M408" s="96">
        <f t="shared" si="195"/>
        <v>1186.1804298500001</v>
      </c>
      <c r="N408" s="24">
        <f t="shared" si="205"/>
        <v>0</v>
      </c>
      <c r="O408" s="95">
        <f t="shared" si="206"/>
        <v>0</v>
      </c>
      <c r="P408" s="96">
        <f t="shared" si="207"/>
        <v>0</v>
      </c>
      <c r="Q408" s="5">
        <f t="shared" si="200"/>
        <v>0.12</v>
      </c>
      <c r="R408" s="8">
        <f t="shared" si="208"/>
        <v>1.0006094800000001</v>
      </c>
      <c r="S408" s="3">
        <f t="shared" si="209"/>
        <v>0.72295324000000005</v>
      </c>
      <c r="T408" s="3">
        <f t="shared" si="210"/>
        <v>0</v>
      </c>
      <c r="U408" s="97" t="str">
        <f t="shared" si="201"/>
        <v>INCORPJ=</v>
      </c>
      <c r="V408" s="122">
        <f t="shared" si="192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6"/>
        <v>45161</v>
      </c>
      <c r="B409" s="96">
        <f t="shared" si="194"/>
        <v>1187.3036794300001</v>
      </c>
      <c r="C409" s="3">
        <f t="shared" si="189"/>
        <v>1186.1032026799999</v>
      </c>
      <c r="D409" s="99">
        <f t="shared" si="202"/>
        <v>1075.54</v>
      </c>
      <c r="E409" s="120">
        <f>IF(DAY(A408)=$A$5,VLOOKUP(A408,[1]A!$E$15:$G$200,3),E408)</f>
        <v>1076.626</v>
      </c>
      <c r="F409" s="100">
        <f t="shared" si="203"/>
        <v>45128</v>
      </c>
      <c r="G409" s="141">
        <f t="shared" si="204"/>
        <v>1.0097253472673984E-3</v>
      </c>
      <c r="H409" s="101">
        <f t="shared" si="197"/>
        <v>3</v>
      </c>
      <c r="I409" s="101">
        <f t="shared" si="198"/>
        <v>31</v>
      </c>
      <c r="J409" s="96">
        <f t="shared" si="199"/>
        <v>1.000097670826019</v>
      </c>
      <c r="K409" s="96">
        <v>1</v>
      </c>
      <c r="L409" s="96">
        <f t="shared" si="190"/>
        <v>1.0000976699999999</v>
      </c>
      <c r="M409" s="96">
        <f t="shared" si="195"/>
        <v>1186.21904937</v>
      </c>
      <c r="N409" s="24">
        <f t="shared" si="205"/>
        <v>0</v>
      </c>
      <c r="O409" s="95">
        <f t="shared" si="206"/>
        <v>0</v>
      </c>
      <c r="P409" s="96">
        <f t="shared" si="207"/>
        <v>0</v>
      </c>
      <c r="Q409" s="5">
        <f t="shared" si="200"/>
        <v>0.12</v>
      </c>
      <c r="R409" s="8">
        <f t="shared" si="208"/>
        <v>1.000914359</v>
      </c>
      <c r="S409" s="3">
        <f t="shared" si="209"/>
        <v>1.0846300600000001</v>
      </c>
      <c r="T409" s="3">
        <f t="shared" si="210"/>
        <v>0</v>
      </c>
      <c r="U409" s="97" t="str">
        <f t="shared" si="201"/>
        <v>INCORPJ=</v>
      </c>
      <c r="V409" s="122">
        <f t="shared" si="192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6"/>
        <v>45162</v>
      </c>
      <c r="B410" s="96">
        <f t="shared" si="194"/>
        <v>1187.70409776</v>
      </c>
      <c r="C410" s="3">
        <f t="shared" si="189"/>
        <v>1186.1032026799999</v>
      </c>
      <c r="D410" s="99">
        <f t="shared" si="202"/>
        <v>1075.54</v>
      </c>
      <c r="E410" s="120">
        <f>IF(DAY(A409)=$A$5,VLOOKUP(A409,[1]A!$E$15:$G$200,3),E409)</f>
        <v>1076.626</v>
      </c>
      <c r="F410" s="100">
        <f t="shared" si="203"/>
        <v>45128</v>
      </c>
      <c r="G410" s="141">
        <f t="shared" si="204"/>
        <v>1.0097253472673984E-3</v>
      </c>
      <c r="H410" s="101">
        <f t="shared" si="197"/>
        <v>4</v>
      </c>
      <c r="I410" s="101">
        <f t="shared" si="198"/>
        <v>31</v>
      </c>
      <c r="J410" s="96">
        <f t="shared" si="199"/>
        <v>1.0001302298878882</v>
      </c>
      <c r="K410" s="96">
        <v>1</v>
      </c>
      <c r="L410" s="96">
        <f t="shared" si="190"/>
        <v>1.00013022</v>
      </c>
      <c r="M410" s="96">
        <f t="shared" si="195"/>
        <v>1186.25765703</v>
      </c>
      <c r="N410" s="24">
        <f t="shared" si="205"/>
        <v>0</v>
      </c>
      <c r="O410" s="95">
        <f t="shared" si="206"/>
        <v>0</v>
      </c>
      <c r="P410" s="96">
        <f t="shared" si="207"/>
        <v>0</v>
      </c>
      <c r="Q410" s="5">
        <f t="shared" si="200"/>
        <v>0.12</v>
      </c>
      <c r="R410" s="8">
        <f t="shared" si="208"/>
        <v>1.0012193309999999</v>
      </c>
      <c r="S410" s="3">
        <f t="shared" si="209"/>
        <v>1.44644073</v>
      </c>
      <c r="T410" s="3">
        <f t="shared" si="210"/>
        <v>0</v>
      </c>
      <c r="U410" s="97" t="str">
        <f t="shared" si="201"/>
        <v>INCORPJ=</v>
      </c>
      <c r="V410" s="122">
        <f t="shared" si="192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6"/>
        <v>45163</v>
      </c>
      <c r="B411" s="96">
        <f t="shared" si="194"/>
        <v>1188.1046737300001</v>
      </c>
      <c r="C411" s="3">
        <f t="shared" si="189"/>
        <v>1186.1032026799999</v>
      </c>
      <c r="D411" s="99">
        <f t="shared" si="202"/>
        <v>1075.54</v>
      </c>
      <c r="E411" s="120">
        <f>IF(DAY(A410)=$A$5,VLOOKUP(A410,[1]A!$E$15:$G$200,3),E410)</f>
        <v>1076.626</v>
      </c>
      <c r="F411" s="100">
        <f t="shared" si="203"/>
        <v>45128</v>
      </c>
      <c r="G411" s="141">
        <f t="shared" si="204"/>
        <v>1.0097253472673984E-3</v>
      </c>
      <c r="H411" s="101">
        <f t="shared" si="197"/>
        <v>5</v>
      </c>
      <c r="I411" s="101">
        <f t="shared" si="198"/>
        <v>31</v>
      </c>
      <c r="J411" s="96">
        <f t="shared" si="199"/>
        <v>1.0001627900097465</v>
      </c>
      <c r="K411" s="96">
        <v>1</v>
      </c>
      <c r="L411" s="96">
        <f t="shared" si="190"/>
        <v>1.0001627900000001</v>
      </c>
      <c r="M411" s="96">
        <f t="shared" si="195"/>
        <v>1186.2962884200001</v>
      </c>
      <c r="N411" s="24">
        <f t="shared" si="205"/>
        <v>0</v>
      </c>
      <c r="O411" s="95">
        <f t="shared" si="206"/>
        <v>0</v>
      </c>
      <c r="P411" s="96">
        <f t="shared" si="207"/>
        <v>0</v>
      </c>
      <c r="Q411" s="5">
        <f t="shared" si="200"/>
        <v>0.12</v>
      </c>
      <c r="R411" s="8">
        <f t="shared" si="208"/>
        <v>1.001524396</v>
      </c>
      <c r="S411" s="3">
        <f t="shared" si="209"/>
        <v>1.80838531</v>
      </c>
      <c r="T411" s="3">
        <f t="shared" si="210"/>
        <v>0</v>
      </c>
      <c r="U411" s="97" t="str">
        <f t="shared" ref="U411:U426" si="211">U410</f>
        <v>INCORPJ=</v>
      </c>
      <c r="V411" s="122">
        <f t="shared" si="192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6"/>
        <v>45164</v>
      </c>
      <c r="B412" s="96">
        <f t="shared" si="194"/>
        <v>1188.50537171</v>
      </c>
      <c r="C412" s="3">
        <f t="shared" si="189"/>
        <v>1186.1032026799999</v>
      </c>
      <c r="D412" s="99">
        <f t="shared" si="202"/>
        <v>1075.54</v>
      </c>
      <c r="E412" s="120">
        <f>IF(DAY(A411)=$A$5,VLOOKUP(A411,[1]A!$E$15:$G$200,3),E411)</f>
        <v>1076.626</v>
      </c>
      <c r="F412" s="100">
        <f t="shared" si="203"/>
        <v>45128</v>
      </c>
      <c r="G412" s="141">
        <f t="shared" si="204"/>
        <v>1.0097253472673984E-3</v>
      </c>
      <c r="H412" s="101">
        <f t="shared" si="197"/>
        <v>6</v>
      </c>
      <c r="I412" s="101">
        <f t="shared" si="198"/>
        <v>31</v>
      </c>
      <c r="J412" s="96">
        <f t="shared" si="199"/>
        <v>1.0001953511916284</v>
      </c>
      <c r="K412" s="96">
        <v>1</v>
      </c>
      <c r="L412" s="96">
        <f t="shared" si="190"/>
        <v>1.00019535</v>
      </c>
      <c r="M412" s="96">
        <f t="shared" si="195"/>
        <v>1186.33490794</v>
      </c>
      <c r="N412" s="24">
        <f t="shared" si="205"/>
        <v>0</v>
      </c>
      <c r="O412" s="95">
        <f t="shared" si="206"/>
        <v>0</v>
      </c>
      <c r="P412" s="96">
        <f t="shared" si="207"/>
        <v>0</v>
      </c>
      <c r="Q412" s="5">
        <f t="shared" si="200"/>
        <v>0.12</v>
      </c>
      <c r="R412" s="8">
        <f t="shared" si="208"/>
        <v>1.001829554</v>
      </c>
      <c r="S412" s="3">
        <f t="shared" si="209"/>
        <v>2.17046377</v>
      </c>
      <c r="T412" s="3">
        <f t="shared" si="210"/>
        <v>0</v>
      </c>
      <c r="U412" s="97" t="str">
        <f t="shared" si="211"/>
        <v>INCORPJ=</v>
      </c>
      <c r="V412" s="122">
        <f t="shared" si="192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6"/>
        <v>45165</v>
      </c>
      <c r="B413" s="96">
        <f t="shared" si="194"/>
        <v>1188.9062024100001</v>
      </c>
      <c r="C413" s="3">
        <f t="shared" si="189"/>
        <v>1186.1032026799999</v>
      </c>
      <c r="D413" s="99">
        <f t="shared" si="202"/>
        <v>1075.54</v>
      </c>
      <c r="E413" s="120">
        <f>IF(DAY(A412)=$A$5,VLOOKUP(A412,[1]A!$E$15:$G$200,3),E412)</f>
        <v>1076.626</v>
      </c>
      <c r="F413" s="100">
        <f t="shared" si="203"/>
        <v>45128</v>
      </c>
      <c r="G413" s="141">
        <f t="shared" si="204"/>
        <v>1.0097253472673984E-3</v>
      </c>
      <c r="H413" s="101">
        <f t="shared" si="197"/>
        <v>7</v>
      </c>
      <c r="I413" s="101">
        <f t="shared" si="198"/>
        <v>31</v>
      </c>
      <c r="J413" s="96">
        <f t="shared" si="199"/>
        <v>1.0002279134335681</v>
      </c>
      <c r="K413" s="96">
        <v>1</v>
      </c>
      <c r="L413" s="96">
        <f t="shared" si="190"/>
        <v>1.00022791</v>
      </c>
      <c r="M413" s="96">
        <f t="shared" si="195"/>
        <v>1186.3735274600001</v>
      </c>
      <c r="N413" s="24">
        <f t="shared" si="205"/>
        <v>0</v>
      </c>
      <c r="O413" s="95">
        <f t="shared" si="206"/>
        <v>0</v>
      </c>
      <c r="P413" s="96">
        <f t="shared" si="207"/>
        <v>0</v>
      </c>
      <c r="Q413" s="5">
        <f t="shared" si="200"/>
        <v>0.12</v>
      </c>
      <c r="R413" s="8">
        <f t="shared" si="208"/>
        <v>1.002134804</v>
      </c>
      <c r="S413" s="3">
        <f t="shared" si="209"/>
        <v>2.5326749500000001</v>
      </c>
      <c r="T413" s="3">
        <f t="shared" si="210"/>
        <v>0</v>
      </c>
      <c r="U413" s="97" t="str">
        <f t="shared" si="211"/>
        <v>INCORPJ=</v>
      </c>
      <c r="V413" s="122">
        <f t="shared" si="192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6"/>
        <v>45166</v>
      </c>
      <c r="B414" s="96">
        <f t="shared" si="194"/>
        <v>1189.3071682</v>
      </c>
      <c r="C414" s="3">
        <f t="shared" si="189"/>
        <v>1186.1032026799999</v>
      </c>
      <c r="D414" s="99">
        <f t="shared" si="202"/>
        <v>1075.54</v>
      </c>
      <c r="E414" s="120">
        <f>IF(DAY(A413)=$A$5,VLOOKUP(A413,[1]A!$E$15:$G$200,3),E413)</f>
        <v>1076.626</v>
      </c>
      <c r="F414" s="100">
        <f t="shared" si="203"/>
        <v>45128</v>
      </c>
      <c r="G414" s="141">
        <f t="shared" si="204"/>
        <v>1.0097253472673984E-3</v>
      </c>
      <c r="H414" s="101">
        <f t="shared" si="197"/>
        <v>8</v>
      </c>
      <c r="I414" s="101">
        <f t="shared" si="198"/>
        <v>31</v>
      </c>
      <c r="J414" s="96">
        <f t="shared" si="199"/>
        <v>1.0002604767356003</v>
      </c>
      <c r="K414" s="96">
        <v>1</v>
      </c>
      <c r="L414" s="96">
        <f t="shared" si="190"/>
        <v>1.00026047</v>
      </c>
      <c r="M414" s="96">
        <f t="shared" si="195"/>
        <v>1186.41214698</v>
      </c>
      <c r="N414" s="24">
        <f t="shared" si="205"/>
        <v>0</v>
      </c>
      <c r="O414" s="95">
        <f t="shared" si="206"/>
        <v>0</v>
      </c>
      <c r="P414" s="96">
        <f t="shared" si="207"/>
        <v>0</v>
      </c>
      <c r="Q414" s="5">
        <f t="shared" si="200"/>
        <v>0.12</v>
      </c>
      <c r="R414" s="8">
        <f t="shared" si="208"/>
        <v>1.002440148</v>
      </c>
      <c r="S414" s="3">
        <f t="shared" si="209"/>
        <v>2.8950212199999998</v>
      </c>
      <c r="T414" s="3">
        <f t="shared" si="210"/>
        <v>0</v>
      </c>
      <c r="U414" s="97" t="str">
        <f t="shared" si="211"/>
        <v>INCORPJ=</v>
      </c>
      <c r="V414" s="122">
        <f t="shared" si="192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6"/>
        <v>45167</v>
      </c>
      <c r="B415" s="96">
        <f t="shared" si="194"/>
        <v>1189.7082798199999</v>
      </c>
      <c r="C415" s="3">
        <f t="shared" si="189"/>
        <v>1186.1032026799999</v>
      </c>
      <c r="D415" s="99">
        <f t="shared" si="202"/>
        <v>1075.54</v>
      </c>
      <c r="E415" s="120">
        <f>IF(DAY(A414)=$A$5,VLOOKUP(A414,[1]A!$E$15:$G$200,3),E414)</f>
        <v>1076.626</v>
      </c>
      <c r="F415" s="100">
        <f t="shared" si="203"/>
        <v>45128</v>
      </c>
      <c r="G415" s="141">
        <f t="shared" si="204"/>
        <v>1.0097253472673984E-3</v>
      </c>
      <c r="H415" s="101">
        <f t="shared" si="197"/>
        <v>9</v>
      </c>
      <c r="I415" s="101">
        <f t="shared" si="198"/>
        <v>31</v>
      </c>
      <c r="J415" s="96">
        <f t="shared" si="199"/>
        <v>1.0002930410977595</v>
      </c>
      <c r="K415" s="96">
        <v>1</v>
      </c>
      <c r="L415" s="96">
        <f t="shared" si="190"/>
        <v>1.0002930400000001</v>
      </c>
      <c r="M415" s="96">
        <f t="shared" si="195"/>
        <v>1186.45077836</v>
      </c>
      <c r="N415" s="24">
        <f t="shared" si="205"/>
        <v>0</v>
      </c>
      <c r="O415" s="95">
        <f t="shared" si="206"/>
        <v>0</v>
      </c>
      <c r="P415" s="96">
        <f t="shared" si="207"/>
        <v>0</v>
      </c>
      <c r="Q415" s="5">
        <f t="shared" si="200"/>
        <v>0.12</v>
      </c>
      <c r="R415" s="8">
        <f t="shared" si="208"/>
        <v>1.002745585</v>
      </c>
      <c r="S415" s="3">
        <f t="shared" si="209"/>
        <v>3.2575014599999998</v>
      </c>
      <c r="T415" s="3">
        <f t="shared" si="210"/>
        <v>0</v>
      </c>
      <c r="U415" s="97" t="str">
        <f t="shared" si="211"/>
        <v>INCORPJ=</v>
      </c>
      <c r="V415" s="122">
        <f t="shared" si="192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6"/>
        <v>45168</v>
      </c>
      <c r="B416" s="96">
        <f t="shared" si="194"/>
        <v>1190.1095134700001</v>
      </c>
      <c r="C416" s="3">
        <f t="shared" si="189"/>
        <v>1186.1032026799999</v>
      </c>
      <c r="D416" s="99">
        <f t="shared" si="202"/>
        <v>1075.54</v>
      </c>
      <c r="E416" s="120">
        <f>IF(DAY(A415)=$A$5,VLOOKUP(A415,[1]A!$E$15:$G$200,3),E415)</f>
        <v>1076.626</v>
      </c>
      <c r="F416" s="100">
        <f t="shared" si="203"/>
        <v>45128</v>
      </c>
      <c r="G416" s="141">
        <f t="shared" si="204"/>
        <v>1.0097253472673984E-3</v>
      </c>
      <c r="H416" s="101">
        <f t="shared" si="197"/>
        <v>10</v>
      </c>
      <c r="I416" s="101">
        <f t="shared" si="198"/>
        <v>31</v>
      </c>
      <c r="J416" s="96">
        <f t="shared" si="199"/>
        <v>1.0003256065200805</v>
      </c>
      <c r="K416" s="96">
        <v>1</v>
      </c>
      <c r="L416" s="96">
        <f t="shared" si="190"/>
        <v>1.0003256</v>
      </c>
      <c r="M416" s="96">
        <f t="shared" si="195"/>
        <v>1186.4893978800001</v>
      </c>
      <c r="N416" s="24">
        <f t="shared" si="205"/>
        <v>0</v>
      </c>
      <c r="O416" s="95">
        <f t="shared" si="206"/>
        <v>0</v>
      </c>
      <c r="P416" s="96">
        <f t="shared" si="207"/>
        <v>0</v>
      </c>
      <c r="Q416" s="5">
        <f t="shared" si="200"/>
        <v>0.12</v>
      </c>
      <c r="R416" s="8">
        <f t="shared" si="208"/>
        <v>1.0030511150000001</v>
      </c>
      <c r="S416" s="3">
        <f t="shared" si="209"/>
        <v>3.6201155900000002</v>
      </c>
      <c r="T416" s="3">
        <f t="shared" si="210"/>
        <v>0</v>
      </c>
      <c r="U416" s="97" t="str">
        <f t="shared" si="211"/>
        <v>INCORPJ=</v>
      </c>
      <c r="V416" s="122">
        <f t="shared" si="192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6"/>
        <v>45169</v>
      </c>
      <c r="B417" s="96">
        <f t="shared" si="194"/>
        <v>1190.5108929800001</v>
      </c>
      <c r="C417" s="3">
        <f t="shared" si="189"/>
        <v>1186.1032026799999</v>
      </c>
      <c r="D417" s="99">
        <f t="shared" si="202"/>
        <v>1075.54</v>
      </c>
      <c r="E417" s="120">
        <f>IF(DAY(A416)=$A$5,VLOOKUP(A416,[1]A!$E$15:$G$200,3),E416)</f>
        <v>1076.626</v>
      </c>
      <c r="F417" s="100">
        <f t="shared" si="203"/>
        <v>45128</v>
      </c>
      <c r="G417" s="141">
        <f t="shared" si="204"/>
        <v>1.0097253472673984E-3</v>
      </c>
      <c r="H417" s="101">
        <f t="shared" si="197"/>
        <v>11</v>
      </c>
      <c r="I417" s="101">
        <f t="shared" si="198"/>
        <v>31</v>
      </c>
      <c r="J417" s="96">
        <f t="shared" si="199"/>
        <v>1.0003581730025972</v>
      </c>
      <c r="K417" s="96">
        <v>1</v>
      </c>
      <c r="L417" s="96">
        <f t="shared" si="190"/>
        <v>1.0003581699999999</v>
      </c>
      <c r="M417" s="96">
        <f t="shared" si="195"/>
        <v>1186.52802926</v>
      </c>
      <c r="N417" s="24">
        <f t="shared" si="205"/>
        <v>0</v>
      </c>
      <c r="O417" s="95">
        <f t="shared" si="206"/>
        <v>0</v>
      </c>
      <c r="P417" s="96">
        <f t="shared" si="207"/>
        <v>0</v>
      </c>
      <c r="Q417" s="5">
        <f t="shared" si="200"/>
        <v>0.12</v>
      </c>
      <c r="R417" s="8">
        <f t="shared" si="208"/>
        <v>1.0033567379999999</v>
      </c>
      <c r="S417" s="3">
        <f t="shared" si="209"/>
        <v>3.9828637200000001</v>
      </c>
      <c r="T417" s="3">
        <f t="shared" si="210"/>
        <v>0</v>
      </c>
      <c r="U417" s="97" t="str">
        <f t="shared" si="211"/>
        <v>INCORPJ=</v>
      </c>
      <c r="V417" s="122">
        <f t="shared" si="192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6"/>
        <v>45170</v>
      </c>
      <c r="B418" s="96">
        <f t="shared" si="194"/>
        <v>1190.9124064499999</v>
      </c>
      <c r="C418" s="3">
        <f t="shared" si="189"/>
        <v>1186.1032026799999</v>
      </c>
      <c r="D418" s="99">
        <f t="shared" si="202"/>
        <v>1075.54</v>
      </c>
      <c r="E418" s="120">
        <f>IF(DAY(A417)=$A$5,VLOOKUP(A417,[1]A!$E$15:$G$200,3),E417)</f>
        <v>1076.626</v>
      </c>
      <c r="F418" s="100">
        <f t="shared" si="203"/>
        <v>45128</v>
      </c>
      <c r="G418" s="141">
        <f t="shared" si="204"/>
        <v>1.0097253472673984E-3</v>
      </c>
      <c r="H418" s="101">
        <f t="shared" si="197"/>
        <v>12</v>
      </c>
      <c r="I418" s="101">
        <f t="shared" si="198"/>
        <v>31</v>
      </c>
      <c r="J418" s="96">
        <f t="shared" si="199"/>
        <v>1.0003907405453447</v>
      </c>
      <c r="K418" s="96">
        <v>1</v>
      </c>
      <c r="L418" s="96">
        <f t="shared" si="190"/>
        <v>1.0003907400000001</v>
      </c>
      <c r="M418" s="96">
        <f t="shared" si="195"/>
        <v>1186.56666064</v>
      </c>
      <c r="N418" s="24">
        <f t="shared" si="205"/>
        <v>0</v>
      </c>
      <c r="O418" s="95">
        <f t="shared" si="206"/>
        <v>0</v>
      </c>
      <c r="P418" s="96">
        <f t="shared" si="207"/>
        <v>0</v>
      </c>
      <c r="Q418" s="5">
        <f t="shared" si="200"/>
        <v>0.12</v>
      </c>
      <c r="R418" s="8">
        <f t="shared" si="208"/>
        <v>1.0036624540000001</v>
      </c>
      <c r="S418" s="3">
        <f t="shared" si="209"/>
        <v>4.3457458100000004</v>
      </c>
      <c r="T418" s="3">
        <f t="shared" si="210"/>
        <v>0</v>
      </c>
      <c r="U418" s="97" t="str">
        <f t="shared" si="211"/>
        <v>INCORPJ=</v>
      </c>
      <c r="V418" s="122">
        <f t="shared" si="192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6"/>
        <v>45171</v>
      </c>
      <c r="B419" s="96">
        <f t="shared" si="194"/>
        <v>1191.3140431699999</v>
      </c>
      <c r="C419" s="3">
        <f t="shared" si="189"/>
        <v>1186.1032026799999</v>
      </c>
      <c r="D419" s="99">
        <f t="shared" si="202"/>
        <v>1075.54</v>
      </c>
      <c r="E419" s="120">
        <f>IF(DAY(A418)=$A$5,VLOOKUP(A418,[1]A!$E$15:$G$200,3),E418)</f>
        <v>1076.626</v>
      </c>
      <c r="F419" s="100">
        <f t="shared" si="203"/>
        <v>45128</v>
      </c>
      <c r="G419" s="141">
        <f t="shared" si="204"/>
        <v>1.0097253472673984E-3</v>
      </c>
      <c r="H419" s="101">
        <f t="shared" si="197"/>
        <v>13</v>
      </c>
      <c r="I419" s="101">
        <f t="shared" si="198"/>
        <v>31</v>
      </c>
      <c r="J419" s="96">
        <f t="shared" si="199"/>
        <v>1.0004233091483572</v>
      </c>
      <c r="K419" s="96">
        <v>1</v>
      </c>
      <c r="L419" s="96">
        <f t="shared" si="190"/>
        <v>1.0004233</v>
      </c>
      <c r="M419" s="96">
        <f t="shared" si="195"/>
        <v>1186.6052801599999</v>
      </c>
      <c r="N419" s="24">
        <f t="shared" si="205"/>
        <v>0</v>
      </c>
      <c r="O419" s="95">
        <f t="shared" si="206"/>
        <v>0</v>
      </c>
      <c r="P419" s="96">
        <f t="shared" si="207"/>
        <v>0</v>
      </c>
      <c r="Q419" s="5">
        <f t="shared" si="200"/>
        <v>0.12</v>
      </c>
      <c r="R419" s="8">
        <f t="shared" si="208"/>
        <v>1.0039682640000001</v>
      </c>
      <c r="S419" s="3">
        <f t="shared" si="209"/>
        <v>4.7087630100000002</v>
      </c>
      <c r="T419" s="3">
        <f t="shared" si="210"/>
        <v>0</v>
      </c>
      <c r="U419" s="97" t="str">
        <f t="shared" si="211"/>
        <v>INCORPJ=</v>
      </c>
      <c r="V419" s="122">
        <f t="shared" si="192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6"/>
        <v>45172</v>
      </c>
      <c r="B420" s="96">
        <f t="shared" si="194"/>
        <v>1191.7158246000001</v>
      </c>
      <c r="C420" s="3">
        <f t="shared" si="189"/>
        <v>1186.1032026799999</v>
      </c>
      <c r="D420" s="99">
        <f t="shared" si="202"/>
        <v>1075.54</v>
      </c>
      <c r="E420" s="120">
        <f>IF(DAY(A419)=$A$5,VLOOKUP(A419,[1]A!$E$15:$G$200,3),E419)</f>
        <v>1076.626</v>
      </c>
      <c r="F420" s="100">
        <f t="shared" si="203"/>
        <v>45128</v>
      </c>
      <c r="G420" s="141">
        <f t="shared" si="204"/>
        <v>1.0097253472673984E-3</v>
      </c>
      <c r="H420" s="101">
        <f t="shared" si="197"/>
        <v>14</v>
      </c>
      <c r="I420" s="101">
        <f t="shared" si="198"/>
        <v>31</v>
      </c>
      <c r="J420" s="96">
        <f t="shared" si="199"/>
        <v>1.0004558788116693</v>
      </c>
      <c r="K420" s="96">
        <v>1</v>
      </c>
      <c r="L420" s="96">
        <f t="shared" si="190"/>
        <v>1.0004558699999999</v>
      </c>
      <c r="M420" s="96">
        <f t="shared" si="195"/>
        <v>1186.6439115400001</v>
      </c>
      <c r="N420" s="24">
        <f t="shared" si="205"/>
        <v>0</v>
      </c>
      <c r="O420" s="95">
        <f t="shared" si="206"/>
        <v>0</v>
      </c>
      <c r="P420" s="96">
        <f t="shared" si="207"/>
        <v>0</v>
      </c>
      <c r="Q420" s="5">
        <f t="shared" si="200"/>
        <v>0.12</v>
      </c>
      <c r="R420" s="8">
        <f t="shared" si="208"/>
        <v>1.0042741660000001</v>
      </c>
      <c r="S420" s="3">
        <f t="shared" si="209"/>
        <v>5.07191306</v>
      </c>
      <c r="T420" s="3">
        <f t="shared" si="210"/>
        <v>0</v>
      </c>
      <c r="U420" s="97" t="str">
        <f t="shared" si="211"/>
        <v>INCORPJ=</v>
      </c>
      <c r="V420" s="122">
        <f t="shared" si="192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6"/>
        <v>45173</v>
      </c>
      <c r="B421" s="96">
        <f t="shared" si="194"/>
        <v>1192.1177412</v>
      </c>
      <c r="C421" s="3">
        <f t="shared" si="189"/>
        <v>1186.1032026799999</v>
      </c>
      <c r="D421" s="99">
        <f t="shared" si="202"/>
        <v>1075.54</v>
      </c>
      <c r="E421" s="120">
        <f>IF(DAY(A420)=$A$5,VLOOKUP(A420,[1]A!$E$15:$G$200,3),E420)</f>
        <v>1076.626</v>
      </c>
      <c r="F421" s="100">
        <f t="shared" si="203"/>
        <v>45128</v>
      </c>
      <c r="G421" s="141">
        <f t="shared" si="204"/>
        <v>1.0097253472673984E-3</v>
      </c>
      <c r="H421" s="101">
        <f t="shared" si="197"/>
        <v>15</v>
      </c>
      <c r="I421" s="101">
        <f t="shared" si="198"/>
        <v>31</v>
      </c>
      <c r="J421" s="96">
        <f t="shared" si="199"/>
        <v>1.0004884495353157</v>
      </c>
      <c r="K421" s="96">
        <v>1</v>
      </c>
      <c r="L421" s="96">
        <f t="shared" si="190"/>
        <v>1.00048844</v>
      </c>
      <c r="M421" s="96">
        <f t="shared" si="195"/>
        <v>1186.6825429200001</v>
      </c>
      <c r="N421" s="24">
        <f t="shared" si="205"/>
        <v>0</v>
      </c>
      <c r="O421" s="95">
        <f t="shared" si="206"/>
        <v>0</v>
      </c>
      <c r="P421" s="96">
        <f t="shared" si="207"/>
        <v>0</v>
      </c>
      <c r="Q421" s="5">
        <f t="shared" si="200"/>
        <v>0.12</v>
      </c>
      <c r="R421" s="8">
        <f t="shared" si="208"/>
        <v>1.0045801620000001</v>
      </c>
      <c r="S421" s="3">
        <f t="shared" si="209"/>
        <v>5.4351982799999998</v>
      </c>
      <c r="T421" s="3">
        <f t="shared" si="210"/>
        <v>0</v>
      </c>
      <c r="U421" s="97" t="str">
        <f t="shared" si="211"/>
        <v>INCORPJ=</v>
      </c>
      <c r="V421" s="122">
        <f t="shared" si="192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6"/>
        <v>45174</v>
      </c>
      <c r="B422" s="96">
        <f t="shared" si="194"/>
        <v>1192.5198037499999</v>
      </c>
      <c r="C422" s="3">
        <f t="shared" ref="C422:C485" si="212">IF(N421&gt;0,M421-P421,C421)</f>
        <v>1186.1032026799999</v>
      </c>
      <c r="D422" s="99">
        <f t="shared" si="202"/>
        <v>1075.54</v>
      </c>
      <c r="E422" s="120">
        <f>IF(DAY(A421)=$A$5,VLOOKUP(A421,[1]A!$E$15:$G$200,3),E421)</f>
        <v>1076.626</v>
      </c>
      <c r="F422" s="100">
        <f t="shared" si="203"/>
        <v>45128</v>
      </c>
      <c r="G422" s="141">
        <f t="shared" si="204"/>
        <v>1.0097253472673984E-3</v>
      </c>
      <c r="H422" s="101">
        <f t="shared" si="197"/>
        <v>16</v>
      </c>
      <c r="I422" s="101">
        <f t="shared" si="198"/>
        <v>31</v>
      </c>
      <c r="J422" s="96">
        <f t="shared" si="199"/>
        <v>1.0005210213193305</v>
      </c>
      <c r="K422" s="96">
        <v>1</v>
      </c>
      <c r="L422" s="96">
        <f t="shared" si="190"/>
        <v>1.0005210200000001</v>
      </c>
      <c r="M422" s="96">
        <f t="shared" si="195"/>
        <v>1186.72118617</v>
      </c>
      <c r="N422" s="24">
        <f t="shared" si="205"/>
        <v>0</v>
      </c>
      <c r="O422" s="95">
        <f t="shared" si="206"/>
        <v>0</v>
      </c>
      <c r="P422" s="96">
        <f t="shared" si="207"/>
        <v>0</v>
      </c>
      <c r="Q422" s="5">
        <f t="shared" si="200"/>
        <v>0.12</v>
      </c>
      <c r="R422" s="8">
        <f t="shared" si="208"/>
        <v>1.0048862510000001</v>
      </c>
      <c r="S422" s="3">
        <f t="shared" si="209"/>
        <v>5.7986175800000002</v>
      </c>
      <c r="T422" s="3">
        <f t="shared" si="210"/>
        <v>0</v>
      </c>
      <c r="U422" s="97" t="str">
        <f t="shared" si="211"/>
        <v>INCORPJ=</v>
      </c>
      <c r="V422" s="122">
        <f t="shared" si="192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6"/>
        <v>45175</v>
      </c>
      <c r="B423" s="96">
        <f t="shared" si="194"/>
        <v>1192.9219883799999</v>
      </c>
      <c r="C423" s="3">
        <f t="shared" si="212"/>
        <v>1186.1032026799999</v>
      </c>
      <c r="D423" s="99">
        <f t="shared" si="202"/>
        <v>1075.54</v>
      </c>
      <c r="E423" s="120">
        <f>IF(DAY(A422)=$A$5,VLOOKUP(A422,[1]A!$E$15:$G$200,3),E422)</f>
        <v>1076.626</v>
      </c>
      <c r="F423" s="100">
        <f t="shared" si="203"/>
        <v>45128</v>
      </c>
      <c r="G423" s="141">
        <f t="shared" si="204"/>
        <v>1.0097253472673984E-3</v>
      </c>
      <c r="H423" s="101">
        <f t="shared" si="197"/>
        <v>17</v>
      </c>
      <c r="I423" s="101">
        <f t="shared" si="198"/>
        <v>31</v>
      </c>
      <c r="J423" s="96">
        <f t="shared" si="199"/>
        <v>1.0005535941637484</v>
      </c>
      <c r="K423" s="96">
        <v>1</v>
      </c>
      <c r="L423" s="96">
        <f t="shared" si="190"/>
        <v>1.00055359</v>
      </c>
      <c r="M423" s="96">
        <f t="shared" si="195"/>
        <v>1186.75981755</v>
      </c>
      <c r="N423" s="24">
        <f t="shared" si="205"/>
        <v>0</v>
      </c>
      <c r="O423" s="95">
        <f t="shared" si="206"/>
        <v>0</v>
      </c>
      <c r="P423" s="96">
        <f t="shared" si="207"/>
        <v>0</v>
      </c>
      <c r="Q423" s="5">
        <f t="shared" si="200"/>
        <v>0.12</v>
      </c>
      <c r="R423" s="8">
        <f t="shared" si="208"/>
        <v>1.0051924329999999</v>
      </c>
      <c r="S423" s="3">
        <f t="shared" si="209"/>
        <v>6.16217083</v>
      </c>
      <c r="T423" s="3">
        <f t="shared" si="210"/>
        <v>0</v>
      </c>
      <c r="U423" s="97" t="str">
        <f t="shared" si="211"/>
        <v>INCORPJ=</v>
      </c>
      <c r="V423" s="122">
        <f t="shared" si="192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6"/>
        <v>45176</v>
      </c>
      <c r="B424" s="96">
        <f t="shared" si="194"/>
        <v>1193.3243082399999</v>
      </c>
      <c r="C424" s="3">
        <f t="shared" si="212"/>
        <v>1186.1032026799999</v>
      </c>
      <c r="D424" s="99">
        <f t="shared" si="202"/>
        <v>1075.54</v>
      </c>
      <c r="E424" s="120">
        <f>IF(DAY(A423)=$A$5,VLOOKUP(A423,[1]A!$E$15:$G$200,3),E423)</f>
        <v>1076.626</v>
      </c>
      <c r="F424" s="100">
        <f t="shared" si="203"/>
        <v>45128</v>
      </c>
      <c r="G424" s="141">
        <f t="shared" si="204"/>
        <v>1.0097253472673984E-3</v>
      </c>
      <c r="H424" s="101">
        <f t="shared" si="197"/>
        <v>18</v>
      </c>
      <c r="I424" s="101">
        <f t="shared" si="198"/>
        <v>31</v>
      </c>
      <c r="J424" s="96">
        <f t="shared" si="199"/>
        <v>1.0005861680686041</v>
      </c>
      <c r="K424" s="96">
        <v>1</v>
      </c>
      <c r="L424" s="96">
        <f t="shared" si="190"/>
        <v>1.0005861599999999</v>
      </c>
      <c r="M424" s="96">
        <f t="shared" si="195"/>
        <v>1186.7984489299999</v>
      </c>
      <c r="N424" s="24">
        <f t="shared" si="205"/>
        <v>0</v>
      </c>
      <c r="O424" s="95">
        <f t="shared" si="206"/>
        <v>0</v>
      </c>
      <c r="P424" s="96">
        <f t="shared" si="207"/>
        <v>0</v>
      </c>
      <c r="Q424" s="5">
        <f t="shared" si="200"/>
        <v>0.12</v>
      </c>
      <c r="R424" s="8">
        <f t="shared" si="208"/>
        <v>1.005498709</v>
      </c>
      <c r="S424" s="3">
        <f t="shared" si="209"/>
        <v>6.5258593100000004</v>
      </c>
      <c r="T424" s="3">
        <f t="shared" si="210"/>
        <v>0</v>
      </c>
      <c r="U424" s="97" t="str">
        <f t="shared" si="211"/>
        <v>INCORPJ=</v>
      </c>
      <c r="V424" s="122">
        <f t="shared" si="192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6"/>
        <v>45177</v>
      </c>
      <c r="B425" s="96">
        <f t="shared" si="194"/>
        <v>1193.72677406</v>
      </c>
      <c r="C425" s="3">
        <f t="shared" si="212"/>
        <v>1186.1032026799999</v>
      </c>
      <c r="D425" s="99">
        <f t="shared" si="202"/>
        <v>1075.54</v>
      </c>
      <c r="E425" s="120">
        <f>IF(DAY(A424)=$A$5,VLOOKUP(A424,[1]A!$E$15:$G$200,3),E424)</f>
        <v>1076.626</v>
      </c>
      <c r="F425" s="100">
        <f t="shared" si="203"/>
        <v>45128</v>
      </c>
      <c r="G425" s="141">
        <f t="shared" si="204"/>
        <v>1.0097253472673984E-3</v>
      </c>
      <c r="H425" s="101">
        <f t="shared" si="197"/>
        <v>19</v>
      </c>
      <c r="I425" s="101">
        <f t="shared" si="198"/>
        <v>31</v>
      </c>
      <c r="J425" s="96">
        <f t="shared" si="199"/>
        <v>1.0006187430339322</v>
      </c>
      <c r="K425" s="96">
        <v>1</v>
      </c>
      <c r="L425" s="96">
        <f t="shared" si="190"/>
        <v>1.00061874</v>
      </c>
      <c r="M425" s="96">
        <f t="shared" si="195"/>
        <v>1186.83709217</v>
      </c>
      <c r="N425" s="24">
        <f t="shared" si="205"/>
        <v>0</v>
      </c>
      <c r="O425" s="95">
        <f t="shared" si="206"/>
        <v>0</v>
      </c>
      <c r="P425" s="96">
        <f t="shared" si="207"/>
        <v>0</v>
      </c>
      <c r="Q425" s="5">
        <f t="shared" si="200"/>
        <v>0.12</v>
      </c>
      <c r="R425" s="8">
        <f t="shared" si="208"/>
        <v>1.0058050780000001</v>
      </c>
      <c r="S425" s="3">
        <f t="shared" si="209"/>
        <v>6.8896818900000003</v>
      </c>
      <c r="T425" s="3">
        <f t="shared" si="210"/>
        <v>0</v>
      </c>
      <c r="U425" s="97" t="str">
        <f t="shared" si="211"/>
        <v>INCORPJ=</v>
      </c>
      <c r="V425" s="122">
        <f t="shared" si="192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6"/>
        <v>45178</v>
      </c>
      <c r="B426" s="96">
        <f t="shared" si="194"/>
        <v>1194.1293619999999</v>
      </c>
      <c r="C426" s="3">
        <f t="shared" si="212"/>
        <v>1186.1032026799999</v>
      </c>
      <c r="D426" s="99">
        <f t="shared" si="202"/>
        <v>1075.54</v>
      </c>
      <c r="E426" s="120">
        <f>IF(DAY(A425)=$A$5,VLOOKUP(A425,[1]A!$E$15:$G$200,3),E425)</f>
        <v>1076.626</v>
      </c>
      <c r="F426" s="100">
        <f t="shared" si="203"/>
        <v>45128</v>
      </c>
      <c r="G426" s="141">
        <f t="shared" si="204"/>
        <v>1.0097253472673984E-3</v>
      </c>
      <c r="H426" s="101">
        <f t="shared" si="197"/>
        <v>20</v>
      </c>
      <c r="I426" s="101">
        <f t="shared" si="198"/>
        <v>31</v>
      </c>
      <c r="J426" s="96">
        <f t="shared" si="199"/>
        <v>1.0006513190597668</v>
      </c>
      <c r="K426" s="96">
        <v>1</v>
      </c>
      <c r="L426" s="96">
        <f t="shared" si="190"/>
        <v>1.0006513100000001</v>
      </c>
      <c r="M426" s="96">
        <f t="shared" si="195"/>
        <v>1186.87572355</v>
      </c>
      <c r="N426" s="24">
        <f t="shared" si="205"/>
        <v>0</v>
      </c>
      <c r="O426" s="95">
        <f t="shared" si="206"/>
        <v>0</v>
      </c>
      <c r="P426" s="96">
        <f t="shared" si="207"/>
        <v>0</v>
      </c>
      <c r="Q426" s="5">
        <f t="shared" si="200"/>
        <v>0.12</v>
      </c>
      <c r="R426" s="8">
        <f t="shared" si="208"/>
        <v>1.00611154</v>
      </c>
      <c r="S426" s="3">
        <f t="shared" si="209"/>
        <v>7.2536384500000004</v>
      </c>
      <c r="T426" s="3">
        <f t="shared" si="210"/>
        <v>0</v>
      </c>
      <c r="U426" s="97" t="str">
        <f t="shared" si="211"/>
        <v>INCORPJ=</v>
      </c>
      <c r="V426" s="122">
        <f t="shared" si="192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6"/>
        <v>45179</v>
      </c>
      <c r="B427" s="96">
        <f t="shared" si="194"/>
        <v>1194.53209595</v>
      </c>
      <c r="C427" s="3">
        <f t="shared" si="212"/>
        <v>1186.1032026799999</v>
      </c>
      <c r="D427" s="99">
        <f t="shared" si="202"/>
        <v>1075.54</v>
      </c>
      <c r="E427" s="120">
        <f>IF(DAY(A426)=$A$5,VLOOKUP(A426,[1]A!$E$15:$G$200,3),E426)</f>
        <v>1076.626</v>
      </c>
      <c r="F427" s="100">
        <f t="shared" si="203"/>
        <v>45128</v>
      </c>
      <c r="G427" s="141">
        <f t="shared" si="204"/>
        <v>1.0097253472673984E-3</v>
      </c>
      <c r="H427" s="101">
        <f t="shared" si="197"/>
        <v>21</v>
      </c>
      <c r="I427" s="101">
        <f t="shared" si="198"/>
        <v>31</v>
      </c>
      <c r="J427" s="96">
        <f t="shared" si="199"/>
        <v>1.0006838961461426</v>
      </c>
      <c r="K427" s="96">
        <v>1</v>
      </c>
      <c r="L427" s="96">
        <f t="shared" ref="L427:L490" si="213">TRUNC(J427*K427,8)</f>
        <v>1.0006838899999999</v>
      </c>
      <c r="M427" s="96">
        <f t="shared" si="195"/>
        <v>1186.91436679</v>
      </c>
      <c r="N427" s="24">
        <f t="shared" si="205"/>
        <v>0</v>
      </c>
      <c r="O427" s="95">
        <f t="shared" si="206"/>
        <v>0</v>
      </c>
      <c r="P427" s="96">
        <f t="shared" si="207"/>
        <v>0</v>
      </c>
      <c r="Q427" s="5">
        <f t="shared" si="200"/>
        <v>0.12</v>
      </c>
      <c r="R427" s="8">
        <f t="shared" si="208"/>
        <v>1.0064180949999999</v>
      </c>
      <c r="S427" s="3">
        <f t="shared" si="209"/>
        <v>7.6177291599999997</v>
      </c>
      <c r="T427" s="3">
        <f t="shared" si="210"/>
        <v>0</v>
      </c>
      <c r="U427" s="97" t="str">
        <f t="shared" ref="U427:U442" si="214">U426</f>
        <v>INCORPJ=</v>
      </c>
      <c r="V427" s="122">
        <f t="shared" ref="V427:V490" si="215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6"/>
        <v>45180</v>
      </c>
      <c r="B428" s="96">
        <f t="shared" si="194"/>
        <v>1194.9349651699999</v>
      </c>
      <c r="C428" s="3">
        <f t="shared" si="212"/>
        <v>1186.1032026799999</v>
      </c>
      <c r="D428" s="99">
        <f t="shared" si="202"/>
        <v>1075.54</v>
      </c>
      <c r="E428" s="120">
        <f>IF(DAY(A427)=$A$5,VLOOKUP(A427,[1]A!$E$15:$G$200,3),E427)</f>
        <v>1076.626</v>
      </c>
      <c r="F428" s="100">
        <f t="shared" si="203"/>
        <v>45128</v>
      </c>
      <c r="G428" s="141">
        <f t="shared" si="204"/>
        <v>1.0097253472673984E-3</v>
      </c>
      <c r="H428" s="101">
        <f t="shared" si="197"/>
        <v>22</v>
      </c>
      <c r="I428" s="101">
        <f t="shared" si="198"/>
        <v>31</v>
      </c>
      <c r="J428" s="96">
        <f t="shared" si="199"/>
        <v>1.0007164742930945</v>
      </c>
      <c r="K428" s="96">
        <v>1</v>
      </c>
      <c r="L428" s="96">
        <f t="shared" si="213"/>
        <v>1.00071647</v>
      </c>
      <c r="M428" s="96">
        <f t="shared" si="195"/>
        <v>1186.95301004</v>
      </c>
      <c r="N428" s="24">
        <f t="shared" si="205"/>
        <v>0</v>
      </c>
      <c r="O428" s="95">
        <f t="shared" si="206"/>
        <v>0</v>
      </c>
      <c r="P428" s="96">
        <f t="shared" si="207"/>
        <v>0</v>
      </c>
      <c r="Q428" s="5">
        <f t="shared" si="200"/>
        <v>0.12</v>
      </c>
      <c r="R428" s="8">
        <f t="shared" si="208"/>
        <v>1.006724744</v>
      </c>
      <c r="S428" s="3">
        <f t="shared" si="209"/>
        <v>7.9819551300000002</v>
      </c>
      <c r="T428" s="3">
        <f t="shared" si="210"/>
        <v>0</v>
      </c>
      <c r="U428" s="97" t="str">
        <f t="shared" si="214"/>
        <v>INCORPJ=</v>
      </c>
      <c r="V428" s="122">
        <f t="shared" si="215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6"/>
        <v>45181</v>
      </c>
      <c r="B429" s="96">
        <f t="shared" si="194"/>
        <v>1195.3379696500001</v>
      </c>
      <c r="C429" s="3">
        <f t="shared" si="212"/>
        <v>1186.1032026799999</v>
      </c>
      <c r="D429" s="99">
        <f t="shared" si="202"/>
        <v>1075.54</v>
      </c>
      <c r="E429" s="120">
        <f>IF(DAY(A428)=$A$5,VLOOKUP(A428,[1]A!$E$15:$G$200,3),E428)</f>
        <v>1076.626</v>
      </c>
      <c r="F429" s="100">
        <f t="shared" si="203"/>
        <v>45128</v>
      </c>
      <c r="G429" s="141">
        <f t="shared" si="204"/>
        <v>1.0097253472673984E-3</v>
      </c>
      <c r="H429" s="101">
        <f t="shared" si="197"/>
        <v>23</v>
      </c>
      <c r="I429" s="101">
        <f t="shared" si="198"/>
        <v>31</v>
      </c>
      <c r="J429" s="96">
        <f t="shared" si="199"/>
        <v>1.0007490535006565</v>
      </c>
      <c r="K429" s="96">
        <v>1</v>
      </c>
      <c r="L429" s="96">
        <f t="shared" si="213"/>
        <v>1.00074905</v>
      </c>
      <c r="M429" s="96">
        <f t="shared" si="195"/>
        <v>1186.99165328</v>
      </c>
      <c r="N429" s="24">
        <f t="shared" si="205"/>
        <v>0</v>
      </c>
      <c r="O429" s="95">
        <f t="shared" si="206"/>
        <v>0</v>
      </c>
      <c r="P429" s="96">
        <f t="shared" si="207"/>
        <v>0</v>
      </c>
      <c r="Q429" s="5">
        <f t="shared" si="200"/>
        <v>0.12</v>
      </c>
      <c r="R429" s="8">
        <f t="shared" si="208"/>
        <v>1.0070314869999999</v>
      </c>
      <c r="S429" s="3">
        <f t="shared" si="209"/>
        <v>8.3463163700000003</v>
      </c>
      <c r="T429" s="3">
        <f t="shared" si="210"/>
        <v>0</v>
      </c>
      <c r="U429" s="97" t="str">
        <f t="shared" si="214"/>
        <v>INCORPJ=</v>
      </c>
      <c r="V429" s="122">
        <f t="shared" si="215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6"/>
        <v>45182</v>
      </c>
      <c r="B430" s="96">
        <f t="shared" si="194"/>
        <v>1195.7411082400001</v>
      </c>
      <c r="C430" s="3">
        <f t="shared" si="212"/>
        <v>1186.1032026799999</v>
      </c>
      <c r="D430" s="99">
        <f t="shared" si="202"/>
        <v>1075.54</v>
      </c>
      <c r="E430" s="120">
        <f>IF(DAY(A429)=$A$5,VLOOKUP(A429,[1]A!$E$15:$G$200,3),E429)</f>
        <v>1076.626</v>
      </c>
      <c r="F430" s="100">
        <f t="shared" si="203"/>
        <v>45128</v>
      </c>
      <c r="G430" s="141">
        <f t="shared" si="204"/>
        <v>1.0097253472673984E-3</v>
      </c>
      <c r="H430" s="101">
        <f t="shared" si="197"/>
        <v>24</v>
      </c>
      <c r="I430" s="101">
        <f t="shared" si="198"/>
        <v>31</v>
      </c>
      <c r="J430" s="96">
        <f t="shared" si="199"/>
        <v>1.0007816337688633</v>
      </c>
      <c r="K430" s="96">
        <v>1</v>
      </c>
      <c r="L430" s="96">
        <f t="shared" si="213"/>
        <v>1.0007816300000001</v>
      </c>
      <c r="M430" s="96">
        <f t="shared" si="195"/>
        <v>1187.0302965200001</v>
      </c>
      <c r="N430" s="24">
        <f t="shared" si="205"/>
        <v>0</v>
      </c>
      <c r="O430" s="95">
        <f t="shared" si="206"/>
        <v>0</v>
      </c>
      <c r="P430" s="96">
        <f t="shared" si="207"/>
        <v>0</v>
      </c>
      <c r="Q430" s="5">
        <f t="shared" si="200"/>
        <v>0.12</v>
      </c>
      <c r="R430" s="8">
        <f t="shared" si="208"/>
        <v>1.0073383229999999</v>
      </c>
      <c r="S430" s="3">
        <f t="shared" si="209"/>
        <v>8.7108117200000006</v>
      </c>
      <c r="T430" s="3">
        <f t="shared" si="210"/>
        <v>0</v>
      </c>
      <c r="U430" s="97" t="str">
        <f t="shared" si="214"/>
        <v>INCORPJ=</v>
      </c>
      <c r="V430" s="122">
        <f t="shared" si="215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6"/>
        <v>45183</v>
      </c>
      <c r="B431" s="96">
        <f t="shared" si="194"/>
        <v>1196.14438094</v>
      </c>
      <c r="C431" s="3">
        <f t="shared" si="212"/>
        <v>1186.1032026799999</v>
      </c>
      <c r="D431" s="99">
        <f t="shared" si="202"/>
        <v>1075.54</v>
      </c>
      <c r="E431" s="120">
        <f>IF(DAY(A430)=$A$5,VLOOKUP(A430,[1]A!$E$15:$G$200,3),E430)</f>
        <v>1076.626</v>
      </c>
      <c r="F431" s="100">
        <f t="shared" si="203"/>
        <v>45128</v>
      </c>
      <c r="G431" s="141">
        <f t="shared" si="204"/>
        <v>1.0097253472673984E-3</v>
      </c>
      <c r="H431" s="101">
        <f t="shared" si="197"/>
        <v>25</v>
      </c>
      <c r="I431" s="101">
        <f t="shared" si="198"/>
        <v>31</v>
      </c>
      <c r="J431" s="96">
        <f t="shared" si="199"/>
        <v>1.0008142150977495</v>
      </c>
      <c r="K431" s="96">
        <v>1</v>
      </c>
      <c r="L431" s="96">
        <f t="shared" si="213"/>
        <v>1.0008142099999999</v>
      </c>
      <c r="M431" s="96">
        <f t="shared" si="195"/>
        <v>1187.0689397599999</v>
      </c>
      <c r="N431" s="24">
        <f t="shared" si="205"/>
        <v>0</v>
      </c>
      <c r="O431" s="95">
        <f t="shared" si="206"/>
        <v>0</v>
      </c>
      <c r="P431" s="96">
        <f t="shared" si="207"/>
        <v>0</v>
      </c>
      <c r="Q431" s="5">
        <f t="shared" si="200"/>
        <v>0.12</v>
      </c>
      <c r="R431" s="8">
        <f t="shared" si="208"/>
        <v>1.0076452520000001</v>
      </c>
      <c r="S431" s="3">
        <f t="shared" si="209"/>
        <v>9.0754411800000003</v>
      </c>
      <c r="T431" s="3">
        <f t="shared" si="210"/>
        <v>0</v>
      </c>
      <c r="U431" s="97" t="str">
        <f t="shared" si="214"/>
        <v>INCORPJ=</v>
      </c>
      <c r="V431" s="122">
        <f t="shared" si="215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6"/>
        <v>45184</v>
      </c>
      <c r="B432" s="96">
        <f t="shared" si="194"/>
        <v>1196.5477889600002</v>
      </c>
      <c r="C432" s="3">
        <f t="shared" si="212"/>
        <v>1186.1032026799999</v>
      </c>
      <c r="D432" s="99">
        <f t="shared" si="202"/>
        <v>1075.54</v>
      </c>
      <c r="E432" s="120">
        <f>IF(DAY(A431)=$A$5,VLOOKUP(A431,[1]A!$E$15:$G$200,3),E431)</f>
        <v>1076.626</v>
      </c>
      <c r="F432" s="100">
        <f t="shared" si="203"/>
        <v>45128</v>
      </c>
      <c r="G432" s="141">
        <f t="shared" si="204"/>
        <v>1.0097253472673984E-3</v>
      </c>
      <c r="H432" s="101">
        <f t="shared" si="197"/>
        <v>26</v>
      </c>
      <c r="I432" s="101">
        <f t="shared" si="198"/>
        <v>31</v>
      </c>
      <c r="J432" s="96">
        <f t="shared" si="199"/>
        <v>1.0008467974873496</v>
      </c>
      <c r="K432" s="96">
        <v>1</v>
      </c>
      <c r="L432" s="96">
        <f t="shared" si="213"/>
        <v>1.00084679</v>
      </c>
      <c r="M432" s="96">
        <f t="shared" si="195"/>
        <v>1187.1075830100001</v>
      </c>
      <c r="N432" s="24">
        <f t="shared" si="205"/>
        <v>0</v>
      </c>
      <c r="O432" s="95">
        <f t="shared" si="206"/>
        <v>0</v>
      </c>
      <c r="P432" s="96">
        <f t="shared" si="207"/>
        <v>0</v>
      </c>
      <c r="Q432" s="5">
        <f t="shared" si="200"/>
        <v>0.12</v>
      </c>
      <c r="R432" s="8">
        <f t="shared" si="208"/>
        <v>1.0079522750000001</v>
      </c>
      <c r="S432" s="3">
        <f t="shared" si="209"/>
        <v>9.4402059499999993</v>
      </c>
      <c r="T432" s="3">
        <f t="shared" si="210"/>
        <v>0</v>
      </c>
      <c r="U432" s="97" t="str">
        <f t="shared" si="214"/>
        <v>INCORPJ=</v>
      </c>
      <c r="V432" s="122">
        <f t="shared" si="215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6"/>
        <v>45185</v>
      </c>
      <c r="B433" s="96">
        <f t="shared" si="194"/>
        <v>1196.95134306</v>
      </c>
      <c r="C433" s="3">
        <f t="shared" si="212"/>
        <v>1186.1032026799999</v>
      </c>
      <c r="D433" s="99">
        <f t="shared" si="202"/>
        <v>1075.54</v>
      </c>
      <c r="E433" s="120">
        <f>IF(DAY(A432)=$A$5,VLOOKUP(A432,[1]A!$E$15:$G$200,3),E432)</f>
        <v>1076.626</v>
      </c>
      <c r="F433" s="100">
        <f t="shared" si="203"/>
        <v>45128</v>
      </c>
      <c r="G433" s="141">
        <f t="shared" si="204"/>
        <v>1.0097253472673984E-3</v>
      </c>
      <c r="H433" s="101">
        <f t="shared" si="197"/>
        <v>27</v>
      </c>
      <c r="I433" s="101">
        <f t="shared" si="198"/>
        <v>31</v>
      </c>
      <c r="J433" s="96">
        <f t="shared" si="199"/>
        <v>1.0008793809376981</v>
      </c>
      <c r="K433" s="96">
        <v>1</v>
      </c>
      <c r="L433" s="96">
        <f t="shared" si="213"/>
        <v>1.00087938</v>
      </c>
      <c r="M433" s="96">
        <f t="shared" si="195"/>
        <v>1187.14623811</v>
      </c>
      <c r="N433" s="24">
        <f t="shared" si="205"/>
        <v>0</v>
      </c>
      <c r="O433" s="95">
        <f t="shared" si="206"/>
        <v>0</v>
      </c>
      <c r="P433" s="96">
        <f t="shared" si="207"/>
        <v>0</v>
      </c>
      <c r="Q433" s="5">
        <f t="shared" si="200"/>
        <v>0.12</v>
      </c>
      <c r="R433" s="8">
        <f t="shared" si="208"/>
        <v>1.0082593909999999</v>
      </c>
      <c r="S433" s="3">
        <f t="shared" si="209"/>
        <v>9.8051049500000005</v>
      </c>
      <c r="T433" s="3">
        <f t="shared" si="210"/>
        <v>0</v>
      </c>
      <c r="U433" s="97" t="str">
        <f t="shared" si="214"/>
        <v>INCORPJ=</v>
      </c>
      <c r="V433" s="122">
        <f t="shared" si="215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6"/>
        <v>45186</v>
      </c>
      <c r="B434" s="96">
        <f t="shared" si="194"/>
        <v>1197.3550205400002</v>
      </c>
      <c r="C434" s="3">
        <f t="shared" si="212"/>
        <v>1186.1032026799999</v>
      </c>
      <c r="D434" s="99">
        <f t="shared" si="202"/>
        <v>1075.54</v>
      </c>
      <c r="E434" s="120">
        <f>IF(DAY(A433)=$A$5,VLOOKUP(A433,[1]A!$E$15:$G$200,3),E433)</f>
        <v>1076.626</v>
      </c>
      <c r="F434" s="100">
        <f t="shared" si="203"/>
        <v>45128</v>
      </c>
      <c r="G434" s="141">
        <f t="shared" si="204"/>
        <v>1.0097253472673984E-3</v>
      </c>
      <c r="H434" s="101">
        <f t="shared" si="197"/>
        <v>28</v>
      </c>
      <c r="I434" s="101">
        <f t="shared" si="198"/>
        <v>31</v>
      </c>
      <c r="J434" s="96">
        <f t="shared" si="199"/>
        <v>1.0009119654488297</v>
      </c>
      <c r="K434" s="96">
        <v>1</v>
      </c>
      <c r="L434" s="96">
        <f t="shared" si="213"/>
        <v>1.00091196</v>
      </c>
      <c r="M434" s="96">
        <f t="shared" si="195"/>
        <v>1187.1848813500001</v>
      </c>
      <c r="N434" s="24">
        <f t="shared" si="205"/>
        <v>0</v>
      </c>
      <c r="O434" s="95">
        <f t="shared" si="206"/>
        <v>0</v>
      </c>
      <c r="P434" s="96">
        <f t="shared" si="207"/>
        <v>0</v>
      </c>
      <c r="Q434" s="5">
        <f t="shared" si="200"/>
        <v>0.12</v>
      </c>
      <c r="R434" s="8">
        <f t="shared" si="208"/>
        <v>1.0085666010000001</v>
      </c>
      <c r="S434" s="3">
        <f t="shared" si="209"/>
        <v>10.17013919</v>
      </c>
      <c r="T434" s="3">
        <f t="shared" si="210"/>
        <v>0</v>
      </c>
      <c r="U434" s="97" t="str">
        <f t="shared" si="214"/>
        <v>INCORPJ=</v>
      </c>
      <c r="V434" s="122">
        <f t="shared" si="215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6"/>
        <v>45187</v>
      </c>
      <c r="B435" s="96">
        <f t="shared" si="194"/>
        <v>1197.7588453300002</v>
      </c>
      <c r="C435" s="3">
        <f t="shared" si="212"/>
        <v>1186.1032026799999</v>
      </c>
      <c r="D435" s="99">
        <f t="shared" si="202"/>
        <v>1075.54</v>
      </c>
      <c r="E435" s="120">
        <f>IF(DAY(A434)=$A$5,VLOOKUP(A434,[1]A!$E$15:$G$200,3),E434)</f>
        <v>1076.626</v>
      </c>
      <c r="F435" s="100">
        <f t="shared" si="203"/>
        <v>45128</v>
      </c>
      <c r="G435" s="141">
        <f t="shared" si="204"/>
        <v>1.0097253472673984E-3</v>
      </c>
      <c r="H435" s="101">
        <f t="shared" si="197"/>
        <v>29</v>
      </c>
      <c r="I435" s="101">
        <f t="shared" si="198"/>
        <v>31</v>
      </c>
      <c r="J435" s="96">
        <f t="shared" si="199"/>
        <v>1.0009445510207786</v>
      </c>
      <c r="K435" s="96">
        <v>1</v>
      </c>
      <c r="L435" s="96">
        <f t="shared" si="213"/>
        <v>1.00094455</v>
      </c>
      <c r="M435" s="96">
        <f t="shared" si="195"/>
        <v>1187.2235364600001</v>
      </c>
      <c r="N435" s="24">
        <f t="shared" si="205"/>
        <v>0</v>
      </c>
      <c r="O435" s="95">
        <f t="shared" si="206"/>
        <v>0</v>
      </c>
      <c r="P435" s="96">
        <f t="shared" si="207"/>
        <v>0</v>
      </c>
      <c r="Q435" s="5">
        <f t="shared" si="200"/>
        <v>0.12</v>
      </c>
      <c r="R435" s="8">
        <f t="shared" si="208"/>
        <v>1.008873905</v>
      </c>
      <c r="S435" s="3">
        <f t="shared" si="209"/>
        <v>10.53530887</v>
      </c>
      <c r="T435" s="3">
        <f t="shared" si="210"/>
        <v>0</v>
      </c>
      <c r="U435" s="97" t="str">
        <f t="shared" si="214"/>
        <v>INCORPJ=</v>
      </c>
      <c r="V435" s="122">
        <f t="shared" si="215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6"/>
        <v>45188</v>
      </c>
      <c r="B436" s="96">
        <f t="shared" si="194"/>
        <v>1198.1627923199999</v>
      </c>
      <c r="C436" s="3">
        <f t="shared" si="212"/>
        <v>1186.1032026799999</v>
      </c>
      <c r="D436" s="99">
        <f t="shared" si="202"/>
        <v>1075.54</v>
      </c>
      <c r="E436" s="120">
        <f>IF(DAY(A435)=$A$5,VLOOKUP(A435,[1]A!$E$15:$G$200,3),E435)</f>
        <v>1076.626</v>
      </c>
      <c r="F436" s="100">
        <f t="shared" si="203"/>
        <v>45128</v>
      </c>
      <c r="G436" s="141">
        <f t="shared" si="204"/>
        <v>1.0097253472673984E-3</v>
      </c>
      <c r="H436" s="101">
        <f t="shared" si="197"/>
        <v>30</v>
      </c>
      <c r="I436" s="101">
        <f t="shared" si="198"/>
        <v>31</v>
      </c>
      <c r="J436" s="96">
        <f t="shared" si="199"/>
        <v>1.0009771376535797</v>
      </c>
      <c r="K436" s="96">
        <v>1</v>
      </c>
      <c r="L436" s="96">
        <f t="shared" si="213"/>
        <v>1.0009771300000001</v>
      </c>
      <c r="M436" s="96">
        <f t="shared" si="195"/>
        <v>1187.2621796999999</v>
      </c>
      <c r="N436" s="24">
        <f t="shared" si="205"/>
        <v>0</v>
      </c>
      <c r="O436" s="95">
        <f t="shared" si="206"/>
        <v>0</v>
      </c>
      <c r="P436" s="96">
        <f t="shared" si="207"/>
        <v>0</v>
      </c>
      <c r="Q436" s="5">
        <f t="shared" si="200"/>
        <v>0.12</v>
      </c>
      <c r="R436" s="8">
        <f t="shared" si="208"/>
        <v>1.009181302</v>
      </c>
      <c r="S436" s="3">
        <f t="shared" si="209"/>
        <v>10.90061262</v>
      </c>
      <c r="T436" s="3">
        <f t="shared" si="210"/>
        <v>0</v>
      </c>
      <c r="U436" s="97" t="str">
        <f t="shared" si="214"/>
        <v>INCORPJ=</v>
      </c>
      <c r="V436" s="122">
        <f t="shared" si="215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6"/>
        <v>45189</v>
      </c>
      <c r="B437" s="96">
        <f t="shared" si="194"/>
        <v>1198.56688665</v>
      </c>
      <c r="C437" s="3">
        <f t="shared" si="212"/>
        <v>1186.1032026799999</v>
      </c>
      <c r="D437" s="99">
        <f t="shared" si="202"/>
        <v>1075.54</v>
      </c>
      <c r="E437" s="120">
        <f>IF(DAY(A436)=$A$5,VLOOKUP(A436,[1]A!$E$15:$G$200,3),E436)</f>
        <v>1076.626</v>
      </c>
      <c r="F437" s="100">
        <f t="shared" si="203"/>
        <v>45128</v>
      </c>
      <c r="G437" s="141">
        <f t="shared" si="204"/>
        <v>1.0097253472673984E-3</v>
      </c>
      <c r="H437" s="101">
        <f t="shared" si="197"/>
        <v>31</v>
      </c>
      <c r="I437" s="101">
        <f t="shared" si="198"/>
        <v>31</v>
      </c>
      <c r="J437" s="96">
        <f t="shared" si="199"/>
        <v>1.0010097253472674</v>
      </c>
      <c r="K437" s="96">
        <v>1</v>
      </c>
      <c r="L437" s="96">
        <f t="shared" si="213"/>
        <v>1.0010097200000001</v>
      </c>
      <c r="M437" s="96">
        <f t="shared" si="195"/>
        <v>1187.3008348000001</v>
      </c>
      <c r="N437" s="24">
        <f t="shared" si="205"/>
        <v>14</v>
      </c>
      <c r="O437" s="95">
        <f t="shared" si="206"/>
        <v>0</v>
      </c>
      <c r="P437" s="96">
        <f t="shared" si="207"/>
        <v>0</v>
      </c>
      <c r="Q437" s="5">
        <f t="shared" si="200"/>
        <v>0.12</v>
      </c>
      <c r="R437" s="8">
        <f t="shared" si="208"/>
        <v>1.0094887930000001</v>
      </c>
      <c r="S437" s="3">
        <f t="shared" si="209"/>
        <v>11.26605185</v>
      </c>
      <c r="T437" s="3">
        <f t="shared" si="210"/>
        <v>11.26605185</v>
      </c>
      <c r="U437" s="97" t="str">
        <f t="shared" si="214"/>
        <v>INCORPJ=</v>
      </c>
      <c r="V437" s="122">
        <f t="shared" si="215"/>
        <v>45189</v>
      </c>
      <c r="W437" s="4"/>
      <c r="X437" s="4"/>
      <c r="Y437" s="4"/>
      <c r="AE437" s="9"/>
      <c r="AF437" s="9"/>
      <c r="AG437" s="9"/>
    </row>
    <row r="438" spans="1:135" ht="15.75" x14ac:dyDescent="0.2">
      <c r="A438" s="98">
        <f t="shared" si="196"/>
        <v>45190</v>
      </c>
      <c r="B438" s="96">
        <f t="shared" si="194"/>
        <v>1199.0104982999999</v>
      </c>
      <c r="C438" s="144">
        <f>IF(N437&gt;0,M437-P437+S437,C437)</f>
        <v>1198.56688665</v>
      </c>
      <c r="D438" s="99">
        <f t="shared" si="202"/>
        <v>1076.626</v>
      </c>
      <c r="E438" s="120">
        <f>IF(DAY(A437)=$A$5,VLOOKUP(A437,[1]A!$E$15:$G$200,3),E437)</f>
        <v>1078.412</v>
      </c>
      <c r="F438" s="100">
        <f t="shared" si="203"/>
        <v>45159</v>
      </c>
      <c r="G438" s="141">
        <f t="shared" si="204"/>
        <v>1.6588861870325822E-3</v>
      </c>
      <c r="H438" s="101">
        <f t="shared" si="197"/>
        <v>1</v>
      </c>
      <c r="I438" s="101">
        <f t="shared" si="198"/>
        <v>30</v>
      </c>
      <c r="J438" s="96">
        <f t="shared" si="199"/>
        <v>1.0000552519181694</v>
      </c>
      <c r="K438" s="96">
        <v>1</v>
      </c>
      <c r="L438" s="96">
        <f t="shared" si="213"/>
        <v>1.00005525</v>
      </c>
      <c r="M438" s="96">
        <f t="shared" si="195"/>
        <v>1198.6331074699999</v>
      </c>
      <c r="N438" s="24">
        <f t="shared" si="205"/>
        <v>0</v>
      </c>
      <c r="O438" s="95">
        <f t="shared" si="206"/>
        <v>0</v>
      </c>
      <c r="P438" s="96">
        <f t="shared" si="207"/>
        <v>0</v>
      </c>
      <c r="Q438" s="5">
        <f t="shared" si="200"/>
        <v>0.12</v>
      </c>
      <c r="R438" s="8">
        <f t="shared" si="208"/>
        <v>1.0003148509999999</v>
      </c>
      <c r="S438" s="3">
        <f t="shared" si="209"/>
        <v>0.37739083000000001</v>
      </c>
      <c r="T438" s="3">
        <f t="shared" si="210"/>
        <v>0</v>
      </c>
      <c r="U438" s="97" t="str">
        <f t="shared" si="214"/>
        <v>INCORPJ=</v>
      </c>
      <c r="V438" s="122">
        <f t="shared" si="215"/>
        <v>45219</v>
      </c>
      <c r="W438" s="4"/>
      <c r="X438" s="4"/>
      <c r="Y438" s="4"/>
      <c r="AD438" s="5"/>
    </row>
    <row r="439" spans="1:135" x14ac:dyDescent="0.2">
      <c r="A439" s="98">
        <f t="shared" si="196"/>
        <v>45191</v>
      </c>
      <c r="B439" s="96">
        <f t="shared" si="194"/>
        <v>1199.45427152</v>
      </c>
      <c r="C439" s="3">
        <f t="shared" si="212"/>
        <v>1198.56688665</v>
      </c>
      <c r="D439" s="99">
        <f t="shared" si="202"/>
        <v>1076.626</v>
      </c>
      <c r="E439" s="120">
        <f>IF(DAY(A438)=$A$5,VLOOKUP(A438,[1]A!$E$15:$G$200,3),E438)</f>
        <v>1078.412</v>
      </c>
      <c r="F439" s="100">
        <f t="shared" si="203"/>
        <v>45159</v>
      </c>
      <c r="G439" s="141">
        <f t="shared" si="204"/>
        <v>1.6588861870325822E-3</v>
      </c>
      <c r="H439" s="101">
        <f t="shared" si="197"/>
        <v>2</v>
      </c>
      <c r="I439" s="101">
        <f t="shared" si="198"/>
        <v>30</v>
      </c>
      <c r="J439" s="96">
        <f t="shared" si="199"/>
        <v>1.0001105068891132</v>
      </c>
      <c r="K439" s="96">
        <v>1</v>
      </c>
      <c r="L439" s="96">
        <f t="shared" si="213"/>
        <v>1.0001104999999999</v>
      </c>
      <c r="M439" s="96">
        <f t="shared" si="195"/>
        <v>1198.69932829</v>
      </c>
      <c r="N439" s="24">
        <f t="shared" si="205"/>
        <v>0</v>
      </c>
      <c r="O439" s="95">
        <f t="shared" si="206"/>
        <v>0</v>
      </c>
      <c r="P439" s="96">
        <f t="shared" si="207"/>
        <v>0</v>
      </c>
      <c r="Q439" s="5">
        <f t="shared" si="200"/>
        <v>0.12</v>
      </c>
      <c r="R439" s="8">
        <f t="shared" si="208"/>
        <v>1.000629802</v>
      </c>
      <c r="S439" s="3">
        <f t="shared" si="209"/>
        <v>0.75494322999999997</v>
      </c>
      <c r="T439" s="3">
        <f t="shared" si="210"/>
        <v>0</v>
      </c>
      <c r="U439" s="97" t="str">
        <f t="shared" si="214"/>
        <v>INCORPJ=</v>
      </c>
      <c r="V439" s="122">
        <f t="shared" si="215"/>
        <v>45219</v>
      </c>
      <c r="W439" s="4"/>
      <c r="X439" s="4"/>
      <c r="Y439" s="4"/>
      <c r="AD439" s="5"/>
    </row>
    <row r="440" spans="1:135" x14ac:dyDescent="0.2">
      <c r="A440" s="98">
        <f t="shared" si="196"/>
        <v>45192</v>
      </c>
      <c r="B440" s="96">
        <f t="shared" si="194"/>
        <v>1199.8982171199998</v>
      </c>
      <c r="C440" s="3">
        <f t="shared" si="212"/>
        <v>1198.56688665</v>
      </c>
      <c r="D440" s="99">
        <f t="shared" si="202"/>
        <v>1076.626</v>
      </c>
      <c r="E440" s="120">
        <f>IF(DAY(A439)=$A$5,VLOOKUP(A439,[1]A!$E$15:$G$200,3),E439)</f>
        <v>1078.412</v>
      </c>
      <c r="F440" s="100">
        <f t="shared" si="203"/>
        <v>45159</v>
      </c>
      <c r="G440" s="141">
        <f t="shared" si="204"/>
        <v>1.6588861870325822E-3</v>
      </c>
      <c r="H440" s="101">
        <f t="shared" si="197"/>
        <v>3</v>
      </c>
      <c r="I440" s="101">
        <f t="shared" si="198"/>
        <v>30</v>
      </c>
      <c r="J440" s="96">
        <f t="shared" si="199"/>
        <v>1.000165764913</v>
      </c>
      <c r="K440" s="96">
        <v>1</v>
      </c>
      <c r="L440" s="96">
        <f t="shared" si="213"/>
        <v>1.00016576</v>
      </c>
      <c r="M440" s="96">
        <f t="shared" si="195"/>
        <v>1198.7655610899999</v>
      </c>
      <c r="N440" s="24">
        <f t="shared" si="205"/>
        <v>0</v>
      </c>
      <c r="O440" s="95">
        <f t="shared" si="206"/>
        <v>0</v>
      </c>
      <c r="P440" s="96">
        <f t="shared" si="207"/>
        <v>0</v>
      </c>
      <c r="Q440" s="5">
        <f t="shared" si="200"/>
        <v>0.12</v>
      </c>
      <c r="R440" s="8">
        <f t="shared" si="208"/>
        <v>1.0009448519999999</v>
      </c>
      <c r="S440" s="3">
        <f t="shared" si="209"/>
        <v>1.1326560299999999</v>
      </c>
      <c r="T440" s="3">
        <f t="shared" si="210"/>
        <v>0</v>
      </c>
      <c r="U440" s="97" t="str">
        <f t="shared" si="214"/>
        <v>INCORPJ=</v>
      </c>
      <c r="V440" s="122">
        <f t="shared" si="215"/>
        <v>45219</v>
      </c>
      <c r="W440" s="4"/>
      <c r="X440" s="4"/>
      <c r="Y440" s="4"/>
      <c r="AD440" s="5"/>
    </row>
    <row r="441" spans="1:135" x14ac:dyDescent="0.2">
      <c r="A441" s="98">
        <f t="shared" si="196"/>
        <v>45193</v>
      </c>
      <c r="B441" s="96">
        <f t="shared" si="194"/>
        <v>1200.3423231500001</v>
      </c>
      <c r="C441" s="3">
        <f t="shared" si="212"/>
        <v>1198.56688665</v>
      </c>
      <c r="D441" s="99">
        <f t="shared" si="202"/>
        <v>1076.626</v>
      </c>
      <c r="E441" s="120">
        <f>IF(DAY(A440)=$A$5,VLOOKUP(A440,[1]A!$E$15:$G$200,3),E440)</f>
        <v>1078.412</v>
      </c>
      <c r="F441" s="100">
        <f t="shared" si="203"/>
        <v>45159</v>
      </c>
      <c r="G441" s="141">
        <f t="shared" si="204"/>
        <v>1.6588861870325822E-3</v>
      </c>
      <c r="H441" s="101">
        <f t="shared" si="197"/>
        <v>4</v>
      </c>
      <c r="I441" s="101">
        <f t="shared" si="198"/>
        <v>30</v>
      </c>
      <c r="J441" s="96">
        <f t="shared" si="199"/>
        <v>1.0002210259899986</v>
      </c>
      <c r="K441" s="96">
        <v>1</v>
      </c>
      <c r="L441" s="96">
        <f t="shared" si="213"/>
        <v>1.0002210199999999</v>
      </c>
      <c r="M441" s="96">
        <f t="shared" si="195"/>
        <v>1198.8317939000001</v>
      </c>
      <c r="N441" s="24">
        <f t="shared" si="205"/>
        <v>0</v>
      </c>
      <c r="O441" s="95">
        <f t="shared" si="206"/>
        <v>0</v>
      </c>
      <c r="P441" s="96">
        <f t="shared" si="207"/>
        <v>0</v>
      </c>
      <c r="Q441" s="5">
        <f t="shared" si="200"/>
        <v>0.12</v>
      </c>
      <c r="R441" s="8">
        <f t="shared" si="208"/>
        <v>1.0012600009999999</v>
      </c>
      <c r="S441" s="3">
        <f t="shared" si="209"/>
        <v>1.51052925</v>
      </c>
      <c r="T441" s="3">
        <f t="shared" si="210"/>
        <v>0</v>
      </c>
      <c r="U441" s="97" t="str">
        <f t="shared" si="214"/>
        <v>INCORPJ=</v>
      </c>
      <c r="V441" s="122">
        <f t="shared" si="215"/>
        <v>45219</v>
      </c>
      <c r="W441" s="4"/>
      <c r="X441" s="4"/>
      <c r="Y441" s="4"/>
      <c r="AD441" s="5"/>
    </row>
    <row r="442" spans="1:135" x14ac:dyDescent="0.2">
      <c r="A442" s="98">
        <f t="shared" si="196"/>
        <v>45194</v>
      </c>
      <c r="B442" s="96">
        <f t="shared" si="194"/>
        <v>1200.7866016200001</v>
      </c>
      <c r="C442" s="3">
        <f t="shared" si="212"/>
        <v>1198.56688665</v>
      </c>
      <c r="D442" s="99">
        <f t="shared" si="202"/>
        <v>1076.626</v>
      </c>
      <c r="E442" s="120">
        <f>IF(DAY(A441)=$A$5,VLOOKUP(A441,[1]A!$E$15:$G$200,3),E441)</f>
        <v>1078.412</v>
      </c>
      <c r="F442" s="100">
        <f t="shared" si="203"/>
        <v>45159</v>
      </c>
      <c r="G442" s="141">
        <f t="shared" si="204"/>
        <v>1.6588861870325822E-3</v>
      </c>
      <c r="H442" s="101">
        <f t="shared" si="197"/>
        <v>5</v>
      </c>
      <c r="I442" s="101">
        <f t="shared" si="198"/>
        <v>30</v>
      </c>
      <c r="J442" s="96">
        <f t="shared" si="199"/>
        <v>1.000276290120278</v>
      </c>
      <c r="K442" s="96">
        <v>1</v>
      </c>
      <c r="L442" s="96">
        <f t="shared" si="213"/>
        <v>1.00027629</v>
      </c>
      <c r="M442" s="96">
        <f t="shared" si="195"/>
        <v>1198.89803869</v>
      </c>
      <c r="N442" s="24">
        <f t="shared" si="205"/>
        <v>0</v>
      </c>
      <c r="O442" s="95">
        <f t="shared" si="206"/>
        <v>0</v>
      </c>
      <c r="P442" s="96">
        <f t="shared" si="207"/>
        <v>0</v>
      </c>
      <c r="Q442" s="5">
        <f t="shared" si="200"/>
        <v>0.12</v>
      </c>
      <c r="R442" s="8">
        <f t="shared" si="208"/>
        <v>1.0015752490000001</v>
      </c>
      <c r="S442" s="3">
        <f t="shared" si="209"/>
        <v>1.88856293</v>
      </c>
      <c r="T442" s="3">
        <f t="shared" si="210"/>
        <v>0</v>
      </c>
      <c r="U442" s="97" t="str">
        <f t="shared" si="214"/>
        <v>INCORPJ=</v>
      </c>
      <c r="V442" s="122">
        <f t="shared" si="215"/>
        <v>45219</v>
      </c>
      <c r="W442" s="4"/>
      <c r="X442" s="4"/>
      <c r="Y442" s="4"/>
      <c r="AD442" s="5"/>
    </row>
    <row r="443" spans="1:135" x14ac:dyDescent="0.2">
      <c r="A443" s="98">
        <f t="shared" si="196"/>
        <v>45195</v>
      </c>
      <c r="B443" s="96">
        <f t="shared" si="194"/>
        <v>1201.23102855</v>
      </c>
      <c r="C443" s="3">
        <f t="shared" si="212"/>
        <v>1198.56688665</v>
      </c>
      <c r="D443" s="99">
        <f t="shared" si="202"/>
        <v>1076.626</v>
      </c>
      <c r="E443" s="120">
        <f>IF(DAY(A442)=$A$5,VLOOKUP(A442,[1]A!$E$15:$G$200,3),E442)</f>
        <v>1078.412</v>
      </c>
      <c r="F443" s="100">
        <f t="shared" si="203"/>
        <v>45159</v>
      </c>
      <c r="G443" s="141">
        <f t="shared" si="204"/>
        <v>1.6588861870325822E-3</v>
      </c>
      <c r="H443" s="101">
        <f t="shared" si="197"/>
        <v>6</v>
      </c>
      <c r="I443" s="101">
        <f t="shared" si="198"/>
        <v>30</v>
      </c>
      <c r="J443" s="96">
        <f t="shared" si="199"/>
        <v>1.0003315573040064</v>
      </c>
      <c r="K443" s="96">
        <v>1</v>
      </c>
      <c r="L443" s="96">
        <f t="shared" si="213"/>
        <v>1.0003315500000001</v>
      </c>
      <c r="M443" s="96">
        <f t="shared" si="195"/>
        <v>1198.9642715</v>
      </c>
      <c r="N443" s="24">
        <f t="shared" si="205"/>
        <v>0</v>
      </c>
      <c r="O443" s="95">
        <f t="shared" si="206"/>
        <v>0</v>
      </c>
      <c r="P443" s="96">
        <f t="shared" si="207"/>
        <v>0</v>
      </c>
      <c r="Q443" s="5">
        <f t="shared" si="200"/>
        <v>0.12</v>
      </c>
      <c r="R443" s="8">
        <f t="shared" si="208"/>
        <v>1.001890596</v>
      </c>
      <c r="S443" s="3">
        <f t="shared" si="209"/>
        <v>2.2667570499999998</v>
      </c>
      <c r="T443" s="3">
        <f t="shared" si="210"/>
        <v>0</v>
      </c>
      <c r="U443" s="97" t="str">
        <f t="shared" ref="U443:U458" si="216">U442</f>
        <v>INCORPJ=</v>
      </c>
      <c r="V443" s="122">
        <f t="shared" si="215"/>
        <v>45219</v>
      </c>
      <c r="W443" s="4"/>
      <c r="X443" s="4"/>
      <c r="Y443" s="4"/>
      <c r="AD443" s="5"/>
    </row>
    <row r="444" spans="1:135" x14ac:dyDescent="0.2">
      <c r="A444" s="98">
        <f t="shared" si="196"/>
        <v>45196</v>
      </c>
      <c r="B444" s="96">
        <f t="shared" si="194"/>
        <v>1201.67562916</v>
      </c>
      <c r="C444" s="3">
        <f t="shared" si="212"/>
        <v>1198.56688665</v>
      </c>
      <c r="D444" s="99">
        <f t="shared" si="202"/>
        <v>1076.626</v>
      </c>
      <c r="E444" s="120">
        <f>IF(DAY(A443)=$A$5,VLOOKUP(A443,[1]A!$E$15:$G$200,3),E443)</f>
        <v>1078.412</v>
      </c>
      <c r="F444" s="100">
        <f t="shared" si="203"/>
        <v>45159</v>
      </c>
      <c r="G444" s="141">
        <f t="shared" si="204"/>
        <v>1.6588861870325822E-3</v>
      </c>
      <c r="H444" s="101">
        <f t="shared" si="197"/>
        <v>7</v>
      </c>
      <c r="I444" s="101">
        <f t="shared" si="198"/>
        <v>30</v>
      </c>
      <c r="J444" s="96">
        <f t="shared" si="199"/>
        <v>1.0003868275413528</v>
      </c>
      <c r="K444" s="96">
        <v>1</v>
      </c>
      <c r="L444" s="96">
        <f t="shared" si="213"/>
        <v>1.0003868199999999</v>
      </c>
      <c r="M444" s="96">
        <f t="shared" si="195"/>
        <v>1199.0305162899999</v>
      </c>
      <c r="N444" s="24">
        <f t="shared" si="205"/>
        <v>0</v>
      </c>
      <c r="O444" s="95">
        <f t="shared" si="206"/>
        <v>0</v>
      </c>
      <c r="P444" s="96">
        <f t="shared" si="207"/>
        <v>0</v>
      </c>
      <c r="Q444" s="5">
        <f t="shared" si="200"/>
        <v>0.12</v>
      </c>
      <c r="R444" s="8">
        <f t="shared" si="208"/>
        <v>1.0022060429999999</v>
      </c>
      <c r="S444" s="3">
        <f t="shared" si="209"/>
        <v>2.6451128700000002</v>
      </c>
      <c r="T444" s="3">
        <f t="shared" si="210"/>
        <v>0</v>
      </c>
      <c r="U444" s="97" t="str">
        <f t="shared" si="216"/>
        <v>INCORPJ=</v>
      </c>
      <c r="V444" s="122">
        <f t="shared" si="215"/>
        <v>45219</v>
      </c>
      <c r="W444" s="4"/>
      <c r="X444" s="4"/>
      <c r="Y444" s="4"/>
      <c r="AD444" s="5"/>
    </row>
    <row r="445" spans="1:135" x14ac:dyDescent="0.2">
      <c r="A445" s="98">
        <f t="shared" si="196"/>
        <v>45197</v>
      </c>
      <c r="B445" s="96">
        <f t="shared" si="194"/>
        <v>1202.1204023</v>
      </c>
      <c r="C445" s="3">
        <f t="shared" si="212"/>
        <v>1198.56688665</v>
      </c>
      <c r="D445" s="99">
        <f t="shared" si="202"/>
        <v>1076.626</v>
      </c>
      <c r="E445" s="120">
        <f>IF(DAY(A444)=$A$5,VLOOKUP(A444,[1]A!$E$15:$G$200,3),E444)</f>
        <v>1078.412</v>
      </c>
      <c r="F445" s="100">
        <f t="shared" si="203"/>
        <v>45159</v>
      </c>
      <c r="G445" s="141">
        <f t="shared" si="204"/>
        <v>1.6588861870325822E-3</v>
      </c>
      <c r="H445" s="101">
        <f t="shared" si="197"/>
        <v>8</v>
      </c>
      <c r="I445" s="101">
        <f t="shared" si="198"/>
        <v>30</v>
      </c>
      <c r="J445" s="96">
        <f t="shared" si="199"/>
        <v>1.0004421008324857</v>
      </c>
      <c r="K445" s="96">
        <v>1</v>
      </c>
      <c r="L445" s="96">
        <f t="shared" si="213"/>
        <v>1.0004420999999999</v>
      </c>
      <c r="M445" s="96">
        <f t="shared" si="195"/>
        <v>1199.0967730699999</v>
      </c>
      <c r="N445" s="24">
        <f t="shared" si="205"/>
        <v>0</v>
      </c>
      <c r="O445" s="95">
        <f t="shared" si="206"/>
        <v>0</v>
      </c>
      <c r="P445" s="96">
        <f t="shared" si="207"/>
        <v>0</v>
      </c>
      <c r="Q445" s="5">
        <f t="shared" si="200"/>
        <v>0.12</v>
      </c>
      <c r="R445" s="8">
        <f t="shared" si="208"/>
        <v>1.0025215890000001</v>
      </c>
      <c r="S445" s="3">
        <f t="shared" si="209"/>
        <v>3.0236292300000001</v>
      </c>
      <c r="T445" s="3">
        <f t="shared" si="210"/>
        <v>0</v>
      </c>
      <c r="U445" s="97" t="str">
        <f t="shared" si="216"/>
        <v>INCORPJ=</v>
      </c>
      <c r="V445" s="122">
        <f t="shared" si="215"/>
        <v>45219</v>
      </c>
      <c r="W445" s="4"/>
      <c r="X445" s="4"/>
      <c r="Y445" s="4"/>
      <c r="AD445" s="5"/>
    </row>
    <row r="446" spans="1:135" x14ac:dyDescent="0.2">
      <c r="A446" s="98">
        <f t="shared" si="196"/>
        <v>45198</v>
      </c>
      <c r="B446" s="96">
        <f t="shared" si="194"/>
        <v>1202.5653239400001</v>
      </c>
      <c r="C446" s="3">
        <f t="shared" si="212"/>
        <v>1198.56688665</v>
      </c>
      <c r="D446" s="99">
        <f t="shared" si="202"/>
        <v>1076.626</v>
      </c>
      <c r="E446" s="120">
        <f>IF(DAY(A445)=$A$5,VLOOKUP(A445,[1]A!$E$15:$G$200,3),E445)</f>
        <v>1078.412</v>
      </c>
      <c r="F446" s="100">
        <f t="shared" si="203"/>
        <v>45159</v>
      </c>
      <c r="G446" s="141">
        <f t="shared" si="204"/>
        <v>1.6588861870325822E-3</v>
      </c>
      <c r="H446" s="101">
        <f t="shared" si="197"/>
        <v>9</v>
      </c>
      <c r="I446" s="101">
        <f t="shared" si="198"/>
        <v>30</v>
      </c>
      <c r="J446" s="96">
        <f t="shared" si="199"/>
        <v>1.000497377177574</v>
      </c>
      <c r="K446" s="96">
        <v>1</v>
      </c>
      <c r="L446" s="96">
        <f t="shared" si="213"/>
        <v>1.0004973699999999</v>
      </c>
      <c r="M446" s="96">
        <f t="shared" si="195"/>
        <v>1199.1630178600001</v>
      </c>
      <c r="N446" s="24">
        <f t="shared" si="205"/>
        <v>0</v>
      </c>
      <c r="O446" s="95">
        <f t="shared" si="206"/>
        <v>0</v>
      </c>
      <c r="P446" s="96">
        <f t="shared" si="207"/>
        <v>0</v>
      </c>
      <c r="Q446" s="5">
        <f t="shared" si="200"/>
        <v>0.12</v>
      </c>
      <c r="R446" s="8">
        <f t="shared" si="208"/>
        <v>1.002837234</v>
      </c>
      <c r="S446" s="3">
        <f t="shared" si="209"/>
        <v>3.4023060799999998</v>
      </c>
      <c r="T446" s="3">
        <f t="shared" si="210"/>
        <v>0</v>
      </c>
      <c r="U446" s="97" t="str">
        <f t="shared" si="216"/>
        <v>INCORPJ=</v>
      </c>
      <c r="V446" s="122">
        <f t="shared" si="215"/>
        <v>45219</v>
      </c>
      <c r="W446" s="4"/>
      <c r="X446" s="4"/>
      <c r="Y446" s="4"/>
      <c r="AD446" s="5"/>
    </row>
    <row r="447" spans="1:135" x14ac:dyDescent="0.2">
      <c r="A447" s="98">
        <f t="shared" si="196"/>
        <v>45199</v>
      </c>
      <c r="B447" s="96">
        <f t="shared" si="194"/>
        <v>1203.01041934</v>
      </c>
      <c r="C447" s="3">
        <f t="shared" si="212"/>
        <v>1198.56688665</v>
      </c>
      <c r="D447" s="99">
        <f t="shared" si="202"/>
        <v>1076.626</v>
      </c>
      <c r="E447" s="120">
        <f>IF(DAY(A446)=$A$5,VLOOKUP(A446,[1]A!$E$15:$G$200,3),E446)</f>
        <v>1078.412</v>
      </c>
      <c r="F447" s="100">
        <f t="shared" si="203"/>
        <v>45159</v>
      </c>
      <c r="G447" s="141">
        <f t="shared" si="204"/>
        <v>1.6588861870325822E-3</v>
      </c>
      <c r="H447" s="101">
        <f t="shared" si="197"/>
        <v>10</v>
      </c>
      <c r="I447" s="101">
        <f t="shared" si="198"/>
        <v>30</v>
      </c>
      <c r="J447" s="96">
        <f t="shared" si="199"/>
        <v>1.0005526565767866</v>
      </c>
      <c r="K447" s="96">
        <v>1</v>
      </c>
      <c r="L447" s="96">
        <f t="shared" si="213"/>
        <v>1.0005526499999999</v>
      </c>
      <c r="M447" s="96">
        <f t="shared" si="195"/>
        <v>1199.22927463</v>
      </c>
      <c r="N447" s="24">
        <f t="shared" si="205"/>
        <v>0</v>
      </c>
      <c r="O447" s="95">
        <f t="shared" si="206"/>
        <v>0</v>
      </c>
      <c r="P447" s="96">
        <f t="shared" si="207"/>
        <v>0</v>
      </c>
      <c r="Q447" s="5">
        <f t="shared" si="200"/>
        <v>0.12</v>
      </c>
      <c r="R447" s="8">
        <f t="shared" si="208"/>
        <v>1.003152979</v>
      </c>
      <c r="S447" s="3">
        <f t="shared" si="209"/>
        <v>3.78114471</v>
      </c>
      <c r="T447" s="3">
        <f t="shared" si="210"/>
        <v>0</v>
      </c>
      <c r="U447" s="97" t="str">
        <f t="shared" si="216"/>
        <v>INCORPJ=</v>
      </c>
      <c r="V447" s="122">
        <f t="shared" si="215"/>
        <v>45219</v>
      </c>
      <c r="W447" s="4"/>
      <c r="X447" s="4"/>
      <c r="Y447" s="4"/>
      <c r="AD447" s="5"/>
    </row>
    <row r="448" spans="1:135" x14ac:dyDescent="0.2">
      <c r="A448" s="98">
        <f t="shared" si="196"/>
        <v>45200</v>
      </c>
      <c r="B448" s="96">
        <f t="shared" si="194"/>
        <v>1203.4556753300001</v>
      </c>
      <c r="C448" s="3">
        <f t="shared" si="212"/>
        <v>1198.56688665</v>
      </c>
      <c r="D448" s="99">
        <f t="shared" si="202"/>
        <v>1076.626</v>
      </c>
      <c r="E448" s="120">
        <f>IF(DAY(A447)=$A$5,VLOOKUP(A447,[1]A!$E$15:$G$200,3),E447)</f>
        <v>1078.412</v>
      </c>
      <c r="F448" s="100">
        <f t="shared" si="203"/>
        <v>45159</v>
      </c>
      <c r="G448" s="141">
        <f t="shared" si="204"/>
        <v>1.6588861870325822E-3</v>
      </c>
      <c r="H448" s="101">
        <f t="shared" si="197"/>
        <v>11</v>
      </c>
      <c r="I448" s="101">
        <f t="shared" si="198"/>
        <v>30</v>
      </c>
      <c r="J448" s="96">
        <f t="shared" si="199"/>
        <v>1.0006079390302918</v>
      </c>
      <c r="K448" s="96">
        <v>1</v>
      </c>
      <c r="L448" s="96">
        <f t="shared" si="213"/>
        <v>1.0006079299999999</v>
      </c>
      <c r="M448" s="96">
        <f t="shared" si="195"/>
        <v>1199.29553141</v>
      </c>
      <c r="N448" s="24">
        <f t="shared" si="205"/>
        <v>0</v>
      </c>
      <c r="O448" s="95">
        <f t="shared" si="206"/>
        <v>0</v>
      </c>
      <c r="P448" s="96">
        <f t="shared" si="207"/>
        <v>0</v>
      </c>
      <c r="Q448" s="5">
        <f t="shared" si="200"/>
        <v>0.12</v>
      </c>
      <c r="R448" s="8">
        <f t="shared" si="208"/>
        <v>1.003468823</v>
      </c>
      <c r="S448" s="3">
        <f t="shared" si="209"/>
        <v>4.1601439200000003</v>
      </c>
      <c r="T448" s="3">
        <f t="shared" si="210"/>
        <v>0</v>
      </c>
      <c r="U448" s="97" t="str">
        <f t="shared" si="216"/>
        <v>INCORPJ=</v>
      </c>
      <c r="V448" s="122">
        <f t="shared" si="215"/>
        <v>45219</v>
      </c>
      <c r="W448" s="4"/>
      <c r="X448" s="4"/>
      <c r="Y448" s="4"/>
      <c r="AD448" s="5"/>
    </row>
    <row r="449" spans="1:30" x14ac:dyDescent="0.2">
      <c r="A449" s="98">
        <f t="shared" si="196"/>
        <v>45201</v>
      </c>
      <c r="B449" s="96">
        <f t="shared" si="194"/>
        <v>1203.90110514</v>
      </c>
      <c r="C449" s="3">
        <f t="shared" si="212"/>
        <v>1198.56688665</v>
      </c>
      <c r="D449" s="99">
        <f t="shared" si="202"/>
        <v>1076.626</v>
      </c>
      <c r="E449" s="120">
        <f>IF(DAY(A448)=$A$5,VLOOKUP(A448,[1]A!$E$15:$G$200,3),E448)</f>
        <v>1078.412</v>
      </c>
      <c r="F449" s="100">
        <f t="shared" si="203"/>
        <v>45159</v>
      </c>
      <c r="G449" s="141">
        <f t="shared" si="204"/>
        <v>1.6588861870325822E-3</v>
      </c>
      <c r="H449" s="101">
        <f t="shared" si="197"/>
        <v>12</v>
      </c>
      <c r="I449" s="101">
        <f t="shared" si="198"/>
        <v>30</v>
      </c>
      <c r="J449" s="96">
        <f t="shared" si="199"/>
        <v>1.0006632245382587</v>
      </c>
      <c r="K449" s="96">
        <v>1</v>
      </c>
      <c r="L449" s="96">
        <f t="shared" si="213"/>
        <v>1.0006632200000001</v>
      </c>
      <c r="M449" s="96">
        <f t="shared" si="195"/>
        <v>1199.36180018</v>
      </c>
      <c r="N449" s="24">
        <f t="shared" si="205"/>
        <v>0</v>
      </c>
      <c r="O449" s="95">
        <f t="shared" si="206"/>
        <v>0</v>
      </c>
      <c r="P449" s="96">
        <f t="shared" si="207"/>
        <v>0</v>
      </c>
      <c r="Q449" s="5">
        <f t="shared" si="200"/>
        <v>0.12</v>
      </c>
      <c r="R449" s="8">
        <f t="shared" si="208"/>
        <v>1.003784767</v>
      </c>
      <c r="S449" s="3">
        <f t="shared" si="209"/>
        <v>4.5393049599999999</v>
      </c>
      <c r="T449" s="3">
        <f t="shared" si="210"/>
        <v>0</v>
      </c>
      <c r="U449" s="97" t="str">
        <f t="shared" si="216"/>
        <v>INCORPJ=</v>
      </c>
      <c r="V449" s="122">
        <f t="shared" si="215"/>
        <v>45219</v>
      </c>
      <c r="W449" s="4"/>
      <c r="X449" s="4"/>
      <c r="Y449" s="4"/>
      <c r="AD449" s="5"/>
    </row>
    <row r="450" spans="1:30" x14ac:dyDescent="0.2">
      <c r="A450" s="98">
        <f t="shared" si="196"/>
        <v>45202</v>
      </c>
      <c r="B450" s="96">
        <f t="shared" si="194"/>
        <v>1204.34669555</v>
      </c>
      <c r="C450" s="3">
        <f t="shared" si="212"/>
        <v>1198.56688665</v>
      </c>
      <c r="D450" s="99">
        <f t="shared" si="202"/>
        <v>1076.626</v>
      </c>
      <c r="E450" s="120">
        <f>IF(DAY(A449)=$A$5,VLOOKUP(A449,[1]A!$E$15:$G$200,3),E449)</f>
        <v>1078.412</v>
      </c>
      <c r="F450" s="100">
        <f t="shared" si="203"/>
        <v>45159</v>
      </c>
      <c r="G450" s="141">
        <f t="shared" si="204"/>
        <v>1.6588861870325822E-3</v>
      </c>
      <c r="H450" s="101">
        <f t="shared" si="197"/>
        <v>13</v>
      </c>
      <c r="I450" s="101">
        <f t="shared" si="198"/>
        <v>30</v>
      </c>
      <c r="J450" s="96">
        <f t="shared" si="199"/>
        <v>1.0007185131008558</v>
      </c>
      <c r="K450" s="96">
        <v>1</v>
      </c>
      <c r="L450" s="96">
        <f t="shared" si="213"/>
        <v>1.00071851</v>
      </c>
      <c r="M450" s="96">
        <f t="shared" si="195"/>
        <v>1199.42806894</v>
      </c>
      <c r="N450" s="24">
        <f t="shared" si="205"/>
        <v>0</v>
      </c>
      <c r="O450" s="95">
        <f t="shared" si="206"/>
        <v>0</v>
      </c>
      <c r="P450" s="96">
        <f t="shared" si="207"/>
        <v>0</v>
      </c>
      <c r="Q450" s="5">
        <f t="shared" si="200"/>
        <v>0.12</v>
      </c>
      <c r="R450" s="8">
        <f t="shared" si="208"/>
        <v>1.00410081</v>
      </c>
      <c r="S450" s="3">
        <f t="shared" si="209"/>
        <v>4.9186266099999996</v>
      </c>
      <c r="T450" s="3">
        <f t="shared" si="210"/>
        <v>0</v>
      </c>
      <c r="U450" s="97" t="str">
        <f t="shared" si="216"/>
        <v>INCORPJ=</v>
      </c>
      <c r="V450" s="122">
        <f t="shared" si="215"/>
        <v>45219</v>
      </c>
      <c r="W450" s="4"/>
      <c r="X450" s="4"/>
      <c r="Y450" s="4"/>
      <c r="AD450" s="5"/>
    </row>
    <row r="451" spans="1:30" x14ac:dyDescent="0.2">
      <c r="A451" s="98">
        <f t="shared" si="196"/>
        <v>45203</v>
      </c>
      <c r="B451" s="96">
        <f t="shared" si="194"/>
        <v>1204.7924478099999</v>
      </c>
      <c r="C451" s="3">
        <f t="shared" si="212"/>
        <v>1198.56688665</v>
      </c>
      <c r="D451" s="99">
        <f t="shared" si="202"/>
        <v>1076.626</v>
      </c>
      <c r="E451" s="120">
        <f>IF(DAY(A450)=$A$5,VLOOKUP(A450,[1]A!$E$15:$G$200,3),E450)</f>
        <v>1078.412</v>
      </c>
      <c r="F451" s="100">
        <f t="shared" si="203"/>
        <v>45159</v>
      </c>
      <c r="G451" s="141">
        <f t="shared" si="204"/>
        <v>1.6588861870325822E-3</v>
      </c>
      <c r="H451" s="101">
        <f t="shared" si="197"/>
        <v>14</v>
      </c>
      <c r="I451" s="101">
        <f t="shared" si="198"/>
        <v>30</v>
      </c>
      <c r="J451" s="96">
        <f t="shared" si="199"/>
        <v>1.0007738047182522</v>
      </c>
      <c r="K451" s="96">
        <v>1</v>
      </c>
      <c r="L451" s="96">
        <f t="shared" si="213"/>
        <v>1.0007737999999999</v>
      </c>
      <c r="M451" s="96">
        <f t="shared" si="195"/>
        <v>1199.4943377</v>
      </c>
      <c r="N451" s="24">
        <f t="shared" si="205"/>
        <v>0</v>
      </c>
      <c r="O451" s="95">
        <f t="shared" si="206"/>
        <v>0</v>
      </c>
      <c r="P451" s="96">
        <f t="shared" si="207"/>
        <v>0</v>
      </c>
      <c r="Q451" s="5">
        <f t="shared" si="200"/>
        <v>0.12</v>
      </c>
      <c r="R451" s="8">
        <f t="shared" si="208"/>
        <v>1.004416953</v>
      </c>
      <c r="S451" s="3">
        <f t="shared" si="209"/>
        <v>5.2981101099999997</v>
      </c>
      <c r="T451" s="3">
        <f t="shared" si="210"/>
        <v>0</v>
      </c>
      <c r="U451" s="97" t="str">
        <f t="shared" si="216"/>
        <v>INCORPJ=</v>
      </c>
      <c r="V451" s="122">
        <f t="shared" si="215"/>
        <v>45219</v>
      </c>
      <c r="W451" s="4"/>
      <c r="X451" s="4"/>
      <c r="Y451" s="4"/>
      <c r="AD451" s="5"/>
    </row>
    <row r="452" spans="1:30" x14ac:dyDescent="0.2">
      <c r="A452" s="98">
        <f t="shared" si="196"/>
        <v>45204</v>
      </c>
      <c r="B452" s="96">
        <f t="shared" si="194"/>
        <v>1205.2383607300001</v>
      </c>
      <c r="C452" s="3">
        <f t="shared" si="212"/>
        <v>1198.56688665</v>
      </c>
      <c r="D452" s="99">
        <f t="shared" si="202"/>
        <v>1076.626</v>
      </c>
      <c r="E452" s="120">
        <f>IF(DAY(A451)=$A$5,VLOOKUP(A451,[1]A!$E$15:$G$200,3),E451)</f>
        <v>1078.412</v>
      </c>
      <c r="F452" s="100">
        <f t="shared" si="203"/>
        <v>45159</v>
      </c>
      <c r="G452" s="141">
        <f t="shared" si="204"/>
        <v>1.6588861870325822E-3</v>
      </c>
      <c r="H452" s="101">
        <f t="shared" si="197"/>
        <v>15</v>
      </c>
      <c r="I452" s="101">
        <f t="shared" si="198"/>
        <v>30</v>
      </c>
      <c r="J452" s="96">
        <f t="shared" si="199"/>
        <v>1.0008290993906166</v>
      </c>
      <c r="K452" s="96">
        <v>1</v>
      </c>
      <c r="L452" s="96">
        <f t="shared" si="213"/>
        <v>1.0008290900000001</v>
      </c>
      <c r="M452" s="96">
        <f t="shared" si="195"/>
        <v>1199.56060647</v>
      </c>
      <c r="N452" s="24">
        <f t="shared" si="205"/>
        <v>0</v>
      </c>
      <c r="O452" s="95">
        <f t="shared" si="206"/>
        <v>0</v>
      </c>
      <c r="P452" s="96">
        <f t="shared" si="207"/>
        <v>0</v>
      </c>
      <c r="Q452" s="5">
        <f t="shared" si="200"/>
        <v>0.12</v>
      </c>
      <c r="R452" s="8">
        <f t="shared" si="208"/>
        <v>1.004733195</v>
      </c>
      <c r="S452" s="3">
        <f t="shared" si="209"/>
        <v>5.6777542600000004</v>
      </c>
      <c r="T452" s="3">
        <f t="shared" si="210"/>
        <v>0</v>
      </c>
      <c r="U452" s="97" t="str">
        <f t="shared" si="216"/>
        <v>INCORPJ=</v>
      </c>
      <c r="V452" s="122">
        <f t="shared" si="215"/>
        <v>45219</v>
      </c>
      <c r="W452" s="4"/>
      <c r="X452" s="4"/>
      <c r="Y452" s="4"/>
      <c r="AD452" s="5"/>
    </row>
    <row r="453" spans="1:30" x14ac:dyDescent="0.2">
      <c r="A453" s="98">
        <f t="shared" si="196"/>
        <v>45205</v>
      </c>
      <c r="B453" s="96">
        <f t="shared" si="194"/>
        <v>1205.6844475599999</v>
      </c>
      <c r="C453" s="3">
        <f t="shared" si="212"/>
        <v>1198.56688665</v>
      </c>
      <c r="D453" s="99">
        <f t="shared" si="202"/>
        <v>1076.626</v>
      </c>
      <c r="E453" s="120">
        <f>IF(DAY(A452)=$A$5,VLOOKUP(A452,[1]A!$E$15:$G$200,3),E452)</f>
        <v>1078.412</v>
      </c>
      <c r="F453" s="100">
        <f t="shared" si="203"/>
        <v>45159</v>
      </c>
      <c r="G453" s="141">
        <f t="shared" si="204"/>
        <v>1.6588861870325822E-3</v>
      </c>
      <c r="H453" s="101">
        <f t="shared" si="197"/>
        <v>16</v>
      </c>
      <c r="I453" s="101">
        <f t="shared" si="198"/>
        <v>30</v>
      </c>
      <c r="J453" s="96">
        <f t="shared" si="199"/>
        <v>1.0008843971181176</v>
      </c>
      <c r="K453" s="96">
        <v>1</v>
      </c>
      <c r="L453" s="96">
        <f t="shared" si="213"/>
        <v>1.00088439</v>
      </c>
      <c r="M453" s="96">
        <f t="shared" si="195"/>
        <v>1199.6268872099999</v>
      </c>
      <c r="N453" s="24">
        <f t="shared" si="205"/>
        <v>0</v>
      </c>
      <c r="O453" s="95">
        <f t="shared" si="206"/>
        <v>0</v>
      </c>
      <c r="P453" s="96">
        <f t="shared" si="207"/>
        <v>0</v>
      </c>
      <c r="Q453" s="5">
        <f t="shared" si="200"/>
        <v>0.12</v>
      </c>
      <c r="R453" s="8">
        <f t="shared" si="208"/>
        <v>1.0050495370000001</v>
      </c>
      <c r="S453" s="3">
        <f t="shared" si="209"/>
        <v>6.0575603500000001</v>
      </c>
      <c r="T453" s="3">
        <f t="shared" si="210"/>
        <v>0</v>
      </c>
      <c r="U453" s="97" t="str">
        <f t="shared" si="216"/>
        <v>INCORPJ=</v>
      </c>
      <c r="V453" s="122">
        <f t="shared" si="215"/>
        <v>45219</v>
      </c>
      <c r="W453" s="4"/>
      <c r="X453" s="4"/>
      <c r="Y453" s="4"/>
      <c r="AD453" s="5"/>
    </row>
    <row r="454" spans="1:30" x14ac:dyDescent="0.2">
      <c r="A454" s="98">
        <f t="shared" si="196"/>
        <v>45206</v>
      </c>
      <c r="B454" s="96">
        <f t="shared" si="194"/>
        <v>1206.1306950999999</v>
      </c>
      <c r="C454" s="3">
        <f t="shared" si="212"/>
        <v>1198.56688665</v>
      </c>
      <c r="D454" s="99">
        <f t="shared" si="202"/>
        <v>1076.626</v>
      </c>
      <c r="E454" s="120">
        <f>IF(DAY(A453)=$A$5,VLOOKUP(A453,[1]A!$E$15:$G$200,3),E453)</f>
        <v>1078.412</v>
      </c>
      <c r="F454" s="100">
        <f t="shared" si="203"/>
        <v>45159</v>
      </c>
      <c r="G454" s="141">
        <f t="shared" si="204"/>
        <v>1.6588861870325822E-3</v>
      </c>
      <c r="H454" s="101">
        <f t="shared" si="197"/>
        <v>17</v>
      </c>
      <c r="I454" s="101">
        <f t="shared" si="198"/>
        <v>30</v>
      </c>
      <c r="J454" s="96">
        <f t="shared" si="199"/>
        <v>1.000939697900924</v>
      </c>
      <c r="K454" s="96">
        <v>1</v>
      </c>
      <c r="L454" s="96">
        <f t="shared" si="213"/>
        <v>1.00093969</v>
      </c>
      <c r="M454" s="96">
        <f t="shared" si="195"/>
        <v>1199.69316796</v>
      </c>
      <c r="N454" s="24">
        <f t="shared" si="205"/>
        <v>0</v>
      </c>
      <c r="O454" s="95">
        <f t="shared" si="206"/>
        <v>0</v>
      </c>
      <c r="P454" s="96">
        <f t="shared" si="207"/>
        <v>0</v>
      </c>
      <c r="Q454" s="5">
        <f t="shared" si="200"/>
        <v>0.12</v>
      </c>
      <c r="R454" s="8">
        <f t="shared" si="208"/>
        <v>1.0053659779999999</v>
      </c>
      <c r="S454" s="3">
        <f t="shared" si="209"/>
        <v>6.4375271400000003</v>
      </c>
      <c r="T454" s="3">
        <f t="shared" si="210"/>
        <v>0</v>
      </c>
      <c r="U454" s="97" t="str">
        <f t="shared" si="216"/>
        <v>INCORPJ=</v>
      </c>
      <c r="V454" s="122">
        <f t="shared" si="215"/>
        <v>45219</v>
      </c>
      <c r="W454" s="4"/>
      <c r="X454" s="4"/>
      <c r="Y454" s="4"/>
      <c r="AD454" s="5"/>
    </row>
    <row r="455" spans="1:30" x14ac:dyDescent="0.2">
      <c r="A455" s="98">
        <f t="shared" si="196"/>
        <v>45207</v>
      </c>
      <c r="B455" s="96">
        <f t="shared" si="194"/>
        <v>1206.5771166300001</v>
      </c>
      <c r="C455" s="3">
        <f t="shared" si="212"/>
        <v>1198.56688665</v>
      </c>
      <c r="D455" s="99">
        <f t="shared" si="202"/>
        <v>1076.626</v>
      </c>
      <c r="E455" s="120">
        <f>IF(DAY(A454)=$A$5,VLOOKUP(A454,[1]A!$E$15:$G$200,3),E454)</f>
        <v>1078.412</v>
      </c>
      <c r="F455" s="100">
        <f t="shared" si="203"/>
        <v>45159</v>
      </c>
      <c r="G455" s="141">
        <f t="shared" si="204"/>
        <v>1.6588861870325822E-3</v>
      </c>
      <c r="H455" s="101">
        <f t="shared" si="197"/>
        <v>18</v>
      </c>
      <c r="I455" s="101">
        <f t="shared" si="198"/>
        <v>30</v>
      </c>
      <c r="J455" s="96">
        <f t="shared" si="199"/>
        <v>1.0009950017392049</v>
      </c>
      <c r="K455" s="96">
        <v>1</v>
      </c>
      <c r="L455" s="96">
        <f t="shared" si="213"/>
        <v>1.0009950000000001</v>
      </c>
      <c r="M455" s="96">
        <f t="shared" si="195"/>
        <v>1199.7594607000001</v>
      </c>
      <c r="N455" s="24">
        <f t="shared" si="205"/>
        <v>0</v>
      </c>
      <c r="O455" s="95">
        <f t="shared" si="206"/>
        <v>0</v>
      </c>
      <c r="P455" s="96">
        <f t="shared" si="207"/>
        <v>0</v>
      </c>
      <c r="Q455" s="5">
        <f t="shared" si="200"/>
        <v>0.12</v>
      </c>
      <c r="R455" s="8">
        <f t="shared" si="208"/>
        <v>1.0056825190000001</v>
      </c>
      <c r="S455" s="3">
        <f t="shared" si="209"/>
        <v>6.8176559299999999</v>
      </c>
      <c r="T455" s="3">
        <f t="shared" si="210"/>
        <v>0</v>
      </c>
      <c r="U455" s="97" t="str">
        <f t="shared" si="216"/>
        <v>INCORPJ=</v>
      </c>
      <c r="V455" s="122">
        <f t="shared" si="215"/>
        <v>45219</v>
      </c>
      <c r="W455" s="4"/>
      <c r="X455" s="4"/>
      <c r="Y455" s="4"/>
      <c r="AD455" s="5"/>
    </row>
    <row r="456" spans="1:30" x14ac:dyDescent="0.2">
      <c r="A456" s="98">
        <f t="shared" si="196"/>
        <v>45208</v>
      </c>
      <c r="B456" s="96">
        <f t="shared" si="194"/>
        <v>1207.02368684</v>
      </c>
      <c r="C456" s="3">
        <f t="shared" si="212"/>
        <v>1198.56688665</v>
      </c>
      <c r="D456" s="99">
        <f t="shared" si="202"/>
        <v>1076.626</v>
      </c>
      <c r="E456" s="120">
        <f>IF(DAY(A455)=$A$5,VLOOKUP(A455,[1]A!$E$15:$G$200,3),E455)</f>
        <v>1078.412</v>
      </c>
      <c r="F456" s="100">
        <f t="shared" si="203"/>
        <v>45159</v>
      </c>
      <c r="G456" s="141">
        <f t="shared" si="204"/>
        <v>1.6588861870325822E-3</v>
      </c>
      <c r="H456" s="101">
        <f t="shared" si="197"/>
        <v>19</v>
      </c>
      <c r="I456" s="101">
        <f t="shared" si="198"/>
        <v>30</v>
      </c>
      <c r="J456" s="96">
        <f t="shared" si="199"/>
        <v>1.0010503086331288</v>
      </c>
      <c r="K456" s="96">
        <v>1</v>
      </c>
      <c r="L456" s="96">
        <f t="shared" si="213"/>
        <v>1.0010502999999999</v>
      </c>
      <c r="M456" s="96">
        <f t="shared" si="195"/>
        <v>1199.8257414499999</v>
      </c>
      <c r="N456" s="24">
        <f t="shared" si="205"/>
        <v>0</v>
      </c>
      <c r="O456" s="95">
        <f t="shared" si="206"/>
        <v>0</v>
      </c>
      <c r="P456" s="96">
        <f t="shared" si="207"/>
        <v>0</v>
      </c>
      <c r="Q456" s="5">
        <f t="shared" si="200"/>
        <v>0.12</v>
      </c>
      <c r="R456" s="8">
        <f t="shared" si="208"/>
        <v>1.0059991589999999</v>
      </c>
      <c r="S456" s="3">
        <f t="shared" si="209"/>
        <v>7.1979453900000001</v>
      </c>
      <c r="T456" s="3">
        <f t="shared" si="210"/>
        <v>0</v>
      </c>
      <c r="U456" s="97" t="str">
        <f t="shared" si="216"/>
        <v>INCORPJ=</v>
      </c>
      <c r="V456" s="122">
        <f t="shared" si="215"/>
        <v>45219</v>
      </c>
      <c r="W456" s="4"/>
      <c r="X456" s="4"/>
      <c r="Y456" s="4"/>
      <c r="AD456" s="5"/>
    </row>
    <row r="457" spans="1:30" x14ac:dyDescent="0.2">
      <c r="A457" s="98">
        <f t="shared" si="196"/>
        <v>45209</v>
      </c>
      <c r="B457" s="96">
        <f t="shared" si="194"/>
        <v>1207.4704322700002</v>
      </c>
      <c r="C457" s="3">
        <f t="shared" si="212"/>
        <v>1198.56688665</v>
      </c>
      <c r="D457" s="99">
        <f t="shared" si="202"/>
        <v>1076.626</v>
      </c>
      <c r="E457" s="120">
        <f>IF(DAY(A456)=$A$5,VLOOKUP(A456,[1]A!$E$15:$G$200,3),E456)</f>
        <v>1078.412</v>
      </c>
      <c r="F457" s="100">
        <f t="shared" si="203"/>
        <v>45159</v>
      </c>
      <c r="G457" s="141">
        <f t="shared" si="204"/>
        <v>1.6588861870325822E-3</v>
      </c>
      <c r="H457" s="101">
        <f t="shared" si="197"/>
        <v>20</v>
      </c>
      <c r="I457" s="101">
        <f t="shared" si="198"/>
        <v>30</v>
      </c>
      <c r="J457" s="96">
        <f t="shared" si="199"/>
        <v>1.0011056185828648</v>
      </c>
      <c r="K457" s="96">
        <v>1</v>
      </c>
      <c r="L457" s="96">
        <f t="shared" si="213"/>
        <v>1.00110561</v>
      </c>
      <c r="M457" s="96">
        <f t="shared" si="195"/>
        <v>1199.8920341800001</v>
      </c>
      <c r="N457" s="24">
        <f t="shared" si="205"/>
        <v>0</v>
      </c>
      <c r="O457" s="95">
        <f t="shared" si="206"/>
        <v>0</v>
      </c>
      <c r="P457" s="96">
        <f t="shared" si="207"/>
        <v>0</v>
      </c>
      <c r="Q457" s="5">
        <f t="shared" si="200"/>
        <v>0.12</v>
      </c>
      <c r="R457" s="8">
        <f t="shared" si="208"/>
        <v>1.0063158999999999</v>
      </c>
      <c r="S457" s="3">
        <f t="shared" si="209"/>
        <v>7.5783980900000003</v>
      </c>
      <c r="T457" s="3">
        <f t="shared" si="210"/>
        <v>0</v>
      </c>
      <c r="U457" s="97" t="str">
        <f t="shared" si="216"/>
        <v>INCORPJ=</v>
      </c>
      <c r="V457" s="122">
        <f t="shared" si="215"/>
        <v>45219</v>
      </c>
      <c r="W457" s="4"/>
      <c r="X457" s="4"/>
      <c r="Y457" s="4"/>
      <c r="AD457" s="5"/>
    </row>
    <row r="458" spans="1:30" x14ac:dyDescent="0.2">
      <c r="A458" s="98">
        <f t="shared" si="196"/>
        <v>45210</v>
      </c>
      <c r="B458" s="96">
        <f t="shared" ref="B458:B521" si="217">(M458+S458)</f>
        <v>1207.9173505700001</v>
      </c>
      <c r="C458" s="3">
        <f t="shared" si="212"/>
        <v>1198.56688665</v>
      </c>
      <c r="D458" s="99">
        <f t="shared" si="202"/>
        <v>1076.626</v>
      </c>
      <c r="E458" s="120">
        <f>IF(DAY(A457)=$A$5,VLOOKUP(A457,[1]A!$E$15:$G$200,3),E457)</f>
        <v>1078.412</v>
      </c>
      <c r="F458" s="100">
        <f t="shared" si="203"/>
        <v>45159</v>
      </c>
      <c r="G458" s="141">
        <f t="shared" si="204"/>
        <v>1.6588861870325822E-3</v>
      </c>
      <c r="H458" s="101">
        <f t="shared" si="197"/>
        <v>21</v>
      </c>
      <c r="I458" s="101">
        <f t="shared" si="198"/>
        <v>30</v>
      </c>
      <c r="J458" s="96">
        <f t="shared" si="199"/>
        <v>1.0011609315885817</v>
      </c>
      <c r="K458" s="96">
        <v>1</v>
      </c>
      <c r="L458" s="96">
        <f t="shared" si="213"/>
        <v>1.0011609299999999</v>
      </c>
      <c r="M458" s="96">
        <f t="shared" ref="M458:M521" si="218">TRUNC(C458*L458,8)</f>
        <v>1199.9583388999999</v>
      </c>
      <c r="N458" s="24">
        <f t="shared" si="205"/>
        <v>0</v>
      </c>
      <c r="O458" s="95">
        <f t="shared" si="206"/>
        <v>0</v>
      </c>
      <c r="P458" s="96">
        <f t="shared" si="207"/>
        <v>0</v>
      </c>
      <c r="Q458" s="5">
        <f t="shared" si="200"/>
        <v>0.12</v>
      </c>
      <c r="R458" s="8">
        <f t="shared" si="208"/>
        <v>1.0066327399999999</v>
      </c>
      <c r="S458" s="3">
        <f t="shared" si="209"/>
        <v>7.9590116699999998</v>
      </c>
      <c r="T458" s="3">
        <f t="shared" si="210"/>
        <v>0</v>
      </c>
      <c r="U458" s="97" t="str">
        <f t="shared" si="216"/>
        <v>INCORPJ=</v>
      </c>
      <c r="V458" s="122">
        <f t="shared" si="215"/>
        <v>45219</v>
      </c>
      <c r="W458" s="4"/>
      <c r="X458" s="4"/>
      <c r="Y458" s="4"/>
      <c r="AD458" s="5"/>
    </row>
    <row r="459" spans="1:30" x14ac:dyDescent="0.2">
      <c r="A459" s="98">
        <f t="shared" ref="A459:A522" si="219">(A458+1)</f>
        <v>45211</v>
      </c>
      <c r="B459" s="96">
        <f t="shared" si="217"/>
        <v>1208.3644188200001</v>
      </c>
      <c r="C459" s="3">
        <f t="shared" si="212"/>
        <v>1198.56688665</v>
      </c>
      <c r="D459" s="99">
        <f t="shared" si="202"/>
        <v>1076.626</v>
      </c>
      <c r="E459" s="120">
        <f>IF(DAY(A458)=$A$5,VLOOKUP(A458,[1]A!$E$15:$G$200,3),E458)</f>
        <v>1078.412</v>
      </c>
      <c r="F459" s="100">
        <f t="shared" si="203"/>
        <v>45159</v>
      </c>
      <c r="G459" s="141">
        <f t="shared" si="204"/>
        <v>1.6588861870325822E-3</v>
      </c>
      <c r="H459" s="101">
        <f t="shared" ref="H459:H522" si="220">IF(A459&gt;A$7,IF(DAY(A459)=A$5+1,1,H458+1),0)</f>
        <v>22</v>
      </c>
      <c r="I459" s="101">
        <f t="shared" ref="I459:I522" si="221">IF(DAY(A459)=A$5+1,DAY(EOMONTH(A459,0)),I458)</f>
        <v>30</v>
      </c>
      <c r="J459" s="96">
        <f t="shared" ref="J459:J522" si="222">IF(E459&gt;D459,((E459/D459)^(H459/I459)),1)</f>
        <v>1.001216247650448</v>
      </c>
      <c r="K459" s="96">
        <v>1</v>
      </c>
      <c r="L459" s="96">
        <f t="shared" si="213"/>
        <v>1.00121624</v>
      </c>
      <c r="M459" s="96">
        <f t="shared" si="218"/>
        <v>1200.0246316400001</v>
      </c>
      <c r="N459" s="24">
        <f t="shared" si="205"/>
        <v>0</v>
      </c>
      <c r="O459" s="95">
        <f t="shared" si="206"/>
        <v>0</v>
      </c>
      <c r="P459" s="96">
        <f t="shared" si="207"/>
        <v>0</v>
      </c>
      <c r="Q459" s="5">
        <f t="shared" ref="Q459:Q522" si="223">(Q458)</f>
        <v>0.12</v>
      </c>
      <c r="R459" s="8">
        <f t="shared" si="208"/>
        <v>1.00694968</v>
      </c>
      <c r="S459" s="3">
        <f t="shared" si="209"/>
        <v>8.3397871800000001</v>
      </c>
      <c r="T459" s="3">
        <f t="shared" si="210"/>
        <v>0</v>
      </c>
      <c r="U459" s="97" t="str">
        <f t="shared" ref="U459:U474" si="224">U458</f>
        <v>INCORPJ=</v>
      </c>
      <c r="V459" s="122">
        <f t="shared" si="215"/>
        <v>45219</v>
      </c>
      <c r="W459" s="4"/>
      <c r="X459" s="4"/>
      <c r="Y459" s="4"/>
      <c r="AD459" s="5"/>
    </row>
    <row r="460" spans="1:30" x14ac:dyDescent="0.2">
      <c r="A460" s="98">
        <f t="shared" si="219"/>
        <v>45212</v>
      </c>
      <c r="B460" s="96">
        <f t="shared" si="217"/>
        <v>1208.8116599599998</v>
      </c>
      <c r="C460" s="3">
        <f t="shared" si="212"/>
        <v>1198.56688665</v>
      </c>
      <c r="D460" s="99">
        <f t="shared" ref="D460:D523" si="225">IF(E460=E459,D459,E459)</f>
        <v>1076.626</v>
      </c>
      <c r="E460" s="120">
        <f>IF(DAY(A459)=$A$5,VLOOKUP(A459,[1]A!$E$15:$G$200,3),E459)</f>
        <v>1078.412</v>
      </c>
      <c r="F460" s="100">
        <f t="shared" ref="F460:F523" si="226">IF(D460=D459,F459,EDATE(A460,-1))</f>
        <v>45159</v>
      </c>
      <c r="G460" s="141">
        <f t="shared" ref="G460:G523" si="227">(E460/D460)-1</f>
        <v>1.6588861870325822E-3</v>
      </c>
      <c r="H460" s="101">
        <f t="shared" si="220"/>
        <v>23</v>
      </c>
      <c r="I460" s="101">
        <f t="shared" si="221"/>
        <v>30</v>
      </c>
      <c r="J460" s="96">
        <f t="shared" si="222"/>
        <v>1.0012715667686332</v>
      </c>
      <c r="K460" s="96">
        <v>1</v>
      </c>
      <c r="L460" s="96">
        <f t="shared" si="213"/>
        <v>1.0012715599999999</v>
      </c>
      <c r="M460" s="96">
        <f t="shared" si="218"/>
        <v>1200.0909363599999</v>
      </c>
      <c r="N460" s="24">
        <f t="shared" ref="N460:N523" si="228">IF(DAY(A460)=A$5,VLOOKUP(A460,$Y$10:$AG$80,8),0)</f>
        <v>0</v>
      </c>
      <c r="O460" s="95">
        <f t="shared" ref="O460:O523" si="229">IF(N460&gt;0,VLOOKUP(N460,$X$10:$AD$117,7),0)</f>
        <v>0</v>
      </c>
      <c r="P460" s="96">
        <f t="shared" ref="P460:P523" si="230">IF(O460&gt;0,TRUNC(O460*M460,8),0)</f>
        <v>0</v>
      </c>
      <c r="Q460" s="5">
        <f t="shared" si="223"/>
        <v>0.12</v>
      </c>
      <c r="R460" s="8">
        <f t="shared" ref="R460:R523" si="231">ROUND((1+Q460)^(30/360)^(H460/I460),9)</f>
        <v>1.007266719</v>
      </c>
      <c r="S460" s="3">
        <f t="shared" ref="S460:S523" si="232">TRUNC(M460*(R460-1),8)</f>
        <v>8.7207235999999995</v>
      </c>
      <c r="T460" s="3">
        <f t="shared" ref="T460:T523" si="233">IF(N460&gt;0,P460+S460,0)</f>
        <v>0</v>
      </c>
      <c r="U460" s="97" t="str">
        <f t="shared" si="224"/>
        <v>INCORPJ=</v>
      </c>
      <c r="V460" s="122">
        <f t="shared" si="215"/>
        <v>45219</v>
      </c>
      <c r="W460" s="4"/>
      <c r="X460" s="4"/>
      <c r="Y460" s="4"/>
      <c r="AD460" s="5"/>
    </row>
    <row r="461" spans="1:30" x14ac:dyDescent="0.2">
      <c r="A461" s="98">
        <f t="shared" si="219"/>
        <v>45213</v>
      </c>
      <c r="B461" s="96">
        <f t="shared" si="217"/>
        <v>1209.25906437</v>
      </c>
      <c r="C461" s="3">
        <f t="shared" si="212"/>
        <v>1198.56688665</v>
      </c>
      <c r="D461" s="99">
        <f t="shared" si="225"/>
        <v>1076.626</v>
      </c>
      <c r="E461" s="120">
        <f>IF(DAY(A460)=$A$5,VLOOKUP(A460,[1]A!$E$15:$G$200,3),E460)</f>
        <v>1078.412</v>
      </c>
      <c r="F461" s="100">
        <f t="shared" si="226"/>
        <v>45159</v>
      </c>
      <c r="G461" s="141">
        <f t="shared" si="227"/>
        <v>1.6588861870325822E-3</v>
      </c>
      <c r="H461" s="101">
        <f t="shared" si="220"/>
        <v>24</v>
      </c>
      <c r="I461" s="101">
        <f t="shared" si="221"/>
        <v>30</v>
      </c>
      <c r="J461" s="96">
        <f t="shared" si="222"/>
        <v>1.0013268889433053</v>
      </c>
      <c r="K461" s="96">
        <v>1</v>
      </c>
      <c r="L461" s="96">
        <f t="shared" si="213"/>
        <v>1.0013268799999999</v>
      </c>
      <c r="M461" s="96">
        <f t="shared" si="218"/>
        <v>1200.1572410799999</v>
      </c>
      <c r="N461" s="24">
        <f t="shared" si="228"/>
        <v>0</v>
      </c>
      <c r="O461" s="95">
        <f t="shared" si="229"/>
        <v>0</v>
      </c>
      <c r="P461" s="96">
        <f t="shared" si="230"/>
        <v>0</v>
      </c>
      <c r="Q461" s="5">
        <f t="shared" si="223"/>
        <v>0.12</v>
      </c>
      <c r="R461" s="8">
        <f t="shared" si="231"/>
        <v>1.0075838589999999</v>
      </c>
      <c r="S461" s="3">
        <f t="shared" si="232"/>
        <v>9.1018232900000005</v>
      </c>
      <c r="T461" s="3">
        <f t="shared" si="233"/>
        <v>0</v>
      </c>
      <c r="U461" s="97" t="str">
        <f t="shared" si="224"/>
        <v>INCORPJ=</v>
      </c>
      <c r="V461" s="122">
        <f t="shared" si="215"/>
        <v>45219</v>
      </c>
      <c r="W461" s="4"/>
      <c r="X461" s="4"/>
      <c r="Y461" s="4"/>
      <c r="AD461" s="5"/>
    </row>
    <row r="462" spans="1:30" x14ac:dyDescent="0.2">
      <c r="A462" s="98">
        <f t="shared" si="219"/>
        <v>45214</v>
      </c>
      <c r="B462" s="96">
        <f t="shared" si="217"/>
        <v>1209.70664173</v>
      </c>
      <c r="C462" s="3">
        <f t="shared" si="212"/>
        <v>1198.56688665</v>
      </c>
      <c r="D462" s="99">
        <f t="shared" si="225"/>
        <v>1076.626</v>
      </c>
      <c r="E462" s="120">
        <f>IF(DAY(A461)=$A$5,VLOOKUP(A461,[1]A!$E$15:$G$200,3),E461)</f>
        <v>1078.412</v>
      </c>
      <c r="F462" s="100">
        <f t="shared" si="226"/>
        <v>45159</v>
      </c>
      <c r="G462" s="141">
        <f t="shared" si="227"/>
        <v>1.6588861870325822E-3</v>
      </c>
      <c r="H462" s="101">
        <f t="shared" si="220"/>
        <v>25</v>
      </c>
      <c r="I462" s="101">
        <f t="shared" si="221"/>
        <v>30</v>
      </c>
      <c r="J462" s="96">
        <f t="shared" si="222"/>
        <v>1.001382214174634</v>
      </c>
      <c r="K462" s="96">
        <v>1</v>
      </c>
      <c r="L462" s="96">
        <f t="shared" si="213"/>
        <v>1.0013822100000001</v>
      </c>
      <c r="M462" s="96">
        <f t="shared" si="218"/>
        <v>1200.22355778</v>
      </c>
      <c r="N462" s="24">
        <f t="shared" si="228"/>
        <v>0</v>
      </c>
      <c r="O462" s="95">
        <f t="shared" si="229"/>
        <v>0</v>
      </c>
      <c r="P462" s="96">
        <f t="shared" si="230"/>
        <v>0</v>
      </c>
      <c r="Q462" s="5">
        <f t="shared" si="223"/>
        <v>0.12</v>
      </c>
      <c r="R462" s="8">
        <f t="shared" si="231"/>
        <v>1.0079010980000001</v>
      </c>
      <c r="S462" s="3">
        <f t="shared" si="232"/>
        <v>9.4830839499999993</v>
      </c>
      <c r="T462" s="3">
        <f t="shared" si="233"/>
        <v>0</v>
      </c>
      <c r="U462" s="97" t="str">
        <f t="shared" si="224"/>
        <v>INCORPJ=</v>
      </c>
      <c r="V462" s="122">
        <f t="shared" si="215"/>
        <v>45219</v>
      </c>
      <c r="W462" s="4"/>
      <c r="X462" s="4"/>
      <c r="Y462" s="4"/>
      <c r="AD462" s="5"/>
    </row>
    <row r="463" spans="1:30" x14ac:dyDescent="0.2">
      <c r="A463" s="98">
        <f t="shared" si="219"/>
        <v>45215</v>
      </c>
      <c r="B463" s="96">
        <f t="shared" si="217"/>
        <v>1210.1543812</v>
      </c>
      <c r="C463" s="3">
        <f t="shared" si="212"/>
        <v>1198.56688665</v>
      </c>
      <c r="D463" s="99">
        <f t="shared" si="225"/>
        <v>1076.626</v>
      </c>
      <c r="E463" s="120">
        <f>IF(DAY(A462)=$A$5,VLOOKUP(A462,[1]A!$E$15:$G$200,3),E462)</f>
        <v>1078.412</v>
      </c>
      <c r="F463" s="100">
        <f t="shared" si="226"/>
        <v>45159</v>
      </c>
      <c r="G463" s="141">
        <f t="shared" si="227"/>
        <v>1.6588861870325822E-3</v>
      </c>
      <c r="H463" s="101">
        <f t="shared" si="220"/>
        <v>26</v>
      </c>
      <c r="I463" s="101">
        <f t="shared" si="221"/>
        <v>30</v>
      </c>
      <c r="J463" s="96">
        <f t="shared" si="222"/>
        <v>1.0014375424627879</v>
      </c>
      <c r="K463" s="96">
        <v>1</v>
      </c>
      <c r="L463" s="96">
        <f t="shared" si="213"/>
        <v>1.00143754</v>
      </c>
      <c r="M463" s="96">
        <f t="shared" si="218"/>
        <v>1200.2898744900001</v>
      </c>
      <c r="N463" s="24">
        <f t="shared" si="228"/>
        <v>0</v>
      </c>
      <c r="O463" s="95">
        <f t="shared" si="229"/>
        <v>0</v>
      </c>
      <c r="P463" s="96">
        <f t="shared" si="230"/>
        <v>0</v>
      </c>
      <c r="Q463" s="5">
        <f t="shared" si="223"/>
        <v>0.12</v>
      </c>
      <c r="R463" s="8">
        <f t="shared" si="231"/>
        <v>1.008218437</v>
      </c>
      <c r="S463" s="3">
        <f t="shared" si="232"/>
        <v>9.8645067100000006</v>
      </c>
      <c r="T463" s="3">
        <f t="shared" si="233"/>
        <v>0</v>
      </c>
      <c r="U463" s="97" t="str">
        <f t="shared" si="224"/>
        <v>INCORPJ=</v>
      </c>
      <c r="V463" s="122">
        <f t="shared" si="215"/>
        <v>45219</v>
      </c>
      <c r="W463" s="4"/>
      <c r="X463" s="4"/>
      <c r="Y463" s="4"/>
      <c r="AD463" s="5"/>
    </row>
    <row r="464" spans="1:30" x14ac:dyDescent="0.2">
      <c r="A464" s="98">
        <f t="shared" si="219"/>
        <v>45216</v>
      </c>
      <c r="B464" s="96">
        <f t="shared" si="217"/>
        <v>1210.6022827899999</v>
      </c>
      <c r="C464" s="3">
        <f t="shared" si="212"/>
        <v>1198.56688665</v>
      </c>
      <c r="D464" s="99">
        <f t="shared" si="225"/>
        <v>1076.626</v>
      </c>
      <c r="E464" s="120">
        <f>IF(DAY(A463)=$A$5,VLOOKUP(A463,[1]A!$E$15:$G$200,3),E463)</f>
        <v>1078.412</v>
      </c>
      <c r="F464" s="100">
        <f t="shared" si="226"/>
        <v>45159</v>
      </c>
      <c r="G464" s="141">
        <f t="shared" si="227"/>
        <v>1.6588861870325822E-3</v>
      </c>
      <c r="H464" s="101">
        <f t="shared" si="220"/>
        <v>27</v>
      </c>
      <c r="I464" s="101">
        <f t="shared" si="221"/>
        <v>30</v>
      </c>
      <c r="J464" s="96">
        <f t="shared" si="222"/>
        <v>1.0014928738079356</v>
      </c>
      <c r="K464" s="96">
        <v>1</v>
      </c>
      <c r="L464" s="96">
        <f t="shared" si="213"/>
        <v>1.0014928700000001</v>
      </c>
      <c r="M464" s="96">
        <f t="shared" si="218"/>
        <v>1200.3561911899999</v>
      </c>
      <c r="N464" s="24">
        <f t="shared" si="228"/>
        <v>0</v>
      </c>
      <c r="O464" s="95">
        <f t="shared" si="229"/>
        <v>0</v>
      </c>
      <c r="P464" s="96">
        <f t="shared" si="230"/>
        <v>0</v>
      </c>
      <c r="Q464" s="5">
        <f t="shared" si="223"/>
        <v>0.12</v>
      </c>
      <c r="R464" s="8">
        <f t="shared" si="231"/>
        <v>1.0085358760000001</v>
      </c>
      <c r="S464" s="3">
        <f t="shared" si="232"/>
        <v>10.2460916</v>
      </c>
      <c r="T464" s="3">
        <f t="shared" si="233"/>
        <v>0</v>
      </c>
      <c r="U464" s="97" t="str">
        <f t="shared" si="224"/>
        <v>INCORPJ=</v>
      </c>
      <c r="V464" s="122">
        <f t="shared" si="215"/>
        <v>45219</v>
      </c>
      <c r="W464" s="4"/>
      <c r="X464" s="4"/>
      <c r="Y464" s="4"/>
      <c r="AD464" s="5"/>
    </row>
    <row r="465" spans="1:135" x14ac:dyDescent="0.2">
      <c r="A465" s="98">
        <f t="shared" si="219"/>
        <v>45217</v>
      </c>
      <c r="B465" s="96">
        <f t="shared" si="217"/>
        <v>1211.0503465300001</v>
      </c>
      <c r="C465" s="3">
        <f t="shared" si="212"/>
        <v>1198.56688665</v>
      </c>
      <c r="D465" s="99">
        <f t="shared" si="225"/>
        <v>1076.626</v>
      </c>
      <c r="E465" s="120">
        <f>IF(DAY(A464)=$A$5,VLOOKUP(A464,[1]A!$E$15:$G$200,3),E464)</f>
        <v>1078.412</v>
      </c>
      <c r="F465" s="100">
        <f t="shared" si="226"/>
        <v>45159</v>
      </c>
      <c r="G465" s="141">
        <f t="shared" si="227"/>
        <v>1.6588861870325822E-3</v>
      </c>
      <c r="H465" s="101">
        <f t="shared" si="220"/>
        <v>28</v>
      </c>
      <c r="I465" s="101">
        <f t="shared" si="221"/>
        <v>30</v>
      </c>
      <c r="J465" s="96">
        <f t="shared" si="222"/>
        <v>1.0015482082102465</v>
      </c>
      <c r="K465" s="96">
        <v>1</v>
      </c>
      <c r="L465" s="96">
        <f t="shared" si="213"/>
        <v>1.0015482</v>
      </c>
      <c r="M465" s="96">
        <f t="shared" si="218"/>
        <v>1200.4225079</v>
      </c>
      <c r="N465" s="24">
        <f t="shared" si="228"/>
        <v>0</v>
      </c>
      <c r="O465" s="95">
        <f t="shared" si="229"/>
        <v>0</v>
      </c>
      <c r="P465" s="96">
        <f t="shared" si="230"/>
        <v>0</v>
      </c>
      <c r="Q465" s="5">
        <f t="shared" si="223"/>
        <v>0.12</v>
      </c>
      <c r="R465" s="8">
        <f t="shared" si="231"/>
        <v>1.0088534149999999</v>
      </c>
      <c r="S465" s="3">
        <f t="shared" si="232"/>
        <v>10.627838629999999</v>
      </c>
      <c r="T465" s="3">
        <f t="shared" si="233"/>
        <v>0</v>
      </c>
      <c r="U465" s="97" t="str">
        <f t="shared" si="224"/>
        <v>INCORPJ=</v>
      </c>
      <c r="V465" s="122">
        <f t="shared" si="215"/>
        <v>45219</v>
      </c>
      <c r="W465" s="4"/>
      <c r="X465" s="4"/>
      <c r="Y465" s="4"/>
      <c r="AD465" s="5"/>
    </row>
    <row r="466" spans="1:135" x14ac:dyDescent="0.2">
      <c r="A466" s="98">
        <f t="shared" si="219"/>
        <v>45218</v>
      </c>
      <c r="B466" s="96">
        <f t="shared" si="217"/>
        <v>1211.4985845299998</v>
      </c>
      <c r="C466" s="3">
        <f t="shared" si="212"/>
        <v>1198.56688665</v>
      </c>
      <c r="D466" s="99">
        <f t="shared" si="225"/>
        <v>1076.626</v>
      </c>
      <c r="E466" s="120">
        <f>IF(DAY(A465)=$A$5,VLOOKUP(A465,[1]A!$E$15:$G$200,3),E465)</f>
        <v>1078.412</v>
      </c>
      <c r="F466" s="100">
        <f t="shared" si="226"/>
        <v>45159</v>
      </c>
      <c r="G466" s="141">
        <f t="shared" si="227"/>
        <v>1.6588861870325822E-3</v>
      </c>
      <c r="H466" s="101">
        <f t="shared" si="220"/>
        <v>29</v>
      </c>
      <c r="I466" s="101">
        <f t="shared" si="221"/>
        <v>30</v>
      </c>
      <c r="J466" s="96">
        <f t="shared" si="222"/>
        <v>1.0016035456698891</v>
      </c>
      <c r="K466" s="96">
        <v>1</v>
      </c>
      <c r="L466" s="96">
        <f t="shared" si="213"/>
        <v>1.0016035400000001</v>
      </c>
      <c r="M466" s="96">
        <f t="shared" si="218"/>
        <v>1200.4888365899999</v>
      </c>
      <c r="N466" s="24">
        <f t="shared" si="228"/>
        <v>0</v>
      </c>
      <c r="O466" s="95">
        <f t="shared" si="229"/>
        <v>0</v>
      </c>
      <c r="P466" s="96">
        <f t="shared" si="230"/>
        <v>0</v>
      </c>
      <c r="Q466" s="5">
        <f t="shared" si="223"/>
        <v>0.12</v>
      </c>
      <c r="R466" s="8">
        <f t="shared" si="231"/>
        <v>1.0091710540000001</v>
      </c>
      <c r="S466" s="3">
        <f t="shared" si="232"/>
        <v>11.00974794</v>
      </c>
      <c r="T466" s="3">
        <f t="shared" si="233"/>
        <v>0</v>
      </c>
      <c r="U466" s="97" t="str">
        <f t="shared" si="224"/>
        <v>INCORPJ=</v>
      </c>
      <c r="V466" s="122">
        <f t="shared" si="215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9"/>
        <v>45219</v>
      </c>
      <c r="B467" s="96">
        <f t="shared" si="217"/>
        <v>1211.94698472</v>
      </c>
      <c r="C467" s="3">
        <f t="shared" si="212"/>
        <v>1198.56688665</v>
      </c>
      <c r="D467" s="99">
        <f t="shared" si="225"/>
        <v>1076.626</v>
      </c>
      <c r="E467" s="120">
        <f>IF(DAY(A466)=$A$5,VLOOKUP(A466,[1]A!$E$15:$G$200,3),E466)</f>
        <v>1078.412</v>
      </c>
      <c r="F467" s="100">
        <f t="shared" si="226"/>
        <v>45159</v>
      </c>
      <c r="G467" s="141">
        <f t="shared" si="227"/>
        <v>1.6588861870325822E-3</v>
      </c>
      <c r="H467" s="101">
        <f t="shared" si="220"/>
        <v>30</v>
      </c>
      <c r="I467" s="101">
        <f t="shared" si="221"/>
        <v>30</v>
      </c>
      <c r="J467" s="96">
        <f t="shared" si="222"/>
        <v>1.0016588861870326</v>
      </c>
      <c r="K467" s="96">
        <v>1</v>
      </c>
      <c r="L467" s="96">
        <f t="shared" si="213"/>
        <v>1.0016588799999999</v>
      </c>
      <c r="M467" s="96">
        <f t="shared" si="218"/>
        <v>1200.55516528</v>
      </c>
      <c r="N467" s="24">
        <f t="shared" si="228"/>
        <v>15</v>
      </c>
      <c r="O467" s="95">
        <f t="shared" si="229"/>
        <v>0</v>
      </c>
      <c r="P467" s="96">
        <f t="shared" si="230"/>
        <v>0</v>
      </c>
      <c r="Q467" s="5">
        <f t="shared" si="223"/>
        <v>0.12</v>
      </c>
      <c r="R467" s="8">
        <f t="shared" si="231"/>
        <v>1.0094887930000001</v>
      </c>
      <c r="S467" s="3">
        <f t="shared" si="232"/>
        <v>11.391819440000001</v>
      </c>
      <c r="T467" s="3">
        <f t="shared" si="233"/>
        <v>11.391819440000001</v>
      </c>
      <c r="U467" s="97" t="str">
        <f t="shared" si="224"/>
        <v>INCORPJ=</v>
      </c>
      <c r="V467" s="122">
        <f t="shared" si="215"/>
        <v>45219</v>
      </c>
      <c r="W467" s="4"/>
      <c r="X467" s="4"/>
      <c r="Y467" s="4"/>
      <c r="AD467" s="5"/>
    </row>
    <row r="468" spans="1:135" ht="15.75" x14ac:dyDescent="0.2">
      <c r="A468" s="98">
        <f t="shared" si="219"/>
        <v>45220</v>
      </c>
      <c r="B468" s="96">
        <f t="shared" si="217"/>
        <v>1212.4499143400001</v>
      </c>
      <c r="C468" s="144">
        <f>IF(N467&gt;0,M467-P467+S467,C467)</f>
        <v>1211.94698472</v>
      </c>
      <c r="D468" s="99">
        <f t="shared" si="225"/>
        <v>1078.412</v>
      </c>
      <c r="E468" s="120">
        <f>IF(DAY(A467)=$A$5,VLOOKUP(A467,[1]A!$E$15:$G$200,3),E467)</f>
        <v>1082.104</v>
      </c>
      <c r="F468" s="100">
        <f t="shared" si="226"/>
        <v>45190</v>
      </c>
      <c r="G468" s="141">
        <f t="shared" si="227"/>
        <v>3.4235524085415303E-3</v>
      </c>
      <c r="H468" s="101">
        <f t="shared" si="220"/>
        <v>1</v>
      </c>
      <c r="I468" s="101">
        <f t="shared" si="221"/>
        <v>31</v>
      </c>
      <c r="J468" s="96">
        <f t="shared" si="222"/>
        <v>1.0001102546387002</v>
      </c>
      <c r="K468" s="96">
        <v>1</v>
      </c>
      <c r="L468" s="96">
        <f t="shared" si="213"/>
        <v>1.0001102500000001</v>
      </c>
      <c r="M468" s="96">
        <f t="shared" si="218"/>
        <v>1212.08060187</v>
      </c>
      <c r="N468" s="24">
        <f t="shared" si="228"/>
        <v>0</v>
      </c>
      <c r="O468" s="95">
        <f t="shared" si="229"/>
        <v>0</v>
      </c>
      <c r="P468" s="96">
        <f t="shared" si="230"/>
        <v>0</v>
      </c>
      <c r="Q468" s="5">
        <f t="shared" si="223"/>
        <v>0.12</v>
      </c>
      <c r="R468" s="8">
        <f t="shared" si="231"/>
        <v>1.0003046929999999</v>
      </c>
      <c r="S468" s="3">
        <f t="shared" si="232"/>
        <v>0.36931247</v>
      </c>
      <c r="T468" s="3">
        <f t="shared" si="233"/>
        <v>0</v>
      </c>
      <c r="U468" s="97" t="str">
        <f t="shared" si="224"/>
        <v>INCORPJ=</v>
      </c>
      <c r="V468" s="122">
        <f t="shared" si="215"/>
        <v>45250</v>
      </c>
      <c r="W468" s="4"/>
      <c r="X468" s="4"/>
      <c r="Y468" s="4"/>
      <c r="AD468" s="5"/>
    </row>
    <row r="469" spans="1:135" x14ac:dyDescent="0.2">
      <c r="A469" s="98">
        <f t="shared" si="219"/>
        <v>45221</v>
      </c>
      <c r="B469" s="96">
        <f t="shared" si="217"/>
        <v>1212.9530635900001</v>
      </c>
      <c r="C469" s="3">
        <f t="shared" si="212"/>
        <v>1211.94698472</v>
      </c>
      <c r="D469" s="99">
        <f t="shared" si="225"/>
        <v>1078.412</v>
      </c>
      <c r="E469" s="120">
        <f>IF(DAY(A468)=$A$5,VLOOKUP(A468,[1]A!$E$15:$G$200,3),E468)</f>
        <v>1082.104</v>
      </c>
      <c r="F469" s="100">
        <f t="shared" si="226"/>
        <v>45190</v>
      </c>
      <c r="G469" s="141">
        <f t="shared" si="227"/>
        <v>3.4235524085415303E-3</v>
      </c>
      <c r="H469" s="101">
        <f t="shared" si="220"/>
        <v>2</v>
      </c>
      <c r="I469" s="101">
        <f t="shared" si="221"/>
        <v>31</v>
      </c>
      <c r="J469" s="96">
        <f t="shared" si="222"/>
        <v>1.0002205214334858</v>
      </c>
      <c r="K469" s="96">
        <v>1</v>
      </c>
      <c r="L469" s="96">
        <f t="shared" si="213"/>
        <v>1.0002205200000001</v>
      </c>
      <c r="M469" s="96">
        <f t="shared" si="218"/>
        <v>1212.2142432600001</v>
      </c>
      <c r="N469" s="24">
        <f t="shared" si="228"/>
        <v>0</v>
      </c>
      <c r="O469" s="95">
        <f t="shared" si="229"/>
        <v>0</v>
      </c>
      <c r="P469" s="96">
        <f t="shared" si="230"/>
        <v>0</v>
      </c>
      <c r="Q469" s="5">
        <f t="shared" si="223"/>
        <v>0.12</v>
      </c>
      <c r="R469" s="8">
        <f t="shared" si="231"/>
        <v>1.0006094800000001</v>
      </c>
      <c r="S469" s="3">
        <f t="shared" si="232"/>
        <v>0.73882033000000003</v>
      </c>
      <c r="T469" s="3">
        <f t="shared" si="233"/>
        <v>0</v>
      </c>
      <c r="U469" s="97" t="str">
        <f t="shared" si="224"/>
        <v>INCORPJ=</v>
      </c>
      <c r="V469" s="122">
        <f t="shared" si="215"/>
        <v>45250</v>
      </c>
      <c r="W469" s="4"/>
      <c r="X469" s="4"/>
      <c r="Y469" s="4"/>
      <c r="AD469" s="5"/>
    </row>
    <row r="470" spans="1:135" x14ac:dyDescent="0.2">
      <c r="A470" s="98">
        <f t="shared" si="219"/>
        <v>45222</v>
      </c>
      <c r="B470" s="96">
        <f t="shared" si="217"/>
        <v>1213.4564179899999</v>
      </c>
      <c r="C470" s="3">
        <f t="shared" si="212"/>
        <v>1211.94698472</v>
      </c>
      <c r="D470" s="99">
        <f t="shared" si="225"/>
        <v>1078.412</v>
      </c>
      <c r="E470" s="120">
        <f>IF(DAY(A469)=$A$5,VLOOKUP(A469,[1]A!$E$15:$G$200,3),E469)</f>
        <v>1082.104</v>
      </c>
      <c r="F470" s="100">
        <f t="shared" si="226"/>
        <v>45190</v>
      </c>
      <c r="G470" s="141">
        <f t="shared" si="227"/>
        <v>3.4235524085415303E-3</v>
      </c>
      <c r="H470" s="101">
        <f t="shared" si="220"/>
        <v>3</v>
      </c>
      <c r="I470" s="101">
        <f t="shared" si="221"/>
        <v>31</v>
      </c>
      <c r="J470" s="96">
        <f t="shared" si="222"/>
        <v>1.0003308003856972</v>
      </c>
      <c r="K470" s="96">
        <v>1</v>
      </c>
      <c r="L470" s="96">
        <f t="shared" si="213"/>
        <v>1.0003308</v>
      </c>
      <c r="M470" s="96">
        <f t="shared" si="218"/>
        <v>1212.3478967799999</v>
      </c>
      <c r="N470" s="24">
        <f t="shared" si="228"/>
        <v>0</v>
      </c>
      <c r="O470" s="95">
        <f t="shared" si="229"/>
        <v>0</v>
      </c>
      <c r="P470" s="96">
        <f t="shared" si="230"/>
        <v>0</v>
      </c>
      <c r="Q470" s="5">
        <f t="shared" si="223"/>
        <v>0.12</v>
      </c>
      <c r="R470" s="8">
        <f t="shared" si="231"/>
        <v>1.000914359</v>
      </c>
      <c r="S470" s="3">
        <f t="shared" si="232"/>
        <v>1.1085212099999999</v>
      </c>
      <c r="T470" s="3">
        <f t="shared" si="233"/>
        <v>0</v>
      </c>
      <c r="U470" s="97" t="str">
        <f t="shared" si="224"/>
        <v>INCORPJ=</v>
      </c>
      <c r="V470" s="122">
        <f t="shared" si="215"/>
        <v>45250</v>
      </c>
      <c r="W470" s="4"/>
      <c r="X470" s="4"/>
      <c r="Y470" s="4"/>
      <c r="AD470" s="5"/>
    </row>
    <row r="471" spans="1:135" x14ac:dyDescent="0.2">
      <c r="A471" s="98">
        <f t="shared" si="219"/>
        <v>45223</v>
      </c>
      <c r="B471" s="96">
        <f t="shared" si="217"/>
        <v>1213.95997876</v>
      </c>
      <c r="C471" s="3">
        <f t="shared" si="212"/>
        <v>1211.94698472</v>
      </c>
      <c r="D471" s="99">
        <f t="shared" si="225"/>
        <v>1078.412</v>
      </c>
      <c r="E471" s="120">
        <f>IF(DAY(A470)=$A$5,VLOOKUP(A470,[1]A!$E$15:$G$200,3),E470)</f>
        <v>1082.104</v>
      </c>
      <c r="F471" s="100">
        <f t="shared" si="226"/>
        <v>45190</v>
      </c>
      <c r="G471" s="141">
        <f t="shared" si="227"/>
        <v>3.4235524085415303E-3</v>
      </c>
      <c r="H471" s="101">
        <f t="shared" si="220"/>
        <v>4</v>
      </c>
      <c r="I471" s="101">
        <f t="shared" si="221"/>
        <v>31</v>
      </c>
      <c r="J471" s="96">
        <f t="shared" si="222"/>
        <v>1.0004410914966744</v>
      </c>
      <c r="K471" s="96">
        <v>1</v>
      </c>
      <c r="L471" s="96">
        <f t="shared" si="213"/>
        <v>1.00044109</v>
      </c>
      <c r="M471" s="96">
        <f t="shared" si="218"/>
        <v>1212.4815624099999</v>
      </c>
      <c r="N471" s="24">
        <f t="shared" si="228"/>
        <v>0</v>
      </c>
      <c r="O471" s="95">
        <f t="shared" si="229"/>
        <v>0</v>
      </c>
      <c r="P471" s="96">
        <f t="shared" si="230"/>
        <v>0</v>
      </c>
      <c r="Q471" s="5">
        <f t="shared" si="223"/>
        <v>0.12</v>
      </c>
      <c r="R471" s="8">
        <f t="shared" si="231"/>
        <v>1.0012193309999999</v>
      </c>
      <c r="S471" s="3">
        <f t="shared" si="232"/>
        <v>1.47841635</v>
      </c>
      <c r="T471" s="3">
        <f t="shared" si="233"/>
        <v>0</v>
      </c>
      <c r="U471" s="97" t="str">
        <f t="shared" si="224"/>
        <v>INCORPJ=</v>
      </c>
      <c r="V471" s="122">
        <f t="shared" si="215"/>
        <v>45250</v>
      </c>
      <c r="W471" s="4"/>
      <c r="X471" s="4"/>
      <c r="Y471" s="4"/>
      <c r="AD471" s="5"/>
    </row>
    <row r="472" spans="1:135" x14ac:dyDescent="0.2">
      <c r="A472" s="98">
        <f t="shared" si="219"/>
        <v>45224</v>
      </c>
      <c r="B472" s="96">
        <f t="shared" si="217"/>
        <v>1214.4637459799999</v>
      </c>
      <c r="C472" s="3">
        <f t="shared" si="212"/>
        <v>1211.94698472</v>
      </c>
      <c r="D472" s="99">
        <f t="shared" si="225"/>
        <v>1078.412</v>
      </c>
      <c r="E472" s="120">
        <f>IF(DAY(A471)=$A$5,VLOOKUP(A471,[1]A!$E$15:$G$200,3),E471)</f>
        <v>1082.104</v>
      </c>
      <c r="F472" s="100">
        <f t="shared" si="226"/>
        <v>45190</v>
      </c>
      <c r="G472" s="141">
        <f t="shared" si="227"/>
        <v>3.4235524085415303E-3</v>
      </c>
      <c r="H472" s="101">
        <f t="shared" si="220"/>
        <v>5</v>
      </c>
      <c r="I472" s="101">
        <f t="shared" si="221"/>
        <v>31</v>
      </c>
      <c r="J472" s="96">
        <f t="shared" si="222"/>
        <v>1.0005513947677585</v>
      </c>
      <c r="K472" s="96">
        <v>1</v>
      </c>
      <c r="L472" s="96">
        <f t="shared" si="213"/>
        <v>1.00055139</v>
      </c>
      <c r="M472" s="96">
        <f t="shared" si="218"/>
        <v>1212.61524016</v>
      </c>
      <c r="N472" s="24">
        <f t="shared" si="228"/>
        <v>0</v>
      </c>
      <c r="O472" s="95">
        <f t="shared" si="229"/>
        <v>0</v>
      </c>
      <c r="P472" s="96">
        <f t="shared" si="230"/>
        <v>0</v>
      </c>
      <c r="Q472" s="5">
        <f t="shared" si="223"/>
        <v>0.12</v>
      </c>
      <c r="R472" s="8">
        <f t="shared" si="231"/>
        <v>1.001524396</v>
      </c>
      <c r="S472" s="3">
        <f t="shared" si="232"/>
        <v>1.84850582</v>
      </c>
      <c r="T472" s="3">
        <f t="shared" si="233"/>
        <v>0</v>
      </c>
      <c r="U472" s="97" t="str">
        <f t="shared" si="224"/>
        <v>INCORPJ=</v>
      </c>
      <c r="V472" s="122">
        <f t="shared" si="215"/>
        <v>45250</v>
      </c>
      <c r="W472" s="4"/>
      <c r="X472" s="4"/>
      <c r="Y472" s="4"/>
      <c r="AD472" s="5"/>
    </row>
    <row r="473" spans="1:135" x14ac:dyDescent="0.2">
      <c r="A473" s="98">
        <f t="shared" si="219"/>
        <v>45225</v>
      </c>
      <c r="B473" s="96">
        <f t="shared" si="217"/>
        <v>1214.9677318199999</v>
      </c>
      <c r="C473" s="3">
        <f t="shared" si="212"/>
        <v>1211.94698472</v>
      </c>
      <c r="D473" s="99">
        <f t="shared" si="225"/>
        <v>1078.412</v>
      </c>
      <c r="E473" s="120">
        <f>IF(DAY(A472)=$A$5,VLOOKUP(A472,[1]A!$E$15:$G$200,3),E472)</f>
        <v>1082.104</v>
      </c>
      <c r="F473" s="100">
        <f t="shared" si="226"/>
        <v>45190</v>
      </c>
      <c r="G473" s="141">
        <f t="shared" si="227"/>
        <v>3.4235524085415303E-3</v>
      </c>
      <c r="H473" s="101">
        <f t="shared" si="220"/>
        <v>6</v>
      </c>
      <c r="I473" s="101">
        <f t="shared" si="221"/>
        <v>31</v>
      </c>
      <c r="J473" s="96">
        <f t="shared" si="222"/>
        <v>1.0006617102002895</v>
      </c>
      <c r="K473" s="96">
        <v>1</v>
      </c>
      <c r="L473" s="96">
        <f t="shared" si="213"/>
        <v>1.0006617099999999</v>
      </c>
      <c r="M473" s="96">
        <f t="shared" si="218"/>
        <v>1212.7489421499999</v>
      </c>
      <c r="N473" s="24">
        <f t="shared" si="228"/>
        <v>0</v>
      </c>
      <c r="O473" s="95">
        <f t="shared" si="229"/>
        <v>0</v>
      </c>
      <c r="P473" s="96">
        <f t="shared" si="230"/>
        <v>0</v>
      </c>
      <c r="Q473" s="5">
        <f t="shared" si="223"/>
        <v>0.12</v>
      </c>
      <c r="R473" s="8">
        <f t="shared" si="231"/>
        <v>1.001829554</v>
      </c>
      <c r="S473" s="3">
        <f t="shared" si="232"/>
        <v>2.21878967</v>
      </c>
      <c r="T473" s="3">
        <f t="shared" si="233"/>
        <v>0</v>
      </c>
      <c r="U473" s="97" t="str">
        <f t="shared" si="224"/>
        <v>INCORPJ=</v>
      </c>
      <c r="V473" s="122">
        <f t="shared" si="215"/>
        <v>45250</v>
      </c>
      <c r="W473" s="4"/>
      <c r="X473" s="4"/>
      <c r="Y473" s="4"/>
      <c r="AD473" s="5"/>
    </row>
    <row r="474" spans="1:135" x14ac:dyDescent="0.2">
      <c r="A474" s="98">
        <f t="shared" si="219"/>
        <v>45226</v>
      </c>
      <c r="B474" s="96">
        <f t="shared" si="217"/>
        <v>1215.4719108700001</v>
      </c>
      <c r="C474" s="3">
        <f t="shared" si="212"/>
        <v>1211.94698472</v>
      </c>
      <c r="D474" s="99">
        <f t="shared" si="225"/>
        <v>1078.412</v>
      </c>
      <c r="E474" s="120">
        <f>IF(DAY(A473)=$A$5,VLOOKUP(A473,[1]A!$E$15:$G$200,3),E473)</f>
        <v>1082.104</v>
      </c>
      <c r="F474" s="100">
        <f t="shared" si="226"/>
        <v>45190</v>
      </c>
      <c r="G474" s="141">
        <f t="shared" si="227"/>
        <v>3.4235524085415303E-3</v>
      </c>
      <c r="H474" s="101">
        <f t="shared" si="220"/>
        <v>7</v>
      </c>
      <c r="I474" s="101">
        <f t="shared" si="221"/>
        <v>31</v>
      </c>
      <c r="J474" s="96">
        <f t="shared" si="222"/>
        <v>1.0007720377956089</v>
      </c>
      <c r="K474" s="96">
        <v>1</v>
      </c>
      <c r="L474" s="96">
        <f t="shared" si="213"/>
        <v>1.00077203</v>
      </c>
      <c r="M474" s="96">
        <f t="shared" si="218"/>
        <v>1212.88264415</v>
      </c>
      <c r="N474" s="24">
        <f t="shared" si="228"/>
        <v>0</v>
      </c>
      <c r="O474" s="95">
        <f t="shared" si="229"/>
        <v>0</v>
      </c>
      <c r="P474" s="96">
        <f t="shared" si="230"/>
        <v>0</v>
      </c>
      <c r="Q474" s="5">
        <f t="shared" si="223"/>
        <v>0.12</v>
      </c>
      <c r="R474" s="8">
        <f t="shared" si="231"/>
        <v>1.002134804</v>
      </c>
      <c r="S474" s="3">
        <f t="shared" si="232"/>
        <v>2.5892667199999999</v>
      </c>
      <c r="T474" s="3">
        <f t="shared" si="233"/>
        <v>0</v>
      </c>
      <c r="U474" s="97" t="str">
        <f t="shared" si="224"/>
        <v>INCORPJ=</v>
      </c>
      <c r="V474" s="122">
        <f t="shared" si="215"/>
        <v>45250</v>
      </c>
      <c r="W474" s="4"/>
      <c r="X474" s="4"/>
      <c r="Y474" s="4"/>
      <c r="AD474" s="5"/>
    </row>
    <row r="475" spans="1:135" x14ac:dyDescent="0.2">
      <c r="A475" s="98">
        <f t="shared" si="219"/>
        <v>45227</v>
      </c>
      <c r="B475" s="96">
        <f t="shared" si="217"/>
        <v>1215.97630985</v>
      </c>
      <c r="C475" s="3">
        <f t="shared" si="212"/>
        <v>1211.94698472</v>
      </c>
      <c r="D475" s="99">
        <f t="shared" si="225"/>
        <v>1078.412</v>
      </c>
      <c r="E475" s="120">
        <f>IF(DAY(A474)=$A$5,VLOOKUP(A474,[1]A!$E$15:$G$200,3),E474)</f>
        <v>1082.104</v>
      </c>
      <c r="F475" s="100">
        <f t="shared" si="226"/>
        <v>45190</v>
      </c>
      <c r="G475" s="141">
        <f t="shared" si="227"/>
        <v>3.4235524085415303E-3</v>
      </c>
      <c r="H475" s="101">
        <f t="shared" si="220"/>
        <v>8</v>
      </c>
      <c r="I475" s="101">
        <f t="shared" si="221"/>
        <v>31</v>
      </c>
      <c r="J475" s="96">
        <f t="shared" si="222"/>
        <v>1.0008823775550575</v>
      </c>
      <c r="K475" s="96">
        <v>1</v>
      </c>
      <c r="L475" s="96">
        <f t="shared" si="213"/>
        <v>1.00088237</v>
      </c>
      <c r="M475" s="96">
        <f t="shared" si="218"/>
        <v>1213.0163703799999</v>
      </c>
      <c r="N475" s="24">
        <f t="shared" si="228"/>
        <v>0</v>
      </c>
      <c r="O475" s="95">
        <f t="shared" si="229"/>
        <v>0</v>
      </c>
      <c r="P475" s="96">
        <f t="shared" si="230"/>
        <v>0</v>
      </c>
      <c r="Q475" s="5">
        <f t="shared" si="223"/>
        <v>0.12</v>
      </c>
      <c r="R475" s="8">
        <f t="shared" si="231"/>
        <v>1.002440148</v>
      </c>
      <c r="S475" s="3">
        <f t="shared" si="232"/>
        <v>2.9599394700000001</v>
      </c>
      <c r="T475" s="3">
        <f t="shared" si="233"/>
        <v>0</v>
      </c>
      <c r="U475" s="97" t="str">
        <f t="shared" ref="U475:U490" si="234">U474</f>
        <v>INCORPJ=</v>
      </c>
      <c r="V475" s="122">
        <f t="shared" si="215"/>
        <v>45250</v>
      </c>
      <c r="W475" s="4"/>
      <c r="X475" s="4"/>
      <c r="Y475" s="4"/>
      <c r="AD475" s="5"/>
    </row>
    <row r="476" spans="1:135" x14ac:dyDescent="0.2">
      <c r="A476" s="98">
        <f t="shared" si="219"/>
        <v>45228</v>
      </c>
      <c r="B476" s="96">
        <f t="shared" si="217"/>
        <v>1216.4809154700001</v>
      </c>
      <c r="C476" s="3">
        <f t="shared" si="212"/>
        <v>1211.94698472</v>
      </c>
      <c r="D476" s="99">
        <f t="shared" si="225"/>
        <v>1078.412</v>
      </c>
      <c r="E476" s="120">
        <f>IF(DAY(A475)=$A$5,VLOOKUP(A475,[1]A!$E$15:$G$200,3),E475)</f>
        <v>1082.104</v>
      </c>
      <c r="F476" s="100">
        <f t="shared" si="226"/>
        <v>45190</v>
      </c>
      <c r="G476" s="141">
        <f t="shared" si="227"/>
        <v>3.4235524085415303E-3</v>
      </c>
      <c r="H476" s="101">
        <f t="shared" si="220"/>
        <v>9</v>
      </c>
      <c r="I476" s="101">
        <f t="shared" si="221"/>
        <v>31</v>
      </c>
      <c r="J476" s="96">
        <f t="shared" si="222"/>
        <v>1.0009927294799763</v>
      </c>
      <c r="K476" s="96">
        <v>1</v>
      </c>
      <c r="L476" s="96">
        <f t="shared" si="213"/>
        <v>1.0009927199999999</v>
      </c>
      <c r="M476" s="96">
        <f t="shared" si="218"/>
        <v>1213.1501087300001</v>
      </c>
      <c r="N476" s="24">
        <f t="shared" si="228"/>
        <v>0</v>
      </c>
      <c r="O476" s="95">
        <f t="shared" si="229"/>
        <v>0</v>
      </c>
      <c r="P476" s="96">
        <f t="shared" si="230"/>
        <v>0</v>
      </c>
      <c r="Q476" s="5">
        <f t="shared" si="223"/>
        <v>0.12</v>
      </c>
      <c r="R476" s="8">
        <f t="shared" si="231"/>
        <v>1.002745585</v>
      </c>
      <c r="S476" s="3">
        <f t="shared" si="232"/>
        <v>3.3308067399999999</v>
      </c>
      <c r="T476" s="3">
        <f t="shared" si="233"/>
        <v>0</v>
      </c>
      <c r="U476" s="97" t="str">
        <f t="shared" si="234"/>
        <v>INCORPJ=</v>
      </c>
      <c r="V476" s="122">
        <f t="shared" si="215"/>
        <v>45250</v>
      </c>
      <c r="W476" s="4"/>
      <c r="X476" s="4"/>
      <c r="Y476" s="4"/>
      <c r="AD476" s="5"/>
    </row>
    <row r="477" spans="1:135" x14ac:dyDescent="0.2">
      <c r="A477" s="98">
        <f t="shared" si="219"/>
        <v>45229</v>
      </c>
      <c r="B477" s="96">
        <f t="shared" si="217"/>
        <v>1216.98573992</v>
      </c>
      <c r="C477" s="3">
        <f t="shared" si="212"/>
        <v>1211.94698472</v>
      </c>
      <c r="D477" s="99">
        <f t="shared" si="225"/>
        <v>1078.412</v>
      </c>
      <c r="E477" s="120">
        <f>IF(DAY(A476)=$A$5,VLOOKUP(A476,[1]A!$E$15:$G$200,3),E476)</f>
        <v>1082.104</v>
      </c>
      <c r="F477" s="100">
        <f t="shared" si="226"/>
        <v>45190</v>
      </c>
      <c r="G477" s="141">
        <f t="shared" si="227"/>
        <v>3.4235524085415303E-3</v>
      </c>
      <c r="H477" s="101">
        <f t="shared" si="220"/>
        <v>10</v>
      </c>
      <c r="I477" s="101">
        <f t="shared" si="221"/>
        <v>31</v>
      </c>
      <c r="J477" s="96">
        <f t="shared" si="222"/>
        <v>1.0011030935717067</v>
      </c>
      <c r="K477" s="96">
        <v>1</v>
      </c>
      <c r="L477" s="96">
        <f t="shared" si="213"/>
        <v>1.00110309</v>
      </c>
      <c r="M477" s="96">
        <f t="shared" si="218"/>
        <v>1213.28387131</v>
      </c>
      <c r="N477" s="24">
        <f t="shared" si="228"/>
        <v>0</v>
      </c>
      <c r="O477" s="95">
        <f t="shared" si="229"/>
        <v>0</v>
      </c>
      <c r="P477" s="96">
        <f t="shared" si="230"/>
        <v>0</v>
      </c>
      <c r="Q477" s="5">
        <f t="shared" si="223"/>
        <v>0.12</v>
      </c>
      <c r="R477" s="8">
        <f t="shared" si="231"/>
        <v>1.0030511150000001</v>
      </c>
      <c r="S477" s="3">
        <f t="shared" si="232"/>
        <v>3.70186861</v>
      </c>
      <c r="T477" s="3">
        <f t="shared" si="233"/>
        <v>0</v>
      </c>
      <c r="U477" s="97" t="str">
        <f t="shared" si="234"/>
        <v>INCORPJ=</v>
      </c>
      <c r="V477" s="122">
        <f t="shared" si="215"/>
        <v>45250</v>
      </c>
      <c r="W477" s="4"/>
      <c r="X477" s="4"/>
      <c r="Y477" s="4"/>
      <c r="AD477" s="5"/>
    </row>
    <row r="478" spans="1:135" x14ac:dyDescent="0.2">
      <c r="A478" s="98">
        <f t="shared" si="219"/>
        <v>45230</v>
      </c>
      <c r="B478" s="96">
        <f t="shared" si="217"/>
        <v>1217.49075898</v>
      </c>
      <c r="C478" s="3">
        <f t="shared" si="212"/>
        <v>1211.94698472</v>
      </c>
      <c r="D478" s="99">
        <f t="shared" si="225"/>
        <v>1078.412</v>
      </c>
      <c r="E478" s="120">
        <f>IF(DAY(A477)=$A$5,VLOOKUP(A477,[1]A!$E$15:$G$200,3),E477)</f>
        <v>1082.104</v>
      </c>
      <c r="F478" s="100">
        <f t="shared" si="226"/>
        <v>45190</v>
      </c>
      <c r="G478" s="141">
        <f t="shared" si="227"/>
        <v>3.4235524085415303E-3</v>
      </c>
      <c r="H478" s="101">
        <f t="shared" si="220"/>
        <v>11</v>
      </c>
      <c r="I478" s="101">
        <f t="shared" si="221"/>
        <v>31</v>
      </c>
      <c r="J478" s="96">
        <f t="shared" si="222"/>
        <v>1.0012134698315902</v>
      </c>
      <c r="K478" s="96">
        <v>1</v>
      </c>
      <c r="L478" s="96">
        <f t="shared" si="213"/>
        <v>1.00121346</v>
      </c>
      <c r="M478" s="96">
        <f t="shared" si="218"/>
        <v>1213.4176339000001</v>
      </c>
      <c r="N478" s="24">
        <f t="shared" si="228"/>
        <v>0</v>
      </c>
      <c r="O478" s="95">
        <f t="shared" si="229"/>
        <v>0</v>
      </c>
      <c r="P478" s="96">
        <f t="shared" si="230"/>
        <v>0</v>
      </c>
      <c r="Q478" s="5">
        <f t="shared" si="223"/>
        <v>0.12</v>
      </c>
      <c r="R478" s="8">
        <f t="shared" si="231"/>
        <v>1.0033567379999999</v>
      </c>
      <c r="S478" s="3">
        <f t="shared" si="232"/>
        <v>4.0731250799999996</v>
      </c>
      <c r="T478" s="3">
        <f t="shared" si="233"/>
        <v>0</v>
      </c>
      <c r="U478" s="97" t="str">
        <f t="shared" si="234"/>
        <v>INCORPJ=</v>
      </c>
      <c r="V478" s="122">
        <f t="shared" si="215"/>
        <v>45250</v>
      </c>
      <c r="W478" s="4"/>
      <c r="X478" s="4"/>
      <c r="Y478" s="4"/>
      <c r="AD478" s="5"/>
    </row>
    <row r="479" spans="1:135" x14ac:dyDescent="0.2">
      <c r="A479" s="98">
        <f t="shared" si="219"/>
        <v>45231</v>
      </c>
      <c r="B479" s="96">
        <f t="shared" si="217"/>
        <v>1217.99599698</v>
      </c>
      <c r="C479" s="3">
        <f t="shared" si="212"/>
        <v>1211.94698472</v>
      </c>
      <c r="D479" s="99">
        <f t="shared" si="225"/>
        <v>1078.412</v>
      </c>
      <c r="E479" s="120">
        <f>IF(DAY(A478)=$A$5,VLOOKUP(A478,[1]A!$E$15:$G$200,3),E478)</f>
        <v>1082.104</v>
      </c>
      <c r="F479" s="100">
        <f t="shared" si="226"/>
        <v>45190</v>
      </c>
      <c r="G479" s="141">
        <f t="shared" si="227"/>
        <v>3.4235524085415303E-3</v>
      </c>
      <c r="H479" s="101">
        <f t="shared" si="220"/>
        <v>12</v>
      </c>
      <c r="I479" s="101">
        <f t="shared" si="221"/>
        <v>31</v>
      </c>
      <c r="J479" s="96">
        <f t="shared" si="222"/>
        <v>1.0013238582609683</v>
      </c>
      <c r="K479" s="96">
        <v>1</v>
      </c>
      <c r="L479" s="96">
        <f t="shared" si="213"/>
        <v>1.0013238499999999</v>
      </c>
      <c r="M479" s="96">
        <f t="shared" si="218"/>
        <v>1213.55142073</v>
      </c>
      <c r="N479" s="24">
        <f t="shared" si="228"/>
        <v>0</v>
      </c>
      <c r="O479" s="95">
        <f t="shared" si="229"/>
        <v>0</v>
      </c>
      <c r="P479" s="96">
        <f t="shared" si="230"/>
        <v>0</v>
      </c>
      <c r="Q479" s="5">
        <f t="shared" si="223"/>
        <v>0.12</v>
      </c>
      <c r="R479" s="8">
        <f t="shared" si="231"/>
        <v>1.0036624540000001</v>
      </c>
      <c r="S479" s="3">
        <f t="shared" si="232"/>
        <v>4.4445762499999999</v>
      </c>
      <c r="T479" s="3">
        <f t="shared" si="233"/>
        <v>0</v>
      </c>
      <c r="U479" s="97" t="str">
        <f t="shared" si="234"/>
        <v>INCORPJ=</v>
      </c>
      <c r="V479" s="122">
        <f t="shared" si="215"/>
        <v>45250</v>
      </c>
      <c r="W479" s="4"/>
      <c r="X479" s="4"/>
      <c r="Y479" s="4"/>
      <c r="AD479" s="5"/>
    </row>
    <row r="480" spans="1:135" x14ac:dyDescent="0.2">
      <c r="A480" s="98">
        <f t="shared" si="219"/>
        <v>45232</v>
      </c>
      <c r="B480" s="96">
        <f t="shared" si="217"/>
        <v>1218.5014430400001</v>
      </c>
      <c r="C480" s="3">
        <f t="shared" si="212"/>
        <v>1211.94698472</v>
      </c>
      <c r="D480" s="99">
        <f t="shared" si="225"/>
        <v>1078.412</v>
      </c>
      <c r="E480" s="120">
        <f>IF(DAY(A479)=$A$5,VLOOKUP(A479,[1]A!$E$15:$G$200,3),E479)</f>
        <v>1082.104</v>
      </c>
      <c r="F480" s="100">
        <f t="shared" si="226"/>
        <v>45190</v>
      </c>
      <c r="G480" s="141">
        <f t="shared" si="227"/>
        <v>3.4235524085415303E-3</v>
      </c>
      <c r="H480" s="101">
        <f t="shared" si="220"/>
        <v>13</v>
      </c>
      <c r="I480" s="101">
        <f t="shared" si="221"/>
        <v>31</v>
      </c>
      <c r="J480" s="96">
        <f t="shared" si="222"/>
        <v>1.0014342588611829</v>
      </c>
      <c r="K480" s="96">
        <v>1</v>
      </c>
      <c r="L480" s="96">
        <f t="shared" si="213"/>
        <v>1.00143425</v>
      </c>
      <c r="M480" s="96">
        <f t="shared" si="218"/>
        <v>1213.68521968</v>
      </c>
      <c r="N480" s="24">
        <f t="shared" si="228"/>
        <v>0</v>
      </c>
      <c r="O480" s="95">
        <f t="shared" si="229"/>
        <v>0</v>
      </c>
      <c r="P480" s="96">
        <f t="shared" si="230"/>
        <v>0</v>
      </c>
      <c r="Q480" s="5">
        <f t="shared" si="223"/>
        <v>0.12</v>
      </c>
      <c r="R480" s="8">
        <f t="shared" si="231"/>
        <v>1.0039682640000001</v>
      </c>
      <c r="S480" s="3">
        <f t="shared" si="232"/>
        <v>4.8162233600000004</v>
      </c>
      <c r="T480" s="3">
        <f t="shared" si="233"/>
        <v>0</v>
      </c>
      <c r="U480" s="97" t="str">
        <f t="shared" si="234"/>
        <v>INCORPJ=</v>
      </c>
      <c r="V480" s="122">
        <f t="shared" si="215"/>
        <v>45250</v>
      </c>
      <c r="W480" s="4"/>
      <c r="X480" s="4"/>
      <c r="Y480" s="4"/>
      <c r="AD480" s="5"/>
    </row>
    <row r="481" spans="1:30" x14ac:dyDescent="0.2">
      <c r="A481" s="98">
        <f t="shared" si="219"/>
        <v>45233</v>
      </c>
      <c r="B481" s="96">
        <f t="shared" si="217"/>
        <v>1219.0071069400001</v>
      </c>
      <c r="C481" s="3">
        <f t="shared" si="212"/>
        <v>1211.94698472</v>
      </c>
      <c r="D481" s="99">
        <f t="shared" si="225"/>
        <v>1078.412</v>
      </c>
      <c r="E481" s="120">
        <f>IF(DAY(A480)=$A$5,VLOOKUP(A480,[1]A!$E$15:$G$200,3),E480)</f>
        <v>1082.104</v>
      </c>
      <c r="F481" s="100">
        <f t="shared" si="226"/>
        <v>45190</v>
      </c>
      <c r="G481" s="141">
        <f t="shared" si="227"/>
        <v>3.4235524085415303E-3</v>
      </c>
      <c r="H481" s="101">
        <f t="shared" si="220"/>
        <v>14</v>
      </c>
      <c r="I481" s="101">
        <f t="shared" si="221"/>
        <v>31</v>
      </c>
      <c r="J481" s="96">
        <f t="shared" si="222"/>
        <v>1.0015446716335756</v>
      </c>
      <c r="K481" s="96">
        <v>1</v>
      </c>
      <c r="L481" s="96">
        <f t="shared" si="213"/>
        <v>1.0015446699999999</v>
      </c>
      <c r="M481" s="96">
        <f t="shared" si="218"/>
        <v>1213.8190428600001</v>
      </c>
      <c r="N481" s="24">
        <f t="shared" si="228"/>
        <v>0</v>
      </c>
      <c r="O481" s="95">
        <f t="shared" si="229"/>
        <v>0</v>
      </c>
      <c r="P481" s="96">
        <f t="shared" si="230"/>
        <v>0</v>
      </c>
      <c r="Q481" s="5">
        <f t="shared" si="223"/>
        <v>0.12</v>
      </c>
      <c r="R481" s="8">
        <f t="shared" si="231"/>
        <v>1.0042741660000001</v>
      </c>
      <c r="S481" s="3">
        <f t="shared" si="232"/>
        <v>5.1880640800000002</v>
      </c>
      <c r="T481" s="3">
        <f t="shared" si="233"/>
        <v>0</v>
      </c>
      <c r="U481" s="97" t="str">
        <f t="shared" si="234"/>
        <v>INCORPJ=</v>
      </c>
      <c r="V481" s="122">
        <f t="shared" si="215"/>
        <v>45250</v>
      </c>
      <c r="W481" s="4"/>
      <c r="X481" s="4"/>
      <c r="Y481" s="4"/>
      <c r="AD481" s="5"/>
    </row>
    <row r="482" spans="1:30" x14ac:dyDescent="0.2">
      <c r="A482" s="98">
        <f t="shared" si="219"/>
        <v>45234</v>
      </c>
      <c r="B482" s="96">
        <f t="shared" si="217"/>
        <v>1219.5129668300001</v>
      </c>
      <c r="C482" s="3">
        <f t="shared" si="212"/>
        <v>1211.94698472</v>
      </c>
      <c r="D482" s="99">
        <f t="shared" si="225"/>
        <v>1078.412</v>
      </c>
      <c r="E482" s="120">
        <f>IF(DAY(A481)=$A$5,VLOOKUP(A481,[1]A!$E$15:$G$200,3),E481)</f>
        <v>1082.104</v>
      </c>
      <c r="F482" s="100">
        <f t="shared" si="226"/>
        <v>45190</v>
      </c>
      <c r="G482" s="141">
        <f t="shared" si="227"/>
        <v>3.4235524085415303E-3</v>
      </c>
      <c r="H482" s="101">
        <f t="shared" si="220"/>
        <v>15</v>
      </c>
      <c r="I482" s="101">
        <f t="shared" si="221"/>
        <v>31</v>
      </c>
      <c r="J482" s="96">
        <f t="shared" si="222"/>
        <v>1.0016550965794888</v>
      </c>
      <c r="K482" s="96">
        <v>1</v>
      </c>
      <c r="L482" s="96">
        <f t="shared" si="213"/>
        <v>1.0016550900000001</v>
      </c>
      <c r="M482" s="96">
        <f t="shared" si="218"/>
        <v>1213.95286605</v>
      </c>
      <c r="N482" s="24">
        <f t="shared" si="228"/>
        <v>0</v>
      </c>
      <c r="O482" s="95">
        <f t="shared" si="229"/>
        <v>0</v>
      </c>
      <c r="P482" s="96">
        <f t="shared" si="230"/>
        <v>0</v>
      </c>
      <c r="Q482" s="5">
        <f t="shared" si="223"/>
        <v>0.12</v>
      </c>
      <c r="R482" s="8">
        <f t="shared" si="231"/>
        <v>1.0045801620000001</v>
      </c>
      <c r="S482" s="3">
        <f t="shared" si="232"/>
        <v>5.56010078</v>
      </c>
      <c r="T482" s="3">
        <f t="shared" si="233"/>
        <v>0</v>
      </c>
      <c r="U482" s="97" t="str">
        <f t="shared" si="234"/>
        <v>INCORPJ=</v>
      </c>
      <c r="V482" s="122">
        <f t="shared" si="215"/>
        <v>45250</v>
      </c>
      <c r="W482" s="4"/>
      <c r="X482" s="4"/>
      <c r="Y482" s="4"/>
      <c r="AD482" s="5"/>
    </row>
    <row r="483" spans="1:30" x14ac:dyDescent="0.2">
      <c r="A483" s="98">
        <f t="shared" si="219"/>
        <v>45235</v>
      </c>
      <c r="B483" s="96">
        <f t="shared" si="217"/>
        <v>1220.01904588</v>
      </c>
      <c r="C483" s="3">
        <f t="shared" si="212"/>
        <v>1211.94698472</v>
      </c>
      <c r="D483" s="99">
        <f t="shared" si="225"/>
        <v>1078.412</v>
      </c>
      <c r="E483" s="120">
        <f>IF(DAY(A482)=$A$5,VLOOKUP(A482,[1]A!$E$15:$G$200,3),E482)</f>
        <v>1082.104</v>
      </c>
      <c r="F483" s="100">
        <f t="shared" si="226"/>
        <v>45190</v>
      </c>
      <c r="G483" s="141">
        <f t="shared" si="227"/>
        <v>3.4235524085415303E-3</v>
      </c>
      <c r="H483" s="101">
        <f t="shared" si="220"/>
        <v>16</v>
      </c>
      <c r="I483" s="101">
        <f t="shared" si="221"/>
        <v>31</v>
      </c>
      <c r="J483" s="96">
        <f t="shared" si="222"/>
        <v>1.0017655337002644</v>
      </c>
      <c r="K483" s="96">
        <v>1</v>
      </c>
      <c r="L483" s="96">
        <f t="shared" si="213"/>
        <v>1.0017655299999999</v>
      </c>
      <c r="M483" s="96">
        <f t="shared" si="218"/>
        <v>1214.0867134699999</v>
      </c>
      <c r="N483" s="24">
        <f t="shared" si="228"/>
        <v>0</v>
      </c>
      <c r="O483" s="95">
        <f t="shared" si="229"/>
        <v>0</v>
      </c>
      <c r="P483" s="96">
        <f t="shared" si="230"/>
        <v>0</v>
      </c>
      <c r="Q483" s="5">
        <f t="shared" si="223"/>
        <v>0.12</v>
      </c>
      <c r="R483" s="8">
        <f t="shared" si="231"/>
        <v>1.0048862510000001</v>
      </c>
      <c r="S483" s="3">
        <f t="shared" si="232"/>
        <v>5.9323324099999999</v>
      </c>
      <c r="T483" s="3">
        <f t="shared" si="233"/>
        <v>0</v>
      </c>
      <c r="U483" s="97" t="str">
        <f t="shared" si="234"/>
        <v>INCORPJ=</v>
      </c>
      <c r="V483" s="122">
        <f t="shared" si="215"/>
        <v>45250</v>
      </c>
      <c r="W483" s="4"/>
      <c r="X483" s="4"/>
      <c r="Y483" s="4"/>
      <c r="AD483" s="5"/>
    </row>
    <row r="484" spans="1:30" x14ac:dyDescent="0.2">
      <c r="A484" s="98">
        <f t="shared" si="219"/>
        <v>45236</v>
      </c>
      <c r="B484" s="96">
        <f t="shared" si="217"/>
        <v>1220.52533199</v>
      </c>
      <c r="C484" s="3">
        <f t="shared" si="212"/>
        <v>1211.94698472</v>
      </c>
      <c r="D484" s="99">
        <f t="shared" si="225"/>
        <v>1078.412</v>
      </c>
      <c r="E484" s="120">
        <f>IF(DAY(A483)=$A$5,VLOOKUP(A483,[1]A!$E$15:$G$200,3),E483)</f>
        <v>1082.104</v>
      </c>
      <c r="F484" s="100">
        <f t="shared" si="226"/>
        <v>45190</v>
      </c>
      <c r="G484" s="141">
        <f t="shared" si="227"/>
        <v>3.4235524085415303E-3</v>
      </c>
      <c r="H484" s="101">
        <f t="shared" si="220"/>
        <v>17</v>
      </c>
      <c r="I484" s="101">
        <f t="shared" si="221"/>
        <v>31</v>
      </c>
      <c r="J484" s="96">
        <f t="shared" si="222"/>
        <v>1.001875982997245</v>
      </c>
      <c r="K484" s="96">
        <v>1</v>
      </c>
      <c r="L484" s="96">
        <f t="shared" si="213"/>
        <v>1.0018759800000001</v>
      </c>
      <c r="M484" s="96">
        <f t="shared" si="218"/>
        <v>1214.2205730200001</v>
      </c>
      <c r="N484" s="24">
        <f t="shared" si="228"/>
        <v>0</v>
      </c>
      <c r="O484" s="95">
        <f t="shared" si="229"/>
        <v>0</v>
      </c>
      <c r="P484" s="96">
        <f t="shared" si="230"/>
        <v>0</v>
      </c>
      <c r="Q484" s="5">
        <f t="shared" si="223"/>
        <v>0.12</v>
      </c>
      <c r="R484" s="8">
        <f t="shared" si="231"/>
        <v>1.0051924329999999</v>
      </c>
      <c r="S484" s="3">
        <f t="shared" si="232"/>
        <v>6.30475897</v>
      </c>
      <c r="T484" s="3">
        <f t="shared" si="233"/>
        <v>0</v>
      </c>
      <c r="U484" s="97" t="str">
        <f t="shared" si="234"/>
        <v>INCORPJ=</v>
      </c>
      <c r="V484" s="122">
        <f t="shared" si="215"/>
        <v>45250</v>
      </c>
      <c r="W484" s="4"/>
      <c r="X484" s="4"/>
      <c r="Y484" s="4"/>
      <c r="AD484" s="5"/>
    </row>
    <row r="485" spans="1:30" x14ac:dyDescent="0.2">
      <c r="A485" s="98">
        <f t="shared" si="219"/>
        <v>45237</v>
      </c>
      <c r="B485" s="96">
        <f t="shared" si="217"/>
        <v>1221.0318263899999</v>
      </c>
      <c r="C485" s="3">
        <f t="shared" si="212"/>
        <v>1211.94698472</v>
      </c>
      <c r="D485" s="99">
        <f t="shared" si="225"/>
        <v>1078.412</v>
      </c>
      <c r="E485" s="120">
        <f>IF(DAY(A484)=$A$5,VLOOKUP(A484,[1]A!$E$15:$G$200,3),E484)</f>
        <v>1082.104</v>
      </c>
      <c r="F485" s="100">
        <f t="shared" si="226"/>
        <v>45190</v>
      </c>
      <c r="G485" s="141">
        <f t="shared" si="227"/>
        <v>3.4235524085415303E-3</v>
      </c>
      <c r="H485" s="101">
        <f t="shared" si="220"/>
        <v>18</v>
      </c>
      <c r="I485" s="101">
        <f t="shared" si="221"/>
        <v>31</v>
      </c>
      <c r="J485" s="96">
        <f t="shared" si="222"/>
        <v>1.0019864444717728</v>
      </c>
      <c r="K485" s="96">
        <v>1</v>
      </c>
      <c r="L485" s="96">
        <f t="shared" si="213"/>
        <v>1.00198644</v>
      </c>
      <c r="M485" s="96">
        <f t="shared" si="218"/>
        <v>1214.3544446799999</v>
      </c>
      <c r="N485" s="24">
        <f t="shared" si="228"/>
        <v>0</v>
      </c>
      <c r="O485" s="95">
        <f t="shared" si="229"/>
        <v>0</v>
      </c>
      <c r="P485" s="96">
        <f t="shared" si="230"/>
        <v>0</v>
      </c>
      <c r="Q485" s="5">
        <f t="shared" si="223"/>
        <v>0.12</v>
      </c>
      <c r="R485" s="8">
        <f t="shared" si="231"/>
        <v>1.005498709</v>
      </c>
      <c r="S485" s="3">
        <f t="shared" si="232"/>
        <v>6.6773817099999997</v>
      </c>
      <c r="T485" s="3">
        <f t="shared" si="233"/>
        <v>0</v>
      </c>
      <c r="U485" s="97" t="str">
        <f t="shared" si="234"/>
        <v>INCORPJ=</v>
      </c>
      <c r="V485" s="122">
        <f t="shared" si="215"/>
        <v>45250</v>
      </c>
      <c r="W485" s="4"/>
      <c r="X485" s="4"/>
      <c r="Y485" s="4"/>
      <c r="AD485" s="5"/>
    </row>
    <row r="486" spans="1:30" x14ac:dyDescent="0.2">
      <c r="A486" s="98">
        <f t="shared" si="219"/>
        <v>45238</v>
      </c>
      <c r="B486" s="96">
        <f t="shared" si="217"/>
        <v>1221.53852794</v>
      </c>
      <c r="C486" s="3">
        <f t="shared" ref="C486:C549" si="235">IF(N485&gt;0,M485-P485,C485)</f>
        <v>1211.94698472</v>
      </c>
      <c r="D486" s="99">
        <f t="shared" si="225"/>
        <v>1078.412</v>
      </c>
      <c r="E486" s="120">
        <f>IF(DAY(A485)=$A$5,VLOOKUP(A485,[1]A!$E$15:$G$200,3),E485)</f>
        <v>1082.104</v>
      </c>
      <c r="F486" s="100">
        <f t="shared" si="226"/>
        <v>45190</v>
      </c>
      <c r="G486" s="141">
        <f t="shared" si="227"/>
        <v>3.4235524085415303E-3</v>
      </c>
      <c r="H486" s="101">
        <f t="shared" si="220"/>
        <v>19</v>
      </c>
      <c r="I486" s="101">
        <f t="shared" si="221"/>
        <v>31</v>
      </c>
      <c r="J486" s="96">
        <f t="shared" si="222"/>
        <v>1.0020969181251906</v>
      </c>
      <c r="K486" s="96">
        <v>1</v>
      </c>
      <c r="L486" s="96">
        <f t="shared" si="213"/>
        <v>1.0020969099999999</v>
      </c>
      <c r="M486" s="96">
        <f t="shared" si="218"/>
        <v>1214.4883284699999</v>
      </c>
      <c r="N486" s="24">
        <f t="shared" si="228"/>
        <v>0</v>
      </c>
      <c r="O486" s="95">
        <f t="shared" si="229"/>
        <v>0</v>
      </c>
      <c r="P486" s="96">
        <f t="shared" si="230"/>
        <v>0</v>
      </c>
      <c r="Q486" s="5">
        <f t="shared" si="223"/>
        <v>0.12</v>
      </c>
      <c r="R486" s="8">
        <f t="shared" si="231"/>
        <v>1.0058050780000001</v>
      </c>
      <c r="S486" s="3">
        <f t="shared" si="232"/>
        <v>7.0501994699999999</v>
      </c>
      <c r="T486" s="3">
        <f t="shared" si="233"/>
        <v>0</v>
      </c>
      <c r="U486" s="97" t="str">
        <f t="shared" si="234"/>
        <v>INCORPJ=</v>
      </c>
      <c r="V486" s="122">
        <f t="shared" si="215"/>
        <v>45250</v>
      </c>
      <c r="W486" s="4"/>
      <c r="X486" s="4"/>
      <c r="Y486" s="4"/>
      <c r="AD486" s="5"/>
    </row>
    <row r="487" spans="1:30" x14ac:dyDescent="0.2">
      <c r="A487" s="98">
        <f t="shared" si="219"/>
        <v>45239</v>
      </c>
      <c r="B487" s="96">
        <f t="shared" si="217"/>
        <v>1222.04544887</v>
      </c>
      <c r="C487" s="3">
        <f t="shared" si="235"/>
        <v>1211.94698472</v>
      </c>
      <c r="D487" s="99">
        <f t="shared" si="225"/>
        <v>1078.412</v>
      </c>
      <c r="E487" s="120">
        <f>IF(DAY(A486)=$A$5,VLOOKUP(A486,[1]A!$E$15:$G$200,3),E486)</f>
        <v>1082.104</v>
      </c>
      <c r="F487" s="100">
        <f t="shared" si="226"/>
        <v>45190</v>
      </c>
      <c r="G487" s="141">
        <f t="shared" si="227"/>
        <v>3.4235524085415303E-3</v>
      </c>
      <c r="H487" s="101">
        <f t="shared" si="220"/>
        <v>20</v>
      </c>
      <c r="I487" s="101">
        <f t="shared" si="221"/>
        <v>31</v>
      </c>
      <c r="J487" s="96">
        <f t="shared" si="222"/>
        <v>1.0022074039588411</v>
      </c>
      <c r="K487" s="96">
        <v>1</v>
      </c>
      <c r="L487" s="96">
        <f t="shared" si="213"/>
        <v>1.0022074000000001</v>
      </c>
      <c r="M487" s="96">
        <f t="shared" si="218"/>
        <v>1214.62223649</v>
      </c>
      <c r="N487" s="24">
        <f t="shared" si="228"/>
        <v>0</v>
      </c>
      <c r="O487" s="95">
        <f t="shared" si="229"/>
        <v>0</v>
      </c>
      <c r="P487" s="96">
        <f t="shared" si="230"/>
        <v>0</v>
      </c>
      <c r="Q487" s="5">
        <f t="shared" si="223"/>
        <v>0.12</v>
      </c>
      <c r="R487" s="8">
        <f t="shared" si="231"/>
        <v>1.00611154</v>
      </c>
      <c r="S487" s="3">
        <f t="shared" si="232"/>
        <v>7.4232123799999998</v>
      </c>
      <c r="T487" s="3">
        <f t="shared" si="233"/>
        <v>0</v>
      </c>
      <c r="U487" s="97" t="str">
        <f t="shared" si="234"/>
        <v>INCORPJ=</v>
      </c>
      <c r="V487" s="122">
        <f t="shared" si="215"/>
        <v>45250</v>
      </c>
      <c r="W487" s="4"/>
      <c r="X487" s="4"/>
      <c r="Y487" s="4"/>
      <c r="AD487" s="5"/>
    </row>
    <row r="488" spans="1:30" x14ac:dyDescent="0.2">
      <c r="A488" s="98">
        <f t="shared" si="219"/>
        <v>45240</v>
      </c>
      <c r="B488" s="96">
        <f t="shared" si="217"/>
        <v>1222.5525770400002</v>
      </c>
      <c r="C488" s="3">
        <f t="shared" si="235"/>
        <v>1211.94698472</v>
      </c>
      <c r="D488" s="99">
        <f t="shared" si="225"/>
        <v>1078.412</v>
      </c>
      <c r="E488" s="120">
        <f>IF(DAY(A487)=$A$5,VLOOKUP(A487,[1]A!$E$15:$G$200,3),E487)</f>
        <v>1082.104</v>
      </c>
      <c r="F488" s="100">
        <f t="shared" si="226"/>
        <v>45190</v>
      </c>
      <c r="G488" s="141">
        <f t="shared" si="227"/>
        <v>3.4235524085415303E-3</v>
      </c>
      <c r="H488" s="101">
        <f t="shared" si="220"/>
        <v>21</v>
      </c>
      <c r="I488" s="101">
        <f t="shared" si="221"/>
        <v>31</v>
      </c>
      <c r="J488" s="96">
        <f t="shared" si="222"/>
        <v>1.0023179019740676</v>
      </c>
      <c r="K488" s="96">
        <v>1</v>
      </c>
      <c r="L488" s="96">
        <f t="shared" si="213"/>
        <v>1.0023179</v>
      </c>
      <c r="M488" s="96">
        <f t="shared" si="218"/>
        <v>1214.7561566300001</v>
      </c>
      <c r="N488" s="24">
        <f t="shared" si="228"/>
        <v>0</v>
      </c>
      <c r="O488" s="95">
        <f t="shared" si="229"/>
        <v>0</v>
      </c>
      <c r="P488" s="96">
        <f t="shared" si="230"/>
        <v>0</v>
      </c>
      <c r="Q488" s="5">
        <f t="shared" si="223"/>
        <v>0.12</v>
      </c>
      <c r="R488" s="8">
        <f t="shared" si="231"/>
        <v>1.0064180949999999</v>
      </c>
      <c r="S488" s="3">
        <f t="shared" si="232"/>
        <v>7.7964204099999996</v>
      </c>
      <c r="T488" s="3">
        <f t="shared" si="233"/>
        <v>0</v>
      </c>
      <c r="U488" s="97" t="str">
        <f t="shared" si="234"/>
        <v>INCORPJ=</v>
      </c>
      <c r="V488" s="122">
        <f t="shared" si="215"/>
        <v>45250</v>
      </c>
      <c r="W488" s="4"/>
      <c r="X488" s="4"/>
      <c r="Y488" s="4"/>
      <c r="AD488" s="5"/>
    </row>
    <row r="489" spans="1:30" x14ac:dyDescent="0.2">
      <c r="A489" s="98">
        <f t="shared" si="219"/>
        <v>45241</v>
      </c>
      <c r="B489" s="96">
        <f t="shared" si="217"/>
        <v>1223.0599137199999</v>
      </c>
      <c r="C489" s="3">
        <f t="shared" si="235"/>
        <v>1211.94698472</v>
      </c>
      <c r="D489" s="99">
        <f t="shared" si="225"/>
        <v>1078.412</v>
      </c>
      <c r="E489" s="120">
        <f>IF(DAY(A488)=$A$5,VLOOKUP(A488,[1]A!$E$15:$G$200,3),E488)</f>
        <v>1082.104</v>
      </c>
      <c r="F489" s="100">
        <f t="shared" si="226"/>
        <v>45190</v>
      </c>
      <c r="G489" s="141">
        <f t="shared" si="227"/>
        <v>3.4235524085415303E-3</v>
      </c>
      <c r="H489" s="101">
        <f t="shared" si="220"/>
        <v>22</v>
      </c>
      <c r="I489" s="101">
        <f t="shared" si="221"/>
        <v>31</v>
      </c>
      <c r="J489" s="96">
        <f t="shared" si="222"/>
        <v>1.0024284121722125</v>
      </c>
      <c r="K489" s="96">
        <v>1</v>
      </c>
      <c r="L489" s="96">
        <f t="shared" si="213"/>
        <v>1.00242841</v>
      </c>
      <c r="M489" s="96">
        <f t="shared" si="218"/>
        <v>1214.89008889</v>
      </c>
      <c r="N489" s="24">
        <f t="shared" si="228"/>
        <v>0</v>
      </c>
      <c r="O489" s="95">
        <f t="shared" si="229"/>
        <v>0</v>
      </c>
      <c r="P489" s="96">
        <f t="shared" si="230"/>
        <v>0</v>
      </c>
      <c r="Q489" s="5">
        <f t="shared" si="223"/>
        <v>0.12</v>
      </c>
      <c r="R489" s="8">
        <f t="shared" si="231"/>
        <v>1.006724744</v>
      </c>
      <c r="S489" s="3">
        <f t="shared" si="232"/>
        <v>8.1698248299999996</v>
      </c>
      <c r="T489" s="3">
        <f t="shared" si="233"/>
        <v>0</v>
      </c>
      <c r="U489" s="97" t="str">
        <f t="shared" si="234"/>
        <v>INCORPJ=</v>
      </c>
      <c r="V489" s="122">
        <f t="shared" si="215"/>
        <v>45250</v>
      </c>
      <c r="W489" s="4"/>
      <c r="X489" s="4"/>
      <c r="Y489" s="4"/>
      <c r="AD489" s="5"/>
    </row>
    <row r="490" spans="1:30" x14ac:dyDescent="0.2">
      <c r="A490" s="98">
        <f t="shared" si="219"/>
        <v>45242</v>
      </c>
      <c r="B490" s="96">
        <f t="shared" si="217"/>
        <v>1223.5674589600001</v>
      </c>
      <c r="C490" s="3">
        <f t="shared" si="235"/>
        <v>1211.94698472</v>
      </c>
      <c r="D490" s="99">
        <f t="shared" si="225"/>
        <v>1078.412</v>
      </c>
      <c r="E490" s="120">
        <f>IF(DAY(A489)=$A$5,VLOOKUP(A489,[1]A!$E$15:$G$200,3),E489)</f>
        <v>1082.104</v>
      </c>
      <c r="F490" s="100">
        <f t="shared" si="226"/>
        <v>45190</v>
      </c>
      <c r="G490" s="141">
        <f t="shared" si="227"/>
        <v>3.4235524085415303E-3</v>
      </c>
      <c r="H490" s="101">
        <f t="shared" si="220"/>
        <v>23</v>
      </c>
      <c r="I490" s="101">
        <f t="shared" si="221"/>
        <v>31</v>
      </c>
      <c r="J490" s="96">
        <f t="shared" si="222"/>
        <v>1.0025389345546194</v>
      </c>
      <c r="K490" s="96">
        <v>1</v>
      </c>
      <c r="L490" s="96">
        <f t="shared" si="213"/>
        <v>1.0025389300000001</v>
      </c>
      <c r="M490" s="96">
        <f t="shared" si="218"/>
        <v>1215.02403327</v>
      </c>
      <c r="N490" s="24">
        <f t="shared" si="228"/>
        <v>0</v>
      </c>
      <c r="O490" s="95">
        <f t="shared" si="229"/>
        <v>0</v>
      </c>
      <c r="P490" s="96">
        <f t="shared" si="230"/>
        <v>0</v>
      </c>
      <c r="Q490" s="5">
        <f t="shared" si="223"/>
        <v>0.12</v>
      </c>
      <c r="R490" s="8">
        <f t="shared" si="231"/>
        <v>1.0070314869999999</v>
      </c>
      <c r="S490" s="3">
        <f t="shared" si="232"/>
        <v>8.5434256899999994</v>
      </c>
      <c r="T490" s="3">
        <f t="shared" si="233"/>
        <v>0</v>
      </c>
      <c r="U490" s="97" t="str">
        <f t="shared" si="234"/>
        <v>INCORPJ=</v>
      </c>
      <c r="V490" s="122">
        <f t="shared" si="215"/>
        <v>45250</v>
      </c>
      <c r="W490" s="4"/>
      <c r="X490" s="4"/>
      <c r="Y490" s="4"/>
      <c r="AD490" s="5"/>
    </row>
    <row r="491" spans="1:30" x14ac:dyDescent="0.2">
      <c r="A491" s="98">
        <f t="shared" si="219"/>
        <v>45243</v>
      </c>
      <c r="B491" s="96">
        <f t="shared" si="217"/>
        <v>1224.07521159</v>
      </c>
      <c r="C491" s="3">
        <f t="shared" si="235"/>
        <v>1211.94698472</v>
      </c>
      <c r="D491" s="99">
        <f t="shared" si="225"/>
        <v>1078.412</v>
      </c>
      <c r="E491" s="120">
        <f>IF(DAY(A490)=$A$5,VLOOKUP(A490,[1]A!$E$15:$G$200,3),E490)</f>
        <v>1082.104</v>
      </c>
      <c r="F491" s="100">
        <f t="shared" si="226"/>
        <v>45190</v>
      </c>
      <c r="G491" s="141">
        <f t="shared" si="227"/>
        <v>3.4235524085415303E-3</v>
      </c>
      <c r="H491" s="101">
        <f t="shared" si="220"/>
        <v>24</v>
      </c>
      <c r="I491" s="101">
        <f t="shared" si="221"/>
        <v>31</v>
      </c>
      <c r="J491" s="96">
        <f t="shared" si="222"/>
        <v>1.0026494691226318</v>
      </c>
      <c r="K491" s="96">
        <v>1</v>
      </c>
      <c r="L491" s="96">
        <f t="shared" ref="L491:L554" si="236">TRUNC(J491*K491,8)</f>
        <v>1.00264946</v>
      </c>
      <c r="M491" s="96">
        <f t="shared" si="218"/>
        <v>1215.1579897700001</v>
      </c>
      <c r="N491" s="24">
        <f t="shared" si="228"/>
        <v>0</v>
      </c>
      <c r="O491" s="95">
        <f t="shared" si="229"/>
        <v>0</v>
      </c>
      <c r="P491" s="96">
        <f t="shared" si="230"/>
        <v>0</v>
      </c>
      <c r="Q491" s="5">
        <f t="shared" si="223"/>
        <v>0.12</v>
      </c>
      <c r="R491" s="8">
        <f t="shared" si="231"/>
        <v>1.0073383229999999</v>
      </c>
      <c r="S491" s="3">
        <f t="shared" si="232"/>
        <v>8.91722182</v>
      </c>
      <c r="T491" s="3">
        <f t="shared" si="233"/>
        <v>0</v>
      </c>
      <c r="U491" s="97" t="str">
        <f t="shared" ref="U491:U506" si="237">U490</f>
        <v>INCORPJ=</v>
      </c>
      <c r="V491" s="122">
        <f t="shared" ref="V491:V554" si="238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9"/>
        <v>45244</v>
      </c>
      <c r="B492" s="96">
        <f t="shared" si="217"/>
        <v>1224.5831838700001</v>
      </c>
      <c r="C492" s="3">
        <f t="shared" si="235"/>
        <v>1211.94698472</v>
      </c>
      <c r="D492" s="99">
        <f t="shared" si="225"/>
        <v>1078.412</v>
      </c>
      <c r="E492" s="120">
        <f>IF(DAY(A491)=$A$5,VLOOKUP(A491,[1]A!$E$15:$G$200,3),E491)</f>
        <v>1082.104</v>
      </c>
      <c r="F492" s="100">
        <f t="shared" si="226"/>
        <v>45190</v>
      </c>
      <c r="G492" s="141">
        <f t="shared" si="227"/>
        <v>3.4235524085415303E-3</v>
      </c>
      <c r="H492" s="101">
        <f t="shared" si="220"/>
        <v>25</v>
      </c>
      <c r="I492" s="101">
        <f t="shared" si="221"/>
        <v>31</v>
      </c>
      <c r="J492" s="96">
        <f t="shared" si="222"/>
        <v>1.0027600158775929</v>
      </c>
      <c r="K492" s="96">
        <v>1</v>
      </c>
      <c r="L492" s="96">
        <f t="shared" si="236"/>
        <v>1.00276001</v>
      </c>
      <c r="M492" s="96">
        <f t="shared" si="218"/>
        <v>1215.2919705100001</v>
      </c>
      <c r="N492" s="24">
        <f t="shared" si="228"/>
        <v>0</v>
      </c>
      <c r="O492" s="95">
        <f t="shared" si="229"/>
        <v>0</v>
      </c>
      <c r="P492" s="96">
        <f t="shared" si="230"/>
        <v>0</v>
      </c>
      <c r="Q492" s="5">
        <f t="shared" si="223"/>
        <v>0.12</v>
      </c>
      <c r="R492" s="8">
        <f t="shared" si="231"/>
        <v>1.0076452520000001</v>
      </c>
      <c r="S492" s="3">
        <f t="shared" si="232"/>
        <v>9.2912133600000004</v>
      </c>
      <c r="T492" s="3">
        <f t="shared" si="233"/>
        <v>0</v>
      </c>
      <c r="U492" s="97" t="str">
        <f t="shared" si="237"/>
        <v>INCORPJ=</v>
      </c>
      <c r="V492" s="122">
        <f t="shared" si="238"/>
        <v>45250</v>
      </c>
      <c r="W492" s="4"/>
      <c r="X492" s="4"/>
      <c r="Y492" s="4"/>
      <c r="AD492" s="5"/>
    </row>
    <row r="493" spans="1:30" x14ac:dyDescent="0.2">
      <c r="A493" s="98">
        <f t="shared" si="219"/>
        <v>45245</v>
      </c>
      <c r="B493" s="96">
        <f t="shared" si="217"/>
        <v>1225.09136487</v>
      </c>
      <c r="C493" s="3">
        <f t="shared" si="235"/>
        <v>1211.94698472</v>
      </c>
      <c r="D493" s="99">
        <f t="shared" si="225"/>
        <v>1078.412</v>
      </c>
      <c r="E493" s="120">
        <f>IF(DAY(A492)=$A$5,VLOOKUP(A492,[1]A!$E$15:$G$200,3),E492)</f>
        <v>1082.104</v>
      </c>
      <c r="F493" s="100">
        <f t="shared" si="226"/>
        <v>45190</v>
      </c>
      <c r="G493" s="141">
        <f t="shared" si="227"/>
        <v>3.4235524085415303E-3</v>
      </c>
      <c r="H493" s="101">
        <f t="shared" si="220"/>
        <v>26</v>
      </c>
      <c r="I493" s="101">
        <f t="shared" si="221"/>
        <v>31</v>
      </c>
      <c r="J493" s="96">
        <f t="shared" si="222"/>
        <v>1.0028705748208464</v>
      </c>
      <c r="K493" s="96">
        <v>1</v>
      </c>
      <c r="L493" s="96">
        <f t="shared" si="236"/>
        <v>1.00287057</v>
      </c>
      <c r="M493" s="96">
        <f t="shared" si="218"/>
        <v>1215.4259633700001</v>
      </c>
      <c r="N493" s="24">
        <f t="shared" si="228"/>
        <v>0</v>
      </c>
      <c r="O493" s="95">
        <f t="shared" si="229"/>
        <v>0</v>
      </c>
      <c r="P493" s="96">
        <f t="shared" si="230"/>
        <v>0</v>
      </c>
      <c r="Q493" s="5">
        <f t="shared" si="223"/>
        <v>0.12</v>
      </c>
      <c r="R493" s="8">
        <f t="shared" si="231"/>
        <v>1.0079522750000001</v>
      </c>
      <c r="S493" s="3">
        <f t="shared" si="232"/>
        <v>9.6654014999999998</v>
      </c>
      <c r="T493" s="3">
        <f t="shared" si="233"/>
        <v>0</v>
      </c>
      <c r="U493" s="97" t="str">
        <f t="shared" si="237"/>
        <v>INCORPJ=</v>
      </c>
      <c r="V493" s="122">
        <f t="shared" si="238"/>
        <v>45250</v>
      </c>
      <c r="W493" s="4"/>
      <c r="X493" s="4"/>
      <c r="Y493" s="4"/>
      <c r="AD493" s="5"/>
    </row>
    <row r="494" spans="1:30" x14ac:dyDescent="0.2">
      <c r="A494" s="98">
        <f t="shared" si="219"/>
        <v>45246</v>
      </c>
      <c r="B494" s="96">
        <f t="shared" si="217"/>
        <v>1225.5997534099999</v>
      </c>
      <c r="C494" s="3">
        <f t="shared" si="235"/>
        <v>1211.94698472</v>
      </c>
      <c r="D494" s="99">
        <f t="shared" si="225"/>
        <v>1078.412</v>
      </c>
      <c r="E494" s="120">
        <f>IF(DAY(A493)=$A$5,VLOOKUP(A493,[1]A!$E$15:$G$200,3),E493)</f>
        <v>1082.104</v>
      </c>
      <c r="F494" s="100">
        <f t="shared" si="226"/>
        <v>45190</v>
      </c>
      <c r="G494" s="141">
        <f t="shared" si="227"/>
        <v>3.4235524085415303E-3</v>
      </c>
      <c r="H494" s="101">
        <f t="shared" si="220"/>
        <v>27</v>
      </c>
      <c r="I494" s="101">
        <f t="shared" si="221"/>
        <v>31</v>
      </c>
      <c r="J494" s="96">
        <f t="shared" si="222"/>
        <v>1.0029811459537366</v>
      </c>
      <c r="K494" s="96">
        <v>1</v>
      </c>
      <c r="L494" s="96">
        <f t="shared" si="236"/>
        <v>1.0029811399999999</v>
      </c>
      <c r="M494" s="96">
        <f t="shared" si="218"/>
        <v>1215.55996835</v>
      </c>
      <c r="N494" s="24">
        <f t="shared" si="228"/>
        <v>0</v>
      </c>
      <c r="O494" s="95">
        <f t="shared" si="229"/>
        <v>0</v>
      </c>
      <c r="P494" s="96">
        <f t="shared" si="230"/>
        <v>0</v>
      </c>
      <c r="Q494" s="5">
        <f t="shared" si="223"/>
        <v>0.12</v>
      </c>
      <c r="R494" s="8">
        <f t="shared" si="231"/>
        <v>1.0082593909999999</v>
      </c>
      <c r="S494" s="3">
        <f t="shared" si="232"/>
        <v>10.03978506</v>
      </c>
      <c r="T494" s="3">
        <f t="shared" si="233"/>
        <v>0</v>
      </c>
      <c r="U494" s="97" t="str">
        <f t="shared" si="237"/>
        <v>INCORPJ=</v>
      </c>
      <c r="V494" s="122">
        <f t="shared" si="238"/>
        <v>45250</v>
      </c>
      <c r="W494" s="4"/>
      <c r="X494" s="4"/>
      <c r="Y494" s="4"/>
      <c r="AD494" s="5"/>
    </row>
    <row r="495" spans="1:30" x14ac:dyDescent="0.2">
      <c r="A495" s="98">
        <f t="shared" si="219"/>
        <v>45247</v>
      </c>
      <c r="B495" s="96">
        <f t="shared" si="217"/>
        <v>1226.1083507599999</v>
      </c>
      <c r="C495" s="3">
        <f t="shared" si="235"/>
        <v>1211.94698472</v>
      </c>
      <c r="D495" s="99">
        <f t="shared" si="225"/>
        <v>1078.412</v>
      </c>
      <c r="E495" s="120">
        <f>IF(DAY(A494)=$A$5,VLOOKUP(A494,[1]A!$E$15:$G$200,3),E494)</f>
        <v>1082.104</v>
      </c>
      <c r="F495" s="100">
        <f t="shared" si="226"/>
        <v>45190</v>
      </c>
      <c r="G495" s="141">
        <f t="shared" si="227"/>
        <v>3.4235524085415303E-3</v>
      </c>
      <c r="H495" s="101">
        <f t="shared" si="220"/>
        <v>28</v>
      </c>
      <c r="I495" s="101">
        <f t="shared" si="221"/>
        <v>31</v>
      </c>
      <c r="J495" s="96">
        <f t="shared" si="222"/>
        <v>1.0030917292776069</v>
      </c>
      <c r="K495" s="96">
        <v>1</v>
      </c>
      <c r="L495" s="96">
        <f t="shared" si="236"/>
        <v>1.00309172</v>
      </c>
      <c r="M495" s="96">
        <f t="shared" si="218"/>
        <v>1215.6939854499999</v>
      </c>
      <c r="N495" s="24">
        <f t="shared" si="228"/>
        <v>0</v>
      </c>
      <c r="O495" s="95">
        <f t="shared" si="229"/>
        <v>0</v>
      </c>
      <c r="P495" s="96">
        <f t="shared" si="230"/>
        <v>0</v>
      </c>
      <c r="Q495" s="5">
        <f t="shared" si="223"/>
        <v>0.12</v>
      </c>
      <c r="R495" s="8">
        <f t="shared" si="231"/>
        <v>1.0085666010000001</v>
      </c>
      <c r="S495" s="3">
        <f t="shared" si="232"/>
        <v>10.414365310000001</v>
      </c>
      <c r="T495" s="3">
        <f t="shared" si="233"/>
        <v>0</v>
      </c>
      <c r="U495" s="97" t="str">
        <f t="shared" si="237"/>
        <v>INCORPJ=</v>
      </c>
      <c r="V495" s="122">
        <f t="shared" si="238"/>
        <v>45250</v>
      </c>
      <c r="W495" s="4"/>
      <c r="X495" s="4"/>
      <c r="Y495" s="4"/>
      <c r="AD495" s="5"/>
    </row>
    <row r="496" spans="1:30" x14ac:dyDescent="0.2">
      <c r="A496" s="98">
        <f t="shared" si="219"/>
        <v>45248</v>
      </c>
      <c r="B496" s="96">
        <f t="shared" si="217"/>
        <v>1226.61716918</v>
      </c>
      <c r="C496" s="3">
        <f t="shared" si="235"/>
        <v>1211.94698472</v>
      </c>
      <c r="D496" s="99">
        <f t="shared" si="225"/>
        <v>1078.412</v>
      </c>
      <c r="E496" s="120">
        <f>IF(DAY(A495)=$A$5,VLOOKUP(A495,[1]A!$E$15:$G$200,3),E495)</f>
        <v>1082.104</v>
      </c>
      <c r="F496" s="100">
        <f t="shared" si="226"/>
        <v>45190</v>
      </c>
      <c r="G496" s="141">
        <f t="shared" si="227"/>
        <v>3.4235524085415303E-3</v>
      </c>
      <c r="H496" s="101">
        <f t="shared" si="220"/>
        <v>29</v>
      </c>
      <c r="I496" s="101">
        <f t="shared" si="221"/>
        <v>31</v>
      </c>
      <c r="J496" s="96">
        <f t="shared" si="222"/>
        <v>1.0032023247938016</v>
      </c>
      <c r="K496" s="96">
        <v>1</v>
      </c>
      <c r="L496" s="96">
        <f t="shared" si="236"/>
        <v>1.00320232</v>
      </c>
      <c r="M496" s="96">
        <f t="shared" si="218"/>
        <v>1215.8280267800001</v>
      </c>
      <c r="N496" s="24">
        <f t="shared" si="228"/>
        <v>0</v>
      </c>
      <c r="O496" s="95">
        <f t="shared" si="229"/>
        <v>0</v>
      </c>
      <c r="P496" s="96">
        <f t="shared" si="230"/>
        <v>0</v>
      </c>
      <c r="Q496" s="5">
        <f t="shared" si="223"/>
        <v>0.12</v>
      </c>
      <c r="R496" s="8">
        <f t="shared" si="231"/>
        <v>1.008873905</v>
      </c>
      <c r="S496" s="3">
        <f t="shared" si="232"/>
        <v>10.789142399999999</v>
      </c>
      <c r="T496" s="3">
        <f t="shared" si="233"/>
        <v>0</v>
      </c>
      <c r="U496" s="97" t="str">
        <f t="shared" si="237"/>
        <v>INCORPJ=</v>
      </c>
      <c r="V496" s="122">
        <f t="shared" si="238"/>
        <v>45250</v>
      </c>
      <c r="W496" s="4"/>
      <c r="X496" s="4"/>
      <c r="Y496" s="4"/>
      <c r="AD496" s="5"/>
    </row>
    <row r="497" spans="1:135" x14ac:dyDescent="0.2">
      <c r="A497" s="98">
        <f t="shared" si="219"/>
        <v>45249</v>
      </c>
      <c r="B497" s="96">
        <f t="shared" si="217"/>
        <v>1227.12619531</v>
      </c>
      <c r="C497" s="3">
        <f t="shared" si="235"/>
        <v>1211.94698472</v>
      </c>
      <c r="D497" s="99">
        <f t="shared" si="225"/>
        <v>1078.412</v>
      </c>
      <c r="E497" s="120">
        <f>IF(DAY(A496)=$A$5,VLOOKUP(A496,[1]A!$E$15:$G$200,3),E496)</f>
        <v>1082.104</v>
      </c>
      <c r="F497" s="100">
        <f t="shared" si="226"/>
        <v>45190</v>
      </c>
      <c r="G497" s="141">
        <f t="shared" si="227"/>
        <v>3.4235524085415303E-3</v>
      </c>
      <c r="H497" s="101">
        <f t="shared" si="220"/>
        <v>30</v>
      </c>
      <c r="I497" s="101">
        <f t="shared" si="221"/>
        <v>31</v>
      </c>
      <c r="J497" s="96">
        <f t="shared" si="222"/>
        <v>1.0033129325036649</v>
      </c>
      <c r="K497" s="96">
        <v>1</v>
      </c>
      <c r="L497" s="96">
        <f t="shared" si="236"/>
        <v>1.0033129300000001</v>
      </c>
      <c r="M497" s="96">
        <f t="shared" si="218"/>
        <v>1215.96208024</v>
      </c>
      <c r="N497" s="24">
        <f t="shared" si="228"/>
        <v>0</v>
      </c>
      <c r="O497" s="95">
        <f t="shared" si="229"/>
        <v>0</v>
      </c>
      <c r="P497" s="96">
        <f t="shared" si="230"/>
        <v>0</v>
      </c>
      <c r="Q497" s="5">
        <f t="shared" si="223"/>
        <v>0.12</v>
      </c>
      <c r="R497" s="8">
        <f t="shared" si="231"/>
        <v>1.009181302</v>
      </c>
      <c r="S497" s="3">
        <f t="shared" si="232"/>
        <v>11.164115069999999</v>
      </c>
      <c r="T497" s="3">
        <f t="shared" si="233"/>
        <v>0</v>
      </c>
      <c r="U497" s="97" t="str">
        <f t="shared" si="237"/>
        <v>INCORPJ=</v>
      </c>
      <c r="V497" s="122">
        <f t="shared" si="238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9"/>
        <v>45250</v>
      </c>
      <c r="B498" s="96">
        <f t="shared" si="217"/>
        <v>1227.6354304000001</v>
      </c>
      <c r="C498" s="3">
        <f t="shared" si="235"/>
        <v>1211.94698472</v>
      </c>
      <c r="D498" s="99">
        <f t="shared" si="225"/>
        <v>1078.412</v>
      </c>
      <c r="E498" s="120">
        <f>IF(DAY(A497)=$A$5,VLOOKUP(A497,[1]A!$E$15:$G$200,3),E497)</f>
        <v>1082.104</v>
      </c>
      <c r="F498" s="100">
        <f t="shared" si="226"/>
        <v>45190</v>
      </c>
      <c r="G498" s="141">
        <f t="shared" si="227"/>
        <v>3.4235524085415303E-3</v>
      </c>
      <c r="H498" s="101">
        <f t="shared" si="220"/>
        <v>31</v>
      </c>
      <c r="I498" s="101">
        <f t="shared" si="221"/>
        <v>31</v>
      </c>
      <c r="J498" s="96">
        <f t="shared" si="222"/>
        <v>1.0034235524085415</v>
      </c>
      <c r="K498" s="96">
        <v>1</v>
      </c>
      <c r="L498" s="96">
        <f t="shared" si="236"/>
        <v>1.0034235499999999</v>
      </c>
      <c r="M498" s="96">
        <f t="shared" si="218"/>
        <v>1216.0961458100001</v>
      </c>
      <c r="N498" s="24">
        <f t="shared" si="228"/>
        <v>16</v>
      </c>
      <c r="O498" s="95">
        <f t="shared" si="229"/>
        <v>0</v>
      </c>
      <c r="P498" s="96">
        <f t="shared" si="230"/>
        <v>0</v>
      </c>
      <c r="Q498" s="5">
        <f t="shared" si="223"/>
        <v>0.12</v>
      </c>
      <c r="R498" s="8">
        <f t="shared" si="231"/>
        <v>1.0094887930000001</v>
      </c>
      <c r="S498" s="3">
        <f t="shared" si="232"/>
        <v>11.539284589999999</v>
      </c>
      <c r="T498" s="3">
        <f t="shared" si="233"/>
        <v>11.539284589999999</v>
      </c>
      <c r="U498" s="97" t="str">
        <f t="shared" si="237"/>
        <v>INCORPJ=</v>
      </c>
      <c r="V498" s="122">
        <f t="shared" si="238"/>
        <v>45250</v>
      </c>
      <c r="W498" s="4"/>
      <c r="X498" s="4"/>
      <c r="Y498" s="4"/>
      <c r="AD498" s="5"/>
    </row>
    <row r="499" spans="1:135" ht="15.75" x14ac:dyDescent="0.2">
      <c r="A499" s="98">
        <f t="shared" si="219"/>
        <v>45251</v>
      </c>
      <c r="B499" s="96">
        <f t="shared" si="217"/>
        <v>1228.1027442</v>
      </c>
      <c r="C499" s="144">
        <f>IF(N498&gt;0,M498-P498+S498,C498)</f>
        <v>1227.6354304000001</v>
      </c>
      <c r="D499" s="99">
        <f t="shared" si="225"/>
        <v>1082.104</v>
      </c>
      <c r="E499" s="120">
        <f>IF(DAY(A498)=$A$5,VLOOKUP(A498,[1]A!$E$15:$G$200,3),E498)</f>
        <v>1084.242</v>
      </c>
      <c r="F499" s="100">
        <f t="shared" si="226"/>
        <v>45220</v>
      </c>
      <c r="G499" s="141">
        <f t="shared" si="227"/>
        <v>1.9757805164752895E-3</v>
      </c>
      <c r="H499" s="101">
        <f t="shared" si="220"/>
        <v>1</v>
      </c>
      <c r="I499" s="101">
        <f t="shared" si="221"/>
        <v>30</v>
      </c>
      <c r="J499" s="96">
        <f t="shared" si="222"/>
        <v>1.0000657965388076</v>
      </c>
      <c r="K499" s="96">
        <v>1</v>
      </c>
      <c r="L499" s="96">
        <f t="shared" si="236"/>
        <v>1.0000657900000001</v>
      </c>
      <c r="M499" s="96">
        <f t="shared" si="218"/>
        <v>1227.7161965299999</v>
      </c>
      <c r="N499" s="24">
        <f t="shared" si="228"/>
        <v>0</v>
      </c>
      <c r="O499" s="95">
        <f t="shared" si="229"/>
        <v>0</v>
      </c>
      <c r="P499" s="96">
        <f t="shared" si="230"/>
        <v>0</v>
      </c>
      <c r="Q499" s="5">
        <f t="shared" si="223"/>
        <v>0.12</v>
      </c>
      <c r="R499" s="8">
        <f t="shared" si="231"/>
        <v>1.0003148509999999</v>
      </c>
      <c r="S499" s="3">
        <f t="shared" si="232"/>
        <v>0.38654767000000001</v>
      </c>
      <c r="T499" s="3">
        <f t="shared" si="233"/>
        <v>0</v>
      </c>
      <c r="U499" s="97" t="str">
        <f t="shared" si="237"/>
        <v>INCORPJ=</v>
      </c>
      <c r="V499" s="122">
        <f t="shared" si="238"/>
        <v>45280</v>
      </c>
      <c r="W499" s="4"/>
      <c r="X499" s="4"/>
      <c r="Y499" s="4"/>
      <c r="AD499" s="5"/>
    </row>
    <row r="500" spans="1:135" x14ac:dyDescent="0.2">
      <c r="A500" s="98">
        <f t="shared" si="219"/>
        <v>45252</v>
      </c>
      <c r="B500" s="96">
        <f t="shared" si="217"/>
        <v>1228.5702439299998</v>
      </c>
      <c r="C500" s="3">
        <f t="shared" si="235"/>
        <v>1227.6354304000001</v>
      </c>
      <c r="D500" s="99">
        <f t="shared" si="225"/>
        <v>1082.104</v>
      </c>
      <c r="E500" s="120">
        <f>IF(DAY(A499)=$A$5,VLOOKUP(A499,[1]A!$E$15:$G$200,3),E499)</f>
        <v>1084.242</v>
      </c>
      <c r="F500" s="100">
        <f t="shared" si="226"/>
        <v>45220</v>
      </c>
      <c r="G500" s="141">
        <f t="shared" si="227"/>
        <v>1.9757805164752895E-3</v>
      </c>
      <c r="H500" s="101">
        <f t="shared" si="220"/>
        <v>2</v>
      </c>
      <c r="I500" s="101">
        <f t="shared" si="221"/>
        <v>30</v>
      </c>
      <c r="J500" s="96">
        <f t="shared" si="222"/>
        <v>1.0001315974067995</v>
      </c>
      <c r="K500" s="96">
        <v>1</v>
      </c>
      <c r="L500" s="96">
        <f t="shared" si="236"/>
        <v>1.0001315900000001</v>
      </c>
      <c r="M500" s="96">
        <f t="shared" si="218"/>
        <v>1227.7969749399999</v>
      </c>
      <c r="N500" s="24">
        <f t="shared" si="228"/>
        <v>0</v>
      </c>
      <c r="O500" s="95">
        <f t="shared" si="229"/>
        <v>0</v>
      </c>
      <c r="P500" s="96">
        <f t="shared" si="230"/>
        <v>0</v>
      </c>
      <c r="Q500" s="5">
        <f t="shared" si="223"/>
        <v>0.12</v>
      </c>
      <c r="R500" s="8">
        <f t="shared" si="231"/>
        <v>1.000629802</v>
      </c>
      <c r="S500" s="3">
        <f t="shared" si="232"/>
        <v>0.77326899000000004</v>
      </c>
      <c r="T500" s="3">
        <f t="shared" si="233"/>
        <v>0</v>
      </c>
      <c r="U500" s="97" t="str">
        <f t="shared" si="237"/>
        <v>INCORPJ=</v>
      </c>
      <c r="V500" s="122">
        <f t="shared" si="238"/>
        <v>45280</v>
      </c>
      <c r="W500" s="4"/>
      <c r="X500" s="4"/>
      <c r="Y500" s="4"/>
      <c r="AD500" s="5"/>
    </row>
    <row r="501" spans="1:135" x14ac:dyDescent="0.2">
      <c r="A501" s="98">
        <f t="shared" si="219"/>
        <v>45253</v>
      </c>
      <c r="B501" s="96">
        <f t="shared" si="217"/>
        <v>1229.0379283900002</v>
      </c>
      <c r="C501" s="3">
        <f t="shared" si="235"/>
        <v>1227.6354304000001</v>
      </c>
      <c r="D501" s="99">
        <f t="shared" si="225"/>
        <v>1082.104</v>
      </c>
      <c r="E501" s="120">
        <f>IF(DAY(A500)=$A$5,VLOOKUP(A500,[1]A!$E$15:$G$200,3),E500)</f>
        <v>1084.242</v>
      </c>
      <c r="F501" s="100">
        <f t="shared" si="226"/>
        <v>45220</v>
      </c>
      <c r="G501" s="141">
        <f t="shared" si="227"/>
        <v>1.9757805164752895E-3</v>
      </c>
      <c r="H501" s="101">
        <f t="shared" si="220"/>
        <v>3</v>
      </c>
      <c r="I501" s="101">
        <f t="shared" si="221"/>
        <v>30</v>
      </c>
      <c r="J501" s="96">
        <f t="shared" si="222"/>
        <v>1.0001974026042608</v>
      </c>
      <c r="K501" s="96">
        <v>1</v>
      </c>
      <c r="L501" s="96">
        <f t="shared" si="236"/>
        <v>1.0001974</v>
      </c>
      <c r="M501" s="96">
        <f t="shared" si="218"/>
        <v>1227.8777656300001</v>
      </c>
      <c r="N501" s="24">
        <f t="shared" si="228"/>
        <v>0</v>
      </c>
      <c r="O501" s="95">
        <f t="shared" si="229"/>
        <v>0</v>
      </c>
      <c r="P501" s="96">
        <f t="shared" si="230"/>
        <v>0</v>
      </c>
      <c r="Q501" s="5">
        <f t="shared" si="223"/>
        <v>0.12</v>
      </c>
      <c r="R501" s="8">
        <f t="shared" si="231"/>
        <v>1.0009448519999999</v>
      </c>
      <c r="S501" s="3">
        <f t="shared" si="232"/>
        <v>1.16016276</v>
      </c>
      <c r="T501" s="3">
        <f t="shared" si="233"/>
        <v>0</v>
      </c>
      <c r="U501" s="97" t="str">
        <f t="shared" si="237"/>
        <v>INCORPJ=</v>
      </c>
      <c r="V501" s="122">
        <f t="shared" si="238"/>
        <v>45280</v>
      </c>
      <c r="W501" s="4"/>
      <c r="X501" s="4"/>
      <c r="Y501" s="4"/>
      <c r="AD501" s="5"/>
    </row>
    <row r="502" spans="1:135" x14ac:dyDescent="0.2">
      <c r="A502" s="98">
        <f t="shared" si="219"/>
        <v>45254</v>
      </c>
      <c r="B502" s="96">
        <f t="shared" si="217"/>
        <v>1229.5057853200001</v>
      </c>
      <c r="C502" s="3">
        <f t="shared" si="235"/>
        <v>1227.6354304000001</v>
      </c>
      <c r="D502" s="99">
        <f t="shared" si="225"/>
        <v>1082.104</v>
      </c>
      <c r="E502" s="120">
        <f>IF(DAY(A501)=$A$5,VLOOKUP(A501,[1]A!$E$15:$G$200,3),E501)</f>
        <v>1084.242</v>
      </c>
      <c r="F502" s="100">
        <f t="shared" si="226"/>
        <v>45220</v>
      </c>
      <c r="G502" s="141">
        <f t="shared" si="227"/>
        <v>1.9757805164752895E-3</v>
      </c>
      <c r="H502" s="101">
        <f t="shared" si="220"/>
        <v>4</v>
      </c>
      <c r="I502" s="101">
        <f t="shared" si="221"/>
        <v>30</v>
      </c>
      <c r="J502" s="96">
        <f t="shared" si="222"/>
        <v>1.0002632121314763</v>
      </c>
      <c r="K502" s="96">
        <v>1</v>
      </c>
      <c r="L502" s="96">
        <f t="shared" si="236"/>
        <v>1.00026321</v>
      </c>
      <c r="M502" s="96">
        <f t="shared" si="218"/>
        <v>1227.9585563200001</v>
      </c>
      <c r="N502" s="24">
        <f t="shared" si="228"/>
        <v>0</v>
      </c>
      <c r="O502" s="95">
        <f t="shared" si="229"/>
        <v>0</v>
      </c>
      <c r="P502" s="96">
        <f t="shared" si="230"/>
        <v>0</v>
      </c>
      <c r="Q502" s="5">
        <f t="shared" si="223"/>
        <v>0.12</v>
      </c>
      <c r="R502" s="8">
        <f t="shared" si="231"/>
        <v>1.0012600009999999</v>
      </c>
      <c r="S502" s="3">
        <f t="shared" si="232"/>
        <v>1.547229</v>
      </c>
      <c r="T502" s="3">
        <f t="shared" si="233"/>
        <v>0</v>
      </c>
      <c r="U502" s="97" t="str">
        <f t="shared" si="237"/>
        <v>INCORPJ=</v>
      </c>
      <c r="V502" s="122">
        <f t="shared" si="238"/>
        <v>45280</v>
      </c>
      <c r="W502" s="4"/>
      <c r="X502" s="4"/>
      <c r="Y502" s="4"/>
      <c r="AD502" s="5"/>
    </row>
    <row r="503" spans="1:135" x14ac:dyDescent="0.2">
      <c r="A503" s="98">
        <f t="shared" si="219"/>
        <v>45255</v>
      </c>
      <c r="B503" s="96">
        <f t="shared" si="217"/>
        <v>1229.97381475</v>
      </c>
      <c r="C503" s="3">
        <f t="shared" si="235"/>
        <v>1227.6354304000001</v>
      </c>
      <c r="D503" s="99">
        <f t="shared" si="225"/>
        <v>1082.104</v>
      </c>
      <c r="E503" s="120">
        <f>IF(DAY(A502)=$A$5,VLOOKUP(A502,[1]A!$E$15:$G$200,3),E502)</f>
        <v>1084.242</v>
      </c>
      <c r="F503" s="100">
        <f t="shared" si="226"/>
        <v>45220</v>
      </c>
      <c r="G503" s="141">
        <f t="shared" si="227"/>
        <v>1.9757805164752895E-3</v>
      </c>
      <c r="H503" s="101">
        <f t="shared" si="220"/>
        <v>5</v>
      </c>
      <c r="I503" s="101">
        <f t="shared" si="221"/>
        <v>30</v>
      </c>
      <c r="J503" s="96">
        <f t="shared" si="222"/>
        <v>1.000329025988731</v>
      </c>
      <c r="K503" s="96">
        <v>1</v>
      </c>
      <c r="L503" s="96">
        <f t="shared" si="236"/>
        <v>1.0003290199999999</v>
      </c>
      <c r="M503" s="96">
        <f t="shared" si="218"/>
        <v>1228.0393469999999</v>
      </c>
      <c r="N503" s="24">
        <f t="shared" si="228"/>
        <v>0</v>
      </c>
      <c r="O503" s="95">
        <f t="shared" si="229"/>
        <v>0</v>
      </c>
      <c r="P503" s="96">
        <f t="shared" si="230"/>
        <v>0</v>
      </c>
      <c r="Q503" s="5">
        <f t="shared" si="223"/>
        <v>0.12</v>
      </c>
      <c r="R503" s="8">
        <f t="shared" si="231"/>
        <v>1.0015752490000001</v>
      </c>
      <c r="S503" s="3">
        <f t="shared" si="232"/>
        <v>1.93446775</v>
      </c>
      <c r="T503" s="3">
        <f t="shared" si="233"/>
        <v>0</v>
      </c>
      <c r="U503" s="97" t="str">
        <f t="shared" si="237"/>
        <v>INCORPJ=</v>
      </c>
      <c r="V503" s="122">
        <f t="shared" si="238"/>
        <v>45280</v>
      </c>
      <c r="W503" s="4"/>
      <c r="X503" s="4"/>
      <c r="Y503" s="4"/>
      <c r="AD503" s="5"/>
    </row>
    <row r="504" spans="1:135" x14ac:dyDescent="0.2">
      <c r="A504" s="98">
        <f t="shared" si="219"/>
        <v>45256</v>
      </c>
      <c r="B504" s="96">
        <f t="shared" si="217"/>
        <v>1230.4420290100002</v>
      </c>
      <c r="C504" s="3">
        <f t="shared" si="235"/>
        <v>1227.6354304000001</v>
      </c>
      <c r="D504" s="99">
        <f t="shared" si="225"/>
        <v>1082.104</v>
      </c>
      <c r="E504" s="120">
        <f>IF(DAY(A503)=$A$5,VLOOKUP(A503,[1]A!$E$15:$G$200,3),E503)</f>
        <v>1084.242</v>
      </c>
      <c r="F504" s="100">
        <f t="shared" si="226"/>
        <v>45220</v>
      </c>
      <c r="G504" s="141">
        <f t="shared" si="227"/>
        <v>1.9757805164752895E-3</v>
      </c>
      <c r="H504" s="101">
        <f t="shared" si="220"/>
        <v>6</v>
      </c>
      <c r="I504" s="101">
        <f t="shared" si="221"/>
        <v>30</v>
      </c>
      <c r="J504" s="96">
        <f t="shared" si="222"/>
        <v>1.0003948441763097</v>
      </c>
      <c r="K504" s="96">
        <v>1</v>
      </c>
      <c r="L504" s="96">
        <f t="shared" si="236"/>
        <v>1.00039484</v>
      </c>
      <c r="M504" s="96">
        <f t="shared" si="218"/>
        <v>1228.1201499700001</v>
      </c>
      <c r="N504" s="24">
        <f t="shared" si="228"/>
        <v>0</v>
      </c>
      <c r="O504" s="95">
        <f t="shared" si="229"/>
        <v>0</v>
      </c>
      <c r="P504" s="96">
        <f t="shared" si="230"/>
        <v>0</v>
      </c>
      <c r="Q504" s="5">
        <f t="shared" si="223"/>
        <v>0.12</v>
      </c>
      <c r="R504" s="8">
        <f t="shared" si="231"/>
        <v>1.001890596</v>
      </c>
      <c r="S504" s="3">
        <f t="shared" si="232"/>
        <v>2.3218790399999998</v>
      </c>
      <c r="T504" s="3">
        <f t="shared" si="233"/>
        <v>0</v>
      </c>
      <c r="U504" s="97" t="str">
        <f t="shared" si="237"/>
        <v>INCORPJ=</v>
      </c>
      <c r="V504" s="122">
        <f t="shared" si="238"/>
        <v>45280</v>
      </c>
      <c r="W504" s="4"/>
      <c r="X504" s="4"/>
      <c r="Y504" s="4"/>
      <c r="AD504" s="5"/>
    </row>
    <row r="505" spans="1:135" x14ac:dyDescent="0.2">
      <c r="A505" s="98">
        <f t="shared" si="219"/>
        <v>45257</v>
      </c>
      <c r="B505" s="96">
        <f t="shared" si="217"/>
        <v>1230.9104170400001</v>
      </c>
      <c r="C505" s="3">
        <f t="shared" si="235"/>
        <v>1227.6354304000001</v>
      </c>
      <c r="D505" s="99">
        <f t="shared" si="225"/>
        <v>1082.104</v>
      </c>
      <c r="E505" s="120">
        <f>IF(DAY(A504)=$A$5,VLOOKUP(A504,[1]A!$E$15:$G$200,3),E504)</f>
        <v>1084.242</v>
      </c>
      <c r="F505" s="100">
        <f t="shared" si="226"/>
        <v>45220</v>
      </c>
      <c r="G505" s="141">
        <f t="shared" si="227"/>
        <v>1.9757805164752895E-3</v>
      </c>
      <c r="H505" s="101">
        <f t="shared" si="220"/>
        <v>7</v>
      </c>
      <c r="I505" s="101">
        <f t="shared" si="221"/>
        <v>30</v>
      </c>
      <c r="J505" s="96">
        <f t="shared" si="222"/>
        <v>1.0004606666944973</v>
      </c>
      <c r="K505" s="96">
        <v>1</v>
      </c>
      <c r="L505" s="96">
        <f t="shared" si="236"/>
        <v>1.0004606599999999</v>
      </c>
      <c r="M505" s="96">
        <f t="shared" si="218"/>
        <v>1228.2009529300001</v>
      </c>
      <c r="N505" s="24">
        <f t="shared" si="228"/>
        <v>0</v>
      </c>
      <c r="O505" s="95">
        <f t="shared" si="229"/>
        <v>0</v>
      </c>
      <c r="P505" s="96">
        <f t="shared" si="230"/>
        <v>0</v>
      </c>
      <c r="Q505" s="5">
        <f t="shared" si="223"/>
        <v>0.12</v>
      </c>
      <c r="R505" s="8">
        <f t="shared" si="231"/>
        <v>1.0022060429999999</v>
      </c>
      <c r="S505" s="3">
        <f t="shared" si="232"/>
        <v>2.7094641099999999</v>
      </c>
      <c r="T505" s="3">
        <f t="shared" si="233"/>
        <v>0</v>
      </c>
      <c r="U505" s="97" t="str">
        <f t="shared" si="237"/>
        <v>INCORPJ=</v>
      </c>
      <c r="V505" s="122">
        <f t="shared" si="238"/>
        <v>45280</v>
      </c>
      <c r="W505" s="4"/>
      <c r="X505" s="4"/>
      <c r="Y505" s="4"/>
      <c r="AD505" s="5"/>
    </row>
    <row r="506" spans="1:135" x14ac:dyDescent="0.2">
      <c r="A506" s="98">
        <f t="shared" si="219"/>
        <v>45258</v>
      </c>
      <c r="B506" s="96">
        <f t="shared" si="217"/>
        <v>1231.3789899600001</v>
      </c>
      <c r="C506" s="3">
        <f t="shared" si="235"/>
        <v>1227.6354304000001</v>
      </c>
      <c r="D506" s="99">
        <f t="shared" si="225"/>
        <v>1082.104</v>
      </c>
      <c r="E506" s="120">
        <f>IF(DAY(A505)=$A$5,VLOOKUP(A505,[1]A!$E$15:$G$200,3),E505)</f>
        <v>1084.242</v>
      </c>
      <c r="F506" s="100">
        <f t="shared" si="226"/>
        <v>45220</v>
      </c>
      <c r="G506" s="141">
        <f t="shared" si="227"/>
        <v>1.9757805164752895E-3</v>
      </c>
      <c r="H506" s="101">
        <f t="shared" si="220"/>
        <v>8</v>
      </c>
      <c r="I506" s="101">
        <f t="shared" si="221"/>
        <v>30</v>
      </c>
      <c r="J506" s="96">
        <f t="shared" si="222"/>
        <v>1.0005264935435787</v>
      </c>
      <c r="K506" s="96">
        <v>1</v>
      </c>
      <c r="L506" s="96">
        <f t="shared" si="236"/>
        <v>1.0005264899999999</v>
      </c>
      <c r="M506" s="96">
        <f t="shared" si="218"/>
        <v>1228.2817681700001</v>
      </c>
      <c r="N506" s="24">
        <f t="shared" si="228"/>
        <v>0</v>
      </c>
      <c r="O506" s="95">
        <f t="shared" si="229"/>
        <v>0</v>
      </c>
      <c r="P506" s="96">
        <f t="shared" si="230"/>
        <v>0</v>
      </c>
      <c r="Q506" s="5">
        <f t="shared" si="223"/>
        <v>0.12</v>
      </c>
      <c r="R506" s="8">
        <f t="shared" si="231"/>
        <v>1.0025215890000001</v>
      </c>
      <c r="S506" s="3">
        <f t="shared" si="232"/>
        <v>3.0972217899999999</v>
      </c>
      <c r="T506" s="3">
        <f t="shared" si="233"/>
        <v>0</v>
      </c>
      <c r="U506" s="97" t="str">
        <f t="shared" si="237"/>
        <v>INCORPJ=</v>
      </c>
      <c r="V506" s="122">
        <f t="shared" si="238"/>
        <v>45280</v>
      </c>
      <c r="W506" s="4"/>
      <c r="X506" s="4"/>
      <c r="Y506" s="4"/>
      <c r="AD506" s="5"/>
    </row>
    <row r="507" spans="1:135" x14ac:dyDescent="0.2">
      <c r="A507" s="98">
        <f t="shared" si="219"/>
        <v>45259</v>
      </c>
      <c r="B507" s="96">
        <f t="shared" si="217"/>
        <v>1231.8477354900001</v>
      </c>
      <c r="C507" s="3">
        <f t="shared" si="235"/>
        <v>1227.6354304000001</v>
      </c>
      <c r="D507" s="99">
        <f t="shared" si="225"/>
        <v>1082.104</v>
      </c>
      <c r="E507" s="120">
        <f>IF(DAY(A506)=$A$5,VLOOKUP(A506,[1]A!$E$15:$G$200,3),E506)</f>
        <v>1084.242</v>
      </c>
      <c r="F507" s="100">
        <f t="shared" si="226"/>
        <v>45220</v>
      </c>
      <c r="G507" s="141">
        <f t="shared" si="227"/>
        <v>1.9757805164752895E-3</v>
      </c>
      <c r="H507" s="101">
        <f t="shared" si="220"/>
        <v>9</v>
      </c>
      <c r="I507" s="101">
        <f t="shared" si="221"/>
        <v>30</v>
      </c>
      <c r="J507" s="96">
        <f t="shared" si="222"/>
        <v>1.0005923247238391</v>
      </c>
      <c r="K507" s="96">
        <v>1</v>
      </c>
      <c r="L507" s="96">
        <f t="shared" si="236"/>
        <v>1.00059232</v>
      </c>
      <c r="M507" s="96">
        <f t="shared" si="218"/>
        <v>1228.3625834100001</v>
      </c>
      <c r="N507" s="24">
        <f t="shared" si="228"/>
        <v>0</v>
      </c>
      <c r="O507" s="95">
        <f t="shared" si="229"/>
        <v>0</v>
      </c>
      <c r="P507" s="96">
        <f t="shared" si="230"/>
        <v>0</v>
      </c>
      <c r="Q507" s="5">
        <f t="shared" si="223"/>
        <v>0.12</v>
      </c>
      <c r="R507" s="8">
        <f t="shared" si="231"/>
        <v>1.002837234</v>
      </c>
      <c r="S507" s="3">
        <f t="shared" si="232"/>
        <v>3.4851520800000002</v>
      </c>
      <c r="T507" s="3">
        <f t="shared" si="233"/>
        <v>0</v>
      </c>
      <c r="U507" s="97" t="str">
        <f t="shared" ref="U507:U522" si="239">U506</f>
        <v>INCORPJ=</v>
      </c>
      <c r="V507" s="122">
        <f t="shared" si="238"/>
        <v>45280</v>
      </c>
      <c r="W507" s="4"/>
      <c r="X507" s="4"/>
      <c r="Y507" s="4"/>
      <c r="AD507" s="5"/>
    </row>
    <row r="508" spans="1:135" x14ac:dyDescent="0.2">
      <c r="A508" s="98">
        <f t="shared" si="219"/>
        <v>45260</v>
      </c>
      <c r="B508" s="96">
        <f t="shared" si="217"/>
        <v>1232.3166672</v>
      </c>
      <c r="C508" s="3">
        <f t="shared" si="235"/>
        <v>1227.6354304000001</v>
      </c>
      <c r="D508" s="99">
        <f t="shared" si="225"/>
        <v>1082.104</v>
      </c>
      <c r="E508" s="120">
        <f>IF(DAY(A507)=$A$5,VLOOKUP(A507,[1]A!$E$15:$G$200,3),E507)</f>
        <v>1084.242</v>
      </c>
      <c r="F508" s="100">
        <f t="shared" si="226"/>
        <v>45220</v>
      </c>
      <c r="G508" s="141">
        <f t="shared" si="227"/>
        <v>1.9757805164752895E-3</v>
      </c>
      <c r="H508" s="101">
        <f t="shared" si="220"/>
        <v>10</v>
      </c>
      <c r="I508" s="101">
        <f t="shared" si="221"/>
        <v>30</v>
      </c>
      <c r="J508" s="96">
        <f t="shared" si="222"/>
        <v>1.0006581602355633</v>
      </c>
      <c r="K508" s="96">
        <v>1</v>
      </c>
      <c r="L508" s="96">
        <f t="shared" si="236"/>
        <v>1.00065816</v>
      </c>
      <c r="M508" s="96">
        <f t="shared" si="218"/>
        <v>1228.44341093</v>
      </c>
      <c r="N508" s="24">
        <f t="shared" si="228"/>
        <v>0</v>
      </c>
      <c r="O508" s="95">
        <f t="shared" si="229"/>
        <v>0</v>
      </c>
      <c r="P508" s="96">
        <f t="shared" si="230"/>
        <v>0</v>
      </c>
      <c r="Q508" s="5">
        <f t="shared" si="223"/>
        <v>0.12</v>
      </c>
      <c r="R508" s="8">
        <f t="shared" si="231"/>
        <v>1.003152979</v>
      </c>
      <c r="S508" s="3">
        <f t="shared" si="232"/>
        <v>3.8732562700000002</v>
      </c>
      <c r="T508" s="3">
        <f t="shared" si="233"/>
        <v>0</v>
      </c>
      <c r="U508" s="97" t="str">
        <f t="shared" si="239"/>
        <v>INCORPJ=</v>
      </c>
      <c r="V508" s="122">
        <f t="shared" si="238"/>
        <v>45280</v>
      </c>
      <c r="W508" s="4"/>
      <c r="X508" s="4"/>
      <c r="Y508" s="4"/>
      <c r="AD508" s="5"/>
    </row>
    <row r="509" spans="1:135" x14ac:dyDescent="0.2">
      <c r="A509" s="98">
        <f t="shared" si="219"/>
        <v>45261</v>
      </c>
      <c r="B509" s="96">
        <f t="shared" si="217"/>
        <v>1232.7857715800001</v>
      </c>
      <c r="C509" s="3">
        <f t="shared" si="235"/>
        <v>1227.6354304000001</v>
      </c>
      <c r="D509" s="99">
        <f t="shared" si="225"/>
        <v>1082.104</v>
      </c>
      <c r="E509" s="120">
        <f>IF(DAY(A508)=$A$5,VLOOKUP(A508,[1]A!$E$15:$G$200,3),E508)</f>
        <v>1084.242</v>
      </c>
      <c r="F509" s="100">
        <f t="shared" si="226"/>
        <v>45220</v>
      </c>
      <c r="G509" s="141">
        <f t="shared" si="227"/>
        <v>1.9757805164752895E-3</v>
      </c>
      <c r="H509" s="101">
        <f t="shared" si="220"/>
        <v>11</v>
      </c>
      <c r="I509" s="101">
        <f t="shared" si="221"/>
        <v>30</v>
      </c>
      <c r="J509" s="96">
        <f t="shared" si="222"/>
        <v>1.0007240000790363</v>
      </c>
      <c r="K509" s="96">
        <v>1</v>
      </c>
      <c r="L509" s="96">
        <f t="shared" si="236"/>
        <v>1.0007239999999999</v>
      </c>
      <c r="M509" s="96">
        <f t="shared" si="218"/>
        <v>1228.52423845</v>
      </c>
      <c r="N509" s="24">
        <f t="shared" si="228"/>
        <v>0</v>
      </c>
      <c r="O509" s="95">
        <f t="shared" si="229"/>
        <v>0</v>
      </c>
      <c r="P509" s="96">
        <f t="shared" si="230"/>
        <v>0</v>
      </c>
      <c r="Q509" s="5">
        <f t="shared" si="223"/>
        <v>0.12</v>
      </c>
      <c r="R509" s="8">
        <f t="shared" si="231"/>
        <v>1.003468823</v>
      </c>
      <c r="S509" s="3">
        <f t="shared" si="232"/>
        <v>4.2615331300000001</v>
      </c>
      <c r="T509" s="3">
        <f t="shared" si="233"/>
        <v>0</v>
      </c>
      <c r="U509" s="97" t="str">
        <f t="shared" si="239"/>
        <v>INCORPJ=</v>
      </c>
      <c r="V509" s="122">
        <f t="shared" si="238"/>
        <v>45280</v>
      </c>
      <c r="W509" s="4"/>
      <c r="X509" s="4"/>
      <c r="Y509" s="4"/>
      <c r="AD509" s="5"/>
    </row>
    <row r="510" spans="1:135" x14ac:dyDescent="0.2">
      <c r="A510" s="98">
        <f t="shared" si="219"/>
        <v>45262</v>
      </c>
      <c r="B510" s="96">
        <f t="shared" si="217"/>
        <v>1233.2550498600001</v>
      </c>
      <c r="C510" s="3">
        <f t="shared" si="235"/>
        <v>1227.6354304000001</v>
      </c>
      <c r="D510" s="99">
        <f t="shared" si="225"/>
        <v>1082.104</v>
      </c>
      <c r="E510" s="120">
        <f>IF(DAY(A509)=$A$5,VLOOKUP(A509,[1]A!$E$15:$G$200,3),E509)</f>
        <v>1084.242</v>
      </c>
      <c r="F510" s="100">
        <f t="shared" si="226"/>
        <v>45220</v>
      </c>
      <c r="G510" s="141">
        <f t="shared" si="227"/>
        <v>1.9757805164752895E-3</v>
      </c>
      <c r="H510" s="101">
        <f t="shared" si="220"/>
        <v>12</v>
      </c>
      <c r="I510" s="101">
        <f t="shared" si="221"/>
        <v>30</v>
      </c>
      <c r="J510" s="96">
        <f t="shared" si="222"/>
        <v>1.0007898442545429</v>
      </c>
      <c r="K510" s="96">
        <v>1</v>
      </c>
      <c r="L510" s="96">
        <f t="shared" si="236"/>
        <v>1.0007898399999999</v>
      </c>
      <c r="M510" s="96">
        <f t="shared" si="218"/>
        <v>1228.60506596</v>
      </c>
      <c r="N510" s="24">
        <f t="shared" si="228"/>
        <v>0</v>
      </c>
      <c r="O510" s="95">
        <f t="shared" si="229"/>
        <v>0</v>
      </c>
      <c r="P510" s="96">
        <f t="shared" si="230"/>
        <v>0</v>
      </c>
      <c r="Q510" s="5">
        <f t="shared" si="223"/>
        <v>0.12</v>
      </c>
      <c r="R510" s="8">
        <f t="shared" si="231"/>
        <v>1.003784767</v>
      </c>
      <c r="S510" s="3">
        <f t="shared" si="232"/>
        <v>4.6499838999999996</v>
      </c>
      <c r="T510" s="3">
        <f t="shared" si="233"/>
        <v>0</v>
      </c>
      <c r="U510" s="97" t="str">
        <f t="shared" si="239"/>
        <v>INCORPJ=</v>
      </c>
      <c r="V510" s="122">
        <f t="shared" si="238"/>
        <v>45280</v>
      </c>
      <c r="W510" s="4"/>
      <c r="X510" s="4"/>
      <c r="Y510" s="4"/>
      <c r="AD510" s="5"/>
    </row>
    <row r="511" spans="1:135" x14ac:dyDescent="0.2">
      <c r="A511" s="98">
        <f t="shared" si="219"/>
        <v>45263</v>
      </c>
      <c r="B511" s="96">
        <f t="shared" si="217"/>
        <v>1233.7245132</v>
      </c>
      <c r="C511" s="3">
        <f t="shared" si="235"/>
        <v>1227.6354304000001</v>
      </c>
      <c r="D511" s="99">
        <f t="shared" si="225"/>
        <v>1082.104</v>
      </c>
      <c r="E511" s="120">
        <f>IF(DAY(A510)=$A$5,VLOOKUP(A510,[1]A!$E$15:$G$200,3),E510)</f>
        <v>1084.242</v>
      </c>
      <c r="F511" s="100">
        <f t="shared" si="226"/>
        <v>45220</v>
      </c>
      <c r="G511" s="141">
        <f t="shared" si="227"/>
        <v>1.9757805164752895E-3</v>
      </c>
      <c r="H511" s="101">
        <f t="shared" si="220"/>
        <v>13</v>
      </c>
      <c r="I511" s="101">
        <f t="shared" si="221"/>
        <v>30</v>
      </c>
      <c r="J511" s="96">
        <f t="shared" si="222"/>
        <v>1.0008556927623686</v>
      </c>
      <c r="K511" s="96">
        <v>1</v>
      </c>
      <c r="L511" s="96">
        <f t="shared" si="236"/>
        <v>1.0008556900000001</v>
      </c>
      <c r="M511" s="96">
        <f t="shared" si="218"/>
        <v>1228.68590576</v>
      </c>
      <c r="N511" s="24">
        <f t="shared" si="228"/>
        <v>0</v>
      </c>
      <c r="O511" s="95">
        <f t="shared" si="229"/>
        <v>0</v>
      </c>
      <c r="P511" s="96">
        <f t="shared" si="230"/>
        <v>0</v>
      </c>
      <c r="Q511" s="5">
        <f t="shared" si="223"/>
        <v>0.12</v>
      </c>
      <c r="R511" s="8">
        <f t="shared" si="231"/>
        <v>1.00410081</v>
      </c>
      <c r="S511" s="3">
        <f t="shared" si="232"/>
        <v>5.0386074399999998</v>
      </c>
      <c r="T511" s="3">
        <f t="shared" si="233"/>
        <v>0</v>
      </c>
      <c r="U511" s="97" t="str">
        <f t="shared" si="239"/>
        <v>INCORPJ=</v>
      </c>
      <c r="V511" s="122">
        <f t="shared" si="238"/>
        <v>45280</v>
      </c>
      <c r="W511" s="4"/>
      <c r="X511" s="4"/>
      <c r="Y511" s="4"/>
      <c r="AD511" s="5"/>
    </row>
    <row r="512" spans="1:135" x14ac:dyDescent="0.2">
      <c r="A512" s="98">
        <f t="shared" si="219"/>
        <v>45264</v>
      </c>
      <c r="B512" s="96">
        <f t="shared" si="217"/>
        <v>1234.1941505100001</v>
      </c>
      <c r="C512" s="3">
        <f t="shared" si="235"/>
        <v>1227.6354304000001</v>
      </c>
      <c r="D512" s="99">
        <f t="shared" si="225"/>
        <v>1082.104</v>
      </c>
      <c r="E512" s="120">
        <f>IF(DAY(A511)=$A$5,VLOOKUP(A511,[1]A!$E$15:$G$200,3),E511)</f>
        <v>1084.242</v>
      </c>
      <c r="F512" s="100">
        <f t="shared" si="226"/>
        <v>45220</v>
      </c>
      <c r="G512" s="141">
        <f t="shared" si="227"/>
        <v>1.9757805164752895E-3</v>
      </c>
      <c r="H512" s="101">
        <f t="shared" si="220"/>
        <v>14</v>
      </c>
      <c r="I512" s="101">
        <f t="shared" si="221"/>
        <v>30</v>
      </c>
      <c r="J512" s="96">
        <f t="shared" si="222"/>
        <v>1.000921545602798</v>
      </c>
      <c r="K512" s="96">
        <v>1</v>
      </c>
      <c r="L512" s="96">
        <f t="shared" si="236"/>
        <v>1.00092154</v>
      </c>
      <c r="M512" s="96">
        <f t="shared" si="218"/>
        <v>1228.76674555</v>
      </c>
      <c r="N512" s="24">
        <f t="shared" si="228"/>
        <v>0</v>
      </c>
      <c r="O512" s="95">
        <f t="shared" si="229"/>
        <v>0</v>
      </c>
      <c r="P512" s="96">
        <f t="shared" si="230"/>
        <v>0</v>
      </c>
      <c r="Q512" s="5">
        <f t="shared" si="223"/>
        <v>0.12</v>
      </c>
      <c r="R512" s="8">
        <f t="shared" si="231"/>
        <v>1.004416953</v>
      </c>
      <c r="S512" s="3">
        <f t="shared" si="232"/>
        <v>5.4274049599999996</v>
      </c>
      <c r="T512" s="3">
        <f t="shared" si="233"/>
        <v>0</v>
      </c>
      <c r="U512" s="97" t="str">
        <f t="shared" si="239"/>
        <v>INCORPJ=</v>
      </c>
      <c r="V512" s="122">
        <f t="shared" si="238"/>
        <v>45280</v>
      </c>
      <c r="W512" s="4"/>
      <c r="X512" s="4"/>
      <c r="Y512" s="4"/>
      <c r="AD512" s="5"/>
    </row>
    <row r="513" spans="1:135" x14ac:dyDescent="0.2">
      <c r="A513" s="98">
        <f t="shared" si="219"/>
        <v>45265</v>
      </c>
      <c r="B513" s="96">
        <f t="shared" si="217"/>
        <v>1234.6639729199999</v>
      </c>
      <c r="C513" s="3">
        <f t="shared" si="235"/>
        <v>1227.6354304000001</v>
      </c>
      <c r="D513" s="99">
        <f t="shared" si="225"/>
        <v>1082.104</v>
      </c>
      <c r="E513" s="120">
        <f>IF(DAY(A512)=$A$5,VLOOKUP(A512,[1]A!$E$15:$G$200,3),E512)</f>
        <v>1084.242</v>
      </c>
      <c r="F513" s="100">
        <f t="shared" si="226"/>
        <v>45220</v>
      </c>
      <c r="G513" s="141">
        <f t="shared" si="227"/>
        <v>1.9757805164752895E-3</v>
      </c>
      <c r="H513" s="101">
        <f t="shared" si="220"/>
        <v>15</v>
      </c>
      <c r="I513" s="101">
        <f t="shared" si="221"/>
        <v>30</v>
      </c>
      <c r="J513" s="96">
        <f t="shared" si="222"/>
        <v>1.0009874027761165</v>
      </c>
      <c r="K513" s="96">
        <v>1</v>
      </c>
      <c r="L513" s="96">
        <f t="shared" si="236"/>
        <v>1.0009874000000001</v>
      </c>
      <c r="M513" s="96">
        <f t="shared" si="218"/>
        <v>1228.84759762</v>
      </c>
      <c r="N513" s="24">
        <f t="shared" si="228"/>
        <v>0</v>
      </c>
      <c r="O513" s="95">
        <f t="shared" si="229"/>
        <v>0</v>
      </c>
      <c r="P513" s="96">
        <f t="shared" si="230"/>
        <v>0</v>
      </c>
      <c r="Q513" s="5">
        <f t="shared" si="223"/>
        <v>0.12</v>
      </c>
      <c r="R513" s="8">
        <f t="shared" si="231"/>
        <v>1.004733195</v>
      </c>
      <c r="S513" s="3">
        <f t="shared" si="232"/>
        <v>5.8163752999999998</v>
      </c>
      <c r="T513" s="3">
        <f t="shared" si="233"/>
        <v>0</v>
      </c>
      <c r="U513" s="97" t="str">
        <f t="shared" si="239"/>
        <v>INCORPJ=</v>
      </c>
      <c r="V513" s="122">
        <f t="shared" si="238"/>
        <v>45280</v>
      </c>
      <c r="W513" s="4"/>
      <c r="X513" s="4"/>
      <c r="Y513" s="4"/>
      <c r="AD513" s="5"/>
    </row>
    <row r="514" spans="1:135" x14ac:dyDescent="0.2">
      <c r="A514" s="98">
        <f t="shared" si="219"/>
        <v>45266</v>
      </c>
      <c r="B514" s="96">
        <f t="shared" si="217"/>
        <v>1235.13396936</v>
      </c>
      <c r="C514" s="3">
        <f t="shared" si="235"/>
        <v>1227.6354304000001</v>
      </c>
      <c r="D514" s="99">
        <f t="shared" si="225"/>
        <v>1082.104</v>
      </c>
      <c r="E514" s="120">
        <f>IF(DAY(A513)=$A$5,VLOOKUP(A513,[1]A!$E$15:$G$200,3),E513)</f>
        <v>1084.242</v>
      </c>
      <c r="F514" s="100">
        <f t="shared" si="226"/>
        <v>45220</v>
      </c>
      <c r="G514" s="141">
        <f t="shared" si="227"/>
        <v>1.9757805164752895E-3</v>
      </c>
      <c r="H514" s="101">
        <f t="shared" si="220"/>
        <v>16</v>
      </c>
      <c r="I514" s="101">
        <f t="shared" si="221"/>
        <v>30</v>
      </c>
      <c r="J514" s="96">
        <f t="shared" si="222"/>
        <v>1.0010532642826091</v>
      </c>
      <c r="K514" s="96">
        <v>1</v>
      </c>
      <c r="L514" s="96">
        <f t="shared" si="236"/>
        <v>1.0010532599999999</v>
      </c>
      <c r="M514" s="96">
        <f t="shared" si="218"/>
        <v>1228.92844969</v>
      </c>
      <c r="N514" s="24">
        <f t="shared" si="228"/>
        <v>0</v>
      </c>
      <c r="O514" s="95">
        <f t="shared" si="229"/>
        <v>0</v>
      </c>
      <c r="P514" s="96">
        <f t="shared" si="230"/>
        <v>0</v>
      </c>
      <c r="Q514" s="5">
        <f t="shared" si="223"/>
        <v>0.12</v>
      </c>
      <c r="R514" s="8">
        <f t="shared" si="231"/>
        <v>1.0050495370000001</v>
      </c>
      <c r="S514" s="3">
        <f t="shared" si="232"/>
        <v>6.2055196700000002</v>
      </c>
      <c r="T514" s="3">
        <f t="shared" si="233"/>
        <v>0</v>
      </c>
      <c r="U514" s="97" t="str">
        <f t="shared" si="239"/>
        <v>INCORPJ=</v>
      </c>
      <c r="V514" s="122">
        <f t="shared" si="238"/>
        <v>45280</v>
      </c>
      <c r="W514" s="4"/>
      <c r="X514" s="4"/>
      <c r="Y514" s="4"/>
      <c r="AD514" s="5"/>
    </row>
    <row r="515" spans="1:135" x14ac:dyDescent="0.2">
      <c r="A515" s="98">
        <f t="shared" si="219"/>
        <v>45267</v>
      </c>
      <c r="B515" s="96">
        <f t="shared" si="217"/>
        <v>1235.6041509700001</v>
      </c>
      <c r="C515" s="3">
        <f t="shared" si="235"/>
        <v>1227.6354304000001</v>
      </c>
      <c r="D515" s="99">
        <f t="shared" si="225"/>
        <v>1082.104</v>
      </c>
      <c r="E515" s="120">
        <f>IF(DAY(A514)=$A$5,VLOOKUP(A514,[1]A!$E$15:$G$200,3),E514)</f>
        <v>1084.242</v>
      </c>
      <c r="F515" s="100">
        <f t="shared" si="226"/>
        <v>45220</v>
      </c>
      <c r="G515" s="141">
        <f t="shared" si="227"/>
        <v>1.9757805164752895E-3</v>
      </c>
      <c r="H515" s="101">
        <f t="shared" si="220"/>
        <v>17</v>
      </c>
      <c r="I515" s="101">
        <f t="shared" si="221"/>
        <v>30</v>
      </c>
      <c r="J515" s="96">
        <f t="shared" si="222"/>
        <v>1.0011191301225608</v>
      </c>
      <c r="K515" s="96">
        <v>1</v>
      </c>
      <c r="L515" s="96">
        <f t="shared" si="236"/>
        <v>1.00111913</v>
      </c>
      <c r="M515" s="96">
        <f t="shared" si="218"/>
        <v>1229.00931403</v>
      </c>
      <c r="N515" s="24">
        <f t="shared" si="228"/>
        <v>0</v>
      </c>
      <c r="O515" s="95">
        <f t="shared" si="229"/>
        <v>0</v>
      </c>
      <c r="P515" s="96">
        <f t="shared" si="230"/>
        <v>0</v>
      </c>
      <c r="Q515" s="5">
        <f t="shared" si="223"/>
        <v>0.12</v>
      </c>
      <c r="R515" s="8">
        <f t="shared" si="231"/>
        <v>1.0053659779999999</v>
      </c>
      <c r="S515" s="3">
        <f t="shared" si="232"/>
        <v>6.5948369400000004</v>
      </c>
      <c r="T515" s="3">
        <f t="shared" si="233"/>
        <v>0</v>
      </c>
      <c r="U515" s="97" t="str">
        <f t="shared" si="239"/>
        <v>INCORPJ=</v>
      </c>
      <c r="V515" s="122">
        <f t="shared" si="238"/>
        <v>45280</v>
      </c>
      <c r="W515" s="4"/>
      <c r="X515" s="4"/>
      <c r="Y515" s="4"/>
      <c r="AD515" s="5"/>
    </row>
    <row r="516" spans="1:135" x14ac:dyDescent="0.2">
      <c r="A516" s="98">
        <f t="shared" si="219"/>
        <v>45268</v>
      </c>
      <c r="B516" s="96">
        <f t="shared" si="217"/>
        <v>1236.0745066699999</v>
      </c>
      <c r="C516" s="3">
        <f t="shared" si="235"/>
        <v>1227.6354304000001</v>
      </c>
      <c r="D516" s="99">
        <f t="shared" si="225"/>
        <v>1082.104</v>
      </c>
      <c r="E516" s="120">
        <f>IF(DAY(A515)=$A$5,VLOOKUP(A515,[1]A!$E$15:$G$200,3),E515)</f>
        <v>1084.242</v>
      </c>
      <c r="F516" s="100">
        <f t="shared" si="226"/>
        <v>45220</v>
      </c>
      <c r="G516" s="141">
        <f t="shared" si="227"/>
        <v>1.9757805164752895E-3</v>
      </c>
      <c r="H516" s="101">
        <f t="shared" si="220"/>
        <v>18</v>
      </c>
      <c r="I516" s="101">
        <f t="shared" si="221"/>
        <v>30</v>
      </c>
      <c r="J516" s="96">
        <f t="shared" si="222"/>
        <v>1.0011850002962568</v>
      </c>
      <c r="K516" s="96">
        <v>1</v>
      </c>
      <c r="L516" s="96">
        <f t="shared" si="236"/>
        <v>1.001185</v>
      </c>
      <c r="M516" s="96">
        <f t="shared" si="218"/>
        <v>1229.09017838</v>
      </c>
      <c r="N516" s="24">
        <f t="shared" si="228"/>
        <v>0</v>
      </c>
      <c r="O516" s="95">
        <f t="shared" si="229"/>
        <v>0</v>
      </c>
      <c r="P516" s="96">
        <f t="shared" si="230"/>
        <v>0</v>
      </c>
      <c r="Q516" s="5">
        <f t="shared" si="223"/>
        <v>0.12</v>
      </c>
      <c r="R516" s="8">
        <f t="shared" si="231"/>
        <v>1.0056825190000001</v>
      </c>
      <c r="S516" s="3">
        <f t="shared" si="232"/>
        <v>6.9843282899999997</v>
      </c>
      <c r="T516" s="3">
        <f t="shared" si="233"/>
        <v>0</v>
      </c>
      <c r="U516" s="97" t="str">
        <f t="shared" si="239"/>
        <v>INCORPJ=</v>
      </c>
      <c r="V516" s="122">
        <f t="shared" si="238"/>
        <v>45280</v>
      </c>
      <c r="W516" s="4"/>
      <c r="X516" s="4"/>
      <c r="Y516" s="4"/>
      <c r="AD516" s="5"/>
    </row>
    <row r="517" spans="1:135" x14ac:dyDescent="0.2">
      <c r="A517" s="98">
        <f t="shared" si="219"/>
        <v>45269</v>
      </c>
      <c r="B517" s="96">
        <f t="shared" si="217"/>
        <v>1236.54503525</v>
      </c>
      <c r="C517" s="3">
        <f t="shared" si="235"/>
        <v>1227.6354304000001</v>
      </c>
      <c r="D517" s="99">
        <f t="shared" si="225"/>
        <v>1082.104</v>
      </c>
      <c r="E517" s="120">
        <f>IF(DAY(A516)=$A$5,VLOOKUP(A516,[1]A!$E$15:$G$200,3),E516)</f>
        <v>1084.242</v>
      </c>
      <c r="F517" s="100">
        <f t="shared" si="226"/>
        <v>45220</v>
      </c>
      <c r="G517" s="141">
        <f t="shared" si="227"/>
        <v>1.9757805164752895E-3</v>
      </c>
      <c r="H517" s="101">
        <f t="shared" si="220"/>
        <v>19</v>
      </c>
      <c r="I517" s="101">
        <f t="shared" si="221"/>
        <v>30</v>
      </c>
      <c r="J517" s="96">
        <f t="shared" si="222"/>
        <v>1.0012508748039821</v>
      </c>
      <c r="K517" s="96">
        <v>1</v>
      </c>
      <c r="L517" s="96">
        <f t="shared" si="236"/>
        <v>1.00125087</v>
      </c>
      <c r="M517" s="96">
        <f t="shared" si="218"/>
        <v>1229.17104273</v>
      </c>
      <c r="N517" s="24">
        <f t="shared" si="228"/>
        <v>0</v>
      </c>
      <c r="O517" s="95">
        <f t="shared" si="229"/>
        <v>0</v>
      </c>
      <c r="P517" s="96">
        <f t="shared" si="230"/>
        <v>0</v>
      </c>
      <c r="Q517" s="5">
        <f t="shared" si="223"/>
        <v>0.12</v>
      </c>
      <c r="R517" s="8">
        <f t="shared" si="231"/>
        <v>1.0059991589999999</v>
      </c>
      <c r="S517" s="3">
        <f t="shared" si="232"/>
        <v>7.3739925199999998</v>
      </c>
      <c r="T517" s="3">
        <f t="shared" si="233"/>
        <v>0</v>
      </c>
      <c r="U517" s="97" t="str">
        <f t="shared" si="239"/>
        <v>INCORPJ=</v>
      </c>
      <c r="V517" s="122">
        <f t="shared" si="238"/>
        <v>45280</v>
      </c>
      <c r="W517" s="4"/>
      <c r="X517" s="4"/>
      <c r="Y517" s="4"/>
      <c r="AD517" s="5"/>
    </row>
    <row r="518" spans="1:135" x14ac:dyDescent="0.2">
      <c r="A518" s="98">
        <f t="shared" si="219"/>
        <v>45270</v>
      </c>
      <c r="B518" s="96">
        <f t="shared" si="217"/>
        <v>1237.0157515399999</v>
      </c>
      <c r="C518" s="3">
        <f t="shared" si="235"/>
        <v>1227.6354304000001</v>
      </c>
      <c r="D518" s="99">
        <f t="shared" si="225"/>
        <v>1082.104</v>
      </c>
      <c r="E518" s="120">
        <f>IF(DAY(A517)=$A$5,VLOOKUP(A517,[1]A!$E$15:$G$200,3),E517)</f>
        <v>1084.242</v>
      </c>
      <c r="F518" s="100">
        <f t="shared" si="226"/>
        <v>45220</v>
      </c>
      <c r="G518" s="141">
        <f t="shared" si="227"/>
        <v>1.9757805164752895E-3</v>
      </c>
      <c r="H518" s="101">
        <f t="shared" si="220"/>
        <v>20</v>
      </c>
      <c r="I518" s="101">
        <f t="shared" si="221"/>
        <v>30</v>
      </c>
      <c r="J518" s="96">
        <f t="shared" si="222"/>
        <v>1.0013167536460221</v>
      </c>
      <c r="K518" s="96">
        <v>1</v>
      </c>
      <c r="L518" s="96">
        <f t="shared" si="236"/>
        <v>1.00131675</v>
      </c>
      <c r="M518" s="96">
        <f t="shared" si="218"/>
        <v>1229.25191935</v>
      </c>
      <c r="N518" s="24">
        <f t="shared" si="228"/>
        <v>0</v>
      </c>
      <c r="O518" s="95">
        <f t="shared" si="229"/>
        <v>0</v>
      </c>
      <c r="P518" s="96">
        <f t="shared" si="230"/>
        <v>0</v>
      </c>
      <c r="Q518" s="5">
        <f t="shared" si="223"/>
        <v>0.12</v>
      </c>
      <c r="R518" s="8">
        <f t="shared" si="231"/>
        <v>1.0063158999999999</v>
      </c>
      <c r="S518" s="3">
        <f t="shared" si="232"/>
        <v>7.7638321899999996</v>
      </c>
      <c r="T518" s="3">
        <f t="shared" si="233"/>
        <v>0</v>
      </c>
      <c r="U518" s="97" t="str">
        <f t="shared" si="239"/>
        <v>INCORPJ=</v>
      </c>
      <c r="V518" s="122">
        <f t="shared" si="238"/>
        <v>45280</v>
      </c>
      <c r="W518" s="4"/>
      <c r="X518" s="4"/>
      <c r="Y518" s="4"/>
      <c r="AD518" s="5"/>
    </row>
    <row r="519" spans="1:135" x14ac:dyDescent="0.2">
      <c r="A519" s="98">
        <f t="shared" si="219"/>
        <v>45271</v>
      </c>
      <c r="B519" s="96">
        <f t="shared" si="217"/>
        <v>1237.4866407699999</v>
      </c>
      <c r="C519" s="3">
        <f t="shared" si="235"/>
        <v>1227.6354304000001</v>
      </c>
      <c r="D519" s="99">
        <f t="shared" si="225"/>
        <v>1082.104</v>
      </c>
      <c r="E519" s="120">
        <f>IF(DAY(A518)=$A$5,VLOOKUP(A518,[1]A!$E$15:$G$200,3),E518)</f>
        <v>1084.242</v>
      </c>
      <c r="F519" s="100">
        <f t="shared" si="226"/>
        <v>45220</v>
      </c>
      <c r="G519" s="141">
        <f t="shared" si="227"/>
        <v>1.9757805164752895E-3</v>
      </c>
      <c r="H519" s="101">
        <f t="shared" si="220"/>
        <v>21</v>
      </c>
      <c r="I519" s="101">
        <f t="shared" si="221"/>
        <v>30</v>
      </c>
      <c r="J519" s="96">
        <f t="shared" si="222"/>
        <v>1.0013826368226619</v>
      </c>
      <c r="K519" s="96">
        <v>1</v>
      </c>
      <c r="L519" s="96">
        <f t="shared" si="236"/>
        <v>1.0013826299999999</v>
      </c>
      <c r="M519" s="96">
        <f t="shared" si="218"/>
        <v>1229.33279597</v>
      </c>
      <c r="N519" s="24">
        <f t="shared" si="228"/>
        <v>0</v>
      </c>
      <c r="O519" s="95">
        <f t="shared" si="229"/>
        <v>0</v>
      </c>
      <c r="P519" s="96">
        <f t="shared" si="230"/>
        <v>0</v>
      </c>
      <c r="Q519" s="5">
        <f t="shared" si="223"/>
        <v>0.12</v>
      </c>
      <c r="R519" s="8">
        <f t="shared" si="231"/>
        <v>1.0066327399999999</v>
      </c>
      <c r="S519" s="3">
        <f t="shared" si="232"/>
        <v>8.1538447999999999</v>
      </c>
      <c r="T519" s="3">
        <f t="shared" si="233"/>
        <v>0</v>
      </c>
      <c r="U519" s="97" t="str">
        <f t="shared" si="239"/>
        <v>INCORPJ=</v>
      </c>
      <c r="V519" s="122">
        <f t="shared" si="238"/>
        <v>45280</v>
      </c>
      <c r="W519" s="4"/>
      <c r="X519" s="4"/>
      <c r="Y519" s="4"/>
      <c r="AD519" s="5"/>
    </row>
    <row r="520" spans="1:135" x14ac:dyDescent="0.2">
      <c r="A520" s="98">
        <f t="shared" si="219"/>
        <v>45272</v>
      </c>
      <c r="B520" s="96">
        <f t="shared" si="217"/>
        <v>1237.9577165600001</v>
      </c>
      <c r="C520" s="3">
        <f t="shared" si="235"/>
        <v>1227.6354304000001</v>
      </c>
      <c r="D520" s="99">
        <f t="shared" si="225"/>
        <v>1082.104</v>
      </c>
      <c r="E520" s="120">
        <f>IF(DAY(A519)=$A$5,VLOOKUP(A519,[1]A!$E$15:$G$200,3),E519)</f>
        <v>1084.242</v>
      </c>
      <c r="F520" s="100">
        <f t="shared" si="226"/>
        <v>45220</v>
      </c>
      <c r="G520" s="141">
        <f t="shared" si="227"/>
        <v>1.9757805164752895E-3</v>
      </c>
      <c r="H520" s="101">
        <f t="shared" si="220"/>
        <v>22</v>
      </c>
      <c r="I520" s="101">
        <f t="shared" si="221"/>
        <v>30</v>
      </c>
      <c r="J520" s="96">
        <f t="shared" si="222"/>
        <v>1.0014485243341869</v>
      </c>
      <c r="K520" s="96">
        <v>1</v>
      </c>
      <c r="L520" s="96">
        <f t="shared" si="236"/>
        <v>1.0014485200000001</v>
      </c>
      <c r="M520" s="96">
        <f t="shared" si="218"/>
        <v>1229.41368487</v>
      </c>
      <c r="N520" s="24">
        <f t="shared" si="228"/>
        <v>0</v>
      </c>
      <c r="O520" s="95">
        <f t="shared" si="229"/>
        <v>0</v>
      </c>
      <c r="P520" s="96">
        <f t="shared" si="230"/>
        <v>0</v>
      </c>
      <c r="Q520" s="5">
        <f t="shared" si="223"/>
        <v>0.12</v>
      </c>
      <c r="R520" s="8">
        <f t="shared" si="231"/>
        <v>1.00694968</v>
      </c>
      <c r="S520" s="3">
        <f t="shared" si="232"/>
        <v>8.5440316900000006</v>
      </c>
      <c r="T520" s="3">
        <f t="shared" si="233"/>
        <v>0</v>
      </c>
      <c r="U520" s="97" t="str">
        <f t="shared" si="239"/>
        <v>INCORPJ=</v>
      </c>
      <c r="V520" s="122">
        <f t="shared" si="238"/>
        <v>45280</v>
      </c>
      <c r="W520" s="4"/>
      <c r="X520" s="4"/>
      <c r="Y520" s="4"/>
      <c r="AD520" s="5"/>
    </row>
    <row r="521" spans="1:135" x14ac:dyDescent="0.2">
      <c r="A521" s="98">
        <f t="shared" si="219"/>
        <v>45273</v>
      </c>
      <c r="B521" s="96">
        <f t="shared" si="217"/>
        <v>1238.4289653399999</v>
      </c>
      <c r="C521" s="3">
        <f t="shared" si="235"/>
        <v>1227.6354304000001</v>
      </c>
      <c r="D521" s="99">
        <f t="shared" si="225"/>
        <v>1082.104</v>
      </c>
      <c r="E521" s="120">
        <f>IF(DAY(A520)=$A$5,VLOOKUP(A520,[1]A!$E$15:$G$200,3),E520)</f>
        <v>1084.242</v>
      </c>
      <c r="F521" s="100">
        <f t="shared" si="226"/>
        <v>45220</v>
      </c>
      <c r="G521" s="141">
        <f t="shared" si="227"/>
        <v>1.9757805164752895E-3</v>
      </c>
      <c r="H521" s="101">
        <f t="shared" si="220"/>
        <v>23</v>
      </c>
      <c r="I521" s="101">
        <f t="shared" si="221"/>
        <v>30</v>
      </c>
      <c r="J521" s="96">
        <f t="shared" si="222"/>
        <v>1.0015144161808818</v>
      </c>
      <c r="K521" s="96">
        <v>1</v>
      </c>
      <c r="L521" s="96">
        <f t="shared" si="236"/>
        <v>1.00151441</v>
      </c>
      <c r="M521" s="96">
        <f t="shared" si="218"/>
        <v>1229.49457377</v>
      </c>
      <c r="N521" s="24">
        <f t="shared" si="228"/>
        <v>0</v>
      </c>
      <c r="O521" s="95">
        <f t="shared" si="229"/>
        <v>0</v>
      </c>
      <c r="P521" s="96">
        <f t="shared" si="230"/>
        <v>0</v>
      </c>
      <c r="Q521" s="5">
        <f t="shared" si="223"/>
        <v>0.12</v>
      </c>
      <c r="R521" s="8">
        <f t="shared" si="231"/>
        <v>1.007266719</v>
      </c>
      <c r="S521" s="3">
        <f t="shared" si="232"/>
        <v>8.9343915700000007</v>
      </c>
      <c r="T521" s="3">
        <f t="shared" si="233"/>
        <v>0</v>
      </c>
      <c r="U521" s="97" t="str">
        <f t="shared" si="239"/>
        <v>INCORPJ=</v>
      </c>
      <c r="V521" s="122">
        <f t="shared" si="238"/>
        <v>45280</v>
      </c>
      <c r="W521" s="4"/>
      <c r="X521" s="4"/>
      <c r="Y521" s="4"/>
      <c r="AD521" s="5"/>
    </row>
    <row r="522" spans="1:135" x14ac:dyDescent="0.2">
      <c r="A522" s="98">
        <f t="shared" si="219"/>
        <v>45274</v>
      </c>
      <c r="B522" s="96">
        <f t="shared" ref="B522:B585" si="240">(M522+S522)</f>
        <v>1238.9004019700001</v>
      </c>
      <c r="C522" s="3">
        <f t="shared" si="235"/>
        <v>1227.6354304000001</v>
      </c>
      <c r="D522" s="99">
        <f t="shared" si="225"/>
        <v>1082.104</v>
      </c>
      <c r="E522" s="120">
        <f>IF(DAY(A521)=$A$5,VLOOKUP(A521,[1]A!$E$15:$G$200,3),E521)</f>
        <v>1084.242</v>
      </c>
      <c r="F522" s="100">
        <f t="shared" si="226"/>
        <v>45220</v>
      </c>
      <c r="G522" s="141">
        <f t="shared" si="227"/>
        <v>1.9757805164752895E-3</v>
      </c>
      <c r="H522" s="101">
        <f t="shared" si="220"/>
        <v>24</v>
      </c>
      <c r="I522" s="101">
        <f t="shared" si="221"/>
        <v>30</v>
      </c>
      <c r="J522" s="96">
        <f t="shared" si="222"/>
        <v>1.0015803123630322</v>
      </c>
      <c r="K522" s="96">
        <v>1</v>
      </c>
      <c r="L522" s="96">
        <f t="shared" si="236"/>
        <v>1.00158031</v>
      </c>
      <c r="M522" s="96">
        <f t="shared" ref="M522:M585" si="241">TRUNC(C522*L522,8)</f>
        <v>1229.57547494</v>
      </c>
      <c r="N522" s="24">
        <f t="shared" si="228"/>
        <v>0</v>
      </c>
      <c r="O522" s="95">
        <f t="shared" si="229"/>
        <v>0</v>
      </c>
      <c r="P522" s="96">
        <f t="shared" si="230"/>
        <v>0</v>
      </c>
      <c r="Q522" s="5">
        <f t="shared" si="223"/>
        <v>0.12</v>
      </c>
      <c r="R522" s="8">
        <f t="shared" si="231"/>
        <v>1.0075838589999999</v>
      </c>
      <c r="S522" s="3">
        <f t="shared" si="232"/>
        <v>9.3249270299999996</v>
      </c>
      <c r="T522" s="3">
        <f t="shared" si="233"/>
        <v>0</v>
      </c>
      <c r="U522" s="97" t="str">
        <f t="shared" si="239"/>
        <v>INCORPJ=</v>
      </c>
      <c r="V522" s="122">
        <f t="shared" si="238"/>
        <v>45280</v>
      </c>
      <c r="W522" s="4"/>
      <c r="X522" s="4"/>
      <c r="Y522" s="4"/>
      <c r="AD522" s="5"/>
    </row>
    <row r="523" spans="1:135" x14ac:dyDescent="0.2">
      <c r="A523" s="98">
        <f t="shared" ref="A523:A586" si="242">(A522+1)</f>
        <v>45275</v>
      </c>
      <c r="B523" s="96">
        <f t="shared" si="240"/>
        <v>1239.3720116500001</v>
      </c>
      <c r="C523" s="3">
        <f t="shared" si="235"/>
        <v>1227.6354304000001</v>
      </c>
      <c r="D523" s="99">
        <f t="shared" si="225"/>
        <v>1082.104</v>
      </c>
      <c r="E523" s="120">
        <f>IF(DAY(A522)=$A$5,VLOOKUP(A522,[1]A!$E$15:$G$200,3),E522)</f>
        <v>1084.242</v>
      </c>
      <c r="F523" s="100">
        <f t="shared" si="226"/>
        <v>45220</v>
      </c>
      <c r="G523" s="141">
        <f t="shared" si="227"/>
        <v>1.9757805164752895E-3</v>
      </c>
      <c r="H523" s="101">
        <f t="shared" ref="H523:H586" si="243">IF(A523&gt;A$7,IF(DAY(A523)=A$5+1,1,H522+1),0)</f>
        <v>25</v>
      </c>
      <c r="I523" s="101">
        <f t="shared" ref="I523:I586" si="244">IF(DAY(A523)=A$5+1,DAY(EOMONTH(A523,0)),I522)</f>
        <v>30</v>
      </c>
      <c r="J523" s="96">
        <f t="shared" ref="J523:J586" si="245">IF(E523&gt;D523,((E523/D523)^(H523/I523)),1)</f>
        <v>1.0016462128809236</v>
      </c>
      <c r="K523" s="96">
        <v>1</v>
      </c>
      <c r="L523" s="96">
        <f t="shared" si="236"/>
        <v>1.0016462100000001</v>
      </c>
      <c r="M523" s="96">
        <f t="shared" si="241"/>
        <v>1229.65637612</v>
      </c>
      <c r="N523" s="24">
        <f t="shared" si="228"/>
        <v>0</v>
      </c>
      <c r="O523" s="95">
        <f t="shared" si="229"/>
        <v>0</v>
      </c>
      <c r="P523" s="96">
        <f t="shared" si="230"/>
        <v>0</v>
      </c>
      <c r="Q523" s="5">
        <f t="shared" ref="Q523:Q586" si="246">(Q522)</f>
        <v>0.12</v>
      </c>
      <c r="R523" s="8">
        <f t="shared" si="231"/>
        <v>1.0079010980000001</v>
      </c>
      <c r="S523" s="3">
        <f t="shared" si="232"/>
        <v>9.7156355300000001</v>
      </c>
      <c r="T523" s="3">
        <f t="shared" si="233"/>
        <v>0</v>
      </c>
      <c r="U523" s="97" t="str">
        <f t="shared" ref="U523:U538" si="247">U522</f>
        <v>INCORPJ=</v>
      </c>
      <c r="V523" s="122">
        <f t="shared" si="238"/>
        <v>45280</v>
      </c>
      <c r="W523" s="4"/>
      <c r="X523" s="4"/>
      <c r="Y523" s="4"/>
      <c r="AD523" s="5"/>
    </row>
    <row r="524" spans="1:135" x14ac:dyDescent="0.2">
      <c r="A524" s="98">
        <f t="shared" si="242"/>
        <v>45276</v>
      </c>
      <c r="B524" s="96">
        <f t="shared" si="240"/>
        <v>1239.84379562</v>
      </c>
      <c r="C524" s="3">
        <f t="shared" si="235"/>
        <v>1227.6354304000001</v>
      </c>
      <c r="D524" s="99">
        <f t="shared" ref="D524:D587" si="248">IF(E524=E523,D523,E523)</f>
        <v>1082.104</v>
      </c>
      <c r="E524" s="120">
        <f>IF(DAY(A523)=$A$5,VLOOKUP(A523,[1]A!$E$15:$G$200,3),E523)</f>
        <v>1084.242</v>
      </c>
      <c r="F524" s="100">
        <f t="shared" ref="F524:F587" si="249">IF(D524=D523,F523,EDATE(A524,-1))</f>
        <v>45220</v>
      </c>
      <c r="G524" s="141">
        <f t="shared" ref="G524:G587" si="250">(E524/D524)-1</f>
        <v>1.9757805164752895E-3</v>
      </c>
      <c r="H524" s="101">
        <f t="shared" si="243"/>
        <v>26</v>
      </c>
      <c r="I524" s="101">
        <f t="shared" si="244"/>
        <v>30</v>
      </c>
      <c r="J524" s="96">
        <f t="shared" si="245"/>
        <v>1.0017121177348407</v>
      </c>
      <c r="K524" s="96">
        <v>1</v>
      </c>
      <c r="L524" s="96">
        <f t="shared" si="236"/>
        <v>1.0017121099999999</v>
      </c>
      <c r="M524" s="96">
        <f t="shared" si="241"/>
        <v>1229.7372772900001</v>
      </c>
      <c r="N524" s="24">
        <f t="shared" ref="N524:N587" si="251">IF(DAY(A524)=A$5,VLOOKUP(A524,$Y$10:$AG$80,8),0)</f>
        <v>0</v>
      </c>
      <c r="O524" s="95">
        <f t="shared" ref="O524:O587" si="252">IF(N524&gt;0,VLOOKUP(N524,$X$10:$AD$117,7),0)</f>
        <v>0</v>
      </c>
      <c r="P524" s="96">
        <f t="shared" ref="P524:P587" si="253">IF(O524&gt;0,TRUNC(O524*M524,8),0)</f>
        <v>0</v>
      </c>
      <c r="Q524" s="5">
        <f t="shared" si="246"/>
        <v>0.12</v>
      </c>
      <c r="R524" s="8">
        <f t="shared" ref="R524:R587" si="254">ROUND((1+Q524)^(30/360)^(H524/I524),9)</f>
        <v>1.008218437</v>
      </c>
      <c r="S524" s="3">
        <f t="shared" ref="S524:S587" si="255">TRUNC(M524*(R524-1),8)</f>
        <v>10.10651833</v>
      </c>
      <c r="T524" s="3">
        <f t="shared" ref="T524:T587" si="256">IF(N524&gt;0,P524+S524,0)</f>
        <v>0</v>
      </c>
      <c r="U524" s="97" t="str">
        <f t="shared" si="247"/>
        <v>INCORPJ=</v>
      </c>
      <c r="V524" s="122">
        <f t="shared" si="238"/>
        <v>45280</v>
      </c>
      <c r="W524" s="4"/>
      <c r="X524" s="4"/>
      <c r="Y524" s="4"/>
      <c r="AD524" s="5"/>
    </row>
    <row r="525" spans="1:135" x14ac:dyDescent="0.2">
      <c r="A525" s="98">
        <f t="shared" si="242"/>
        <v>45277</v>
      </c>
      <c r="B525" s="96">
        <f t="shared" si="240"/>
        <v>1240.3157663100001</v>
      </c>
      <c r="C525" s="3">
        <f t="shared" si="235"/>
        <v>1227.6354304000001</v>
      </c>
      <c r="D525" s="99">
        <f t="shared" si="248"/>
        <v>1082.104</v>
      </c>
      <c r="E525" s="120">
        <f>IF(DAY(A524)=$A$5,VLOOKUP(A524,[1]A!$E$15:$G$200,3),E524)</f>
        <v>1084.242</v>
      </c>
      <c r="F525" s="100">
        <f t="shared" si="249"/>
        <v>45220</v>
      </c>
      <c r="G525" s="141">
        <f t="shared" si="250"/>
        <v>1.9757805164752895E-3</v>
      </c>
      <c r="H525" s="101">
        <f t="shared" si="243"/>
        <v>27</v>
      </c>
      <c r="I525" s="101">
        <f t="shared" si="244"/>
        <v>30</v>
      </c>
      <c r="J525" s="96">
        <f t="shared" si="245"/>
        <v>1.0017780269250691</v>
      </c>
      <c r="K525" s="96">
        <v>1</v>
      </c>
      <c r="L525" s="96">
        <f t="shared" si="236"/>
        <v>1.0017780199999999</v>
      </c>
      <c r="M525" s="96">
        <f t="shared" si="241"/>
        <v>1229.8181907400001</v>
      </c>
      <c r="N525" s="24">
        <f t="shared" si="251"/>
        <v>0</v>
      </c>
      <c r="O525" s="95">
        <f t="shared" si="252"/>
        <v>0</v>
      </c>
      <c r="P525" s="96">
        <f t="shared" si="253"/>
        <v>0</v>
      </c>
      <c r="Q525" s="5">
        <f t="shared" si="246"/>
        <v>0.12</v>
      </c>
      <c r="R525" s="8">
        <f t="shared" si="254"/>
        <v>1.0085358760000001</v>
      </c>
      <c r="S525" s="3">
        <f t="shared" si="255"/>
        <v>10.49757557</v>
      </c>
      <c r="T525" s="3">
        <f t="shared" si="256"/>
        <v>0</v>
      </c>
      <c r="U525" s="97" t="str">
        <f t="shared" si="247"/>
        <v>INCORPJ=</v>
      </c>
      <c r="V525" s="122">
        <f t="shared" si="238"/>
        <v>45280</v>
      </c>
      <c r="W525" s="4"/>
      <c r="X525" s="4"/>
      <c r="Y525" s="4"/>
      <c r="AD525" s="5"/>
    </row>
    <row r="526" spans="1:135" x14ac:dyDescent="0.2">
      <c r="A526" s="98">
        <f t="shared" si="242"/>
        <v>45278</v>
      </c>
      <c r="B526" s="96">
        <f t="shared" si="240"/>
        <v>1240.7879237500001</v>
      </c>
      <c r="C526" s="3">
        <f t="shared" si="235"/>
        <v>1227.6354304000001</v>
      </c>
      <c r="D526" s="99">
        <f t="shared" si="248"/>
        <v>1082.104</v>
      </c>
      <c r="E526" s="120">
        <f>IF(DAY(A525)=$A$5,VLOOKUP(A525,[1]A!$E$15:$G$200,3),E525)</f>
        <v>1084.242</v>
      </c>
      <c r="F526" s="100">
        <f t="shared" si="249"/>
        <v>45220</v>
      </c>
      <c r="G526" s="141">
        <f t="shared" si="250"/>
        <v>1.9757805164752895E-3</v>
      </c>
      <c r="H526" s="101">
        <f t="shared" si="243"/>
        <v>28</v>
      </c>
      <c r="I526" s="101">
        <f t="shared" si="244"/>
        <v>30</v>
      </c>
      <c r="J526" s="96">
        <f t="shared" si="245"/>
        <v>1.0018439404518942</v>
      </c>
      <c r="K526" s="96">
        <v>1</v>
      </c>
      <c r="L526" s="96">
        <f t="shared" si="236"/>
        <v>1.0018439400000001</v>
      </c>
      <c r="M526" s="96">
        <f t="shared" si="241"/>
        <v>1229.8991164700001</v>
      </c>
      <c r="N526" s="24">
        <f t="shared" si="251"/>
        <v>0</v>
      </c>
      <c r="O526" s="95">
        <f t="shared" si="252"/>
        <v>0</v>
      </c>
      <c r="P526" s="96">
        <f t="shared" si="253"/>
        <v>0</v>
      </c>
      <c r="Q526" s="5">
        <f t="shared" si="246"/>
        <v>0.12</v>
      </c>
      <c r="R526" s="8">
        <f t="shared" si="254"/>
        <v>1.0088534149999999</v>
      </c>
      <c r="S526" s="3">
        <f t="shared" si="255"/>
        <v>10.88880728</v>
      </c>
      <c r="T526" s="3">
        <f t="shared" si="256"/>
        <v>0</v>
      </c>
      <c r="U526" s="97" t="str">
        <f t="shared" si="247"/>
        <v>INCORPJ=</v>
      </c>
      <c r="V526" s="122">
        <f t="shared" si="238"/>
        <v>45280</v>
      </c>
      <c r="W526" s="4"/>
      <c r="X526" s="4"/>
      <c r="Y526" s="4"/>
      <c r="AD526" s="5"/>
    </row>
    <row r="527" spans="1:135" x14ac:dyDescent="0.2">
      <c r="A527" s="98">
        <f t="shared" si="242"/>
        <v>45279</v>
      </c>
      <c r="B527" s="96">
        <f t="shared" si="240"/>
        <v>1241.2602431900002</v>
      </c>
      <c r="C527" s="3">
        <f t="shared" si="235"/>
        <v>1227.6354304000001</v>
      </c>
      <c r="D527" s="99">
        <f t="shared" si="248"/>
        <v>1082.104</v>
      </c>
      <c r="E527" s="120">
        <f>IF(DAY(A526)=$A$5,VLOOKUP(A526,[1]A!$E$15:$G$200,3),E526)</f>
        <v>1084.242</v>
      </c>
      <c r="F527" s="100">
        <f t="shared" si="249"/>
        <v>45220</v>
      </c>
      <c r="G527" s="141">
        <f t="shared" si="250"/>
        <v>1.9757805164752895E-3</v>
      </c>
      <c r="H527" s="101">
        <f t="shared" si="243"/>
        <v>29</v>
      </c>
      <c r="I527" s="101">
        <f t="shared" si="244"/>
        <v>30</v>
      </c>
      <c r="J527" s="96">
        <f t="shared" si="245"/>
        <v>1.001909858315601</v>
      </c>
      <c r="K527" s="96">
        <v>1</v>
      </c>
      <c r="L527" s="96">
        <f t="shared" si="236"/>
        <v>1.0019098500000001</v>
      </c>
      <c r="M527" s="96">
        <f t="shared" si="241"/>
        <v>1229.9800299200001</v>
      </c>
      <c r="N527" s="24">
        <f t="shared" si="251"/>
        <v>0</v>
      </c>
      <c r="O527" s="95">
        <f t="shared" si="252"/>
        <v>0</v>
      </c>
      <c r="P527" s="96">
        <f t="shared" si="253"/>
        <v>0</v>
      </c>
      <c r="Q527" s="5">
        <f t="shared" si="246"/>
        <v>0.12</v>
      </c>
      <c r="R527" s="8">
        <f t="shared" si="254"/>
        <v>1.0091710540000001</v>
      </c>
      <c r="S527" s="3">
        <f t="shared" si="255"/>
        <v>11.280213270000001</v>
      </c>
      <c r="T527" s="3">
        <f t="shared" si="256"/>
        <v>0</v>
      </c>
      <c r="U527" s="97" t="str">
        <f t="shared" si="247"/>
        <v>INCORPJ=</v>
      </c>
      <c r="V527" s="122">
        <f t="shared" si="238"/>
        <v>45280</v>
      </c>
      <c r="W527" s="4"/>
      <c r="X527" s="4"/>
      <c r="Y527" s="4"/>
      <c r="AD527" s="5"/>
    </row>
    <row r="528" spans="1:135" x14ac:dyDescent="0.2">
      <c r="A528" s="98">
        <f t="shared" si="242"/>
        <v>45280</v>
      </c>
      <c r="B528" s="96">
        <f t="shared" si="240"/>
        <v>1241.7327618300001</v>
      </c>
      <c r="C528" s="3">
        <f t="shared" si="235"/>
        <v>1227.6354304000001</v>
      </c>
      <c r="D528" s="99">
        <f t="shared" si="248"/>
        <v>1082.104</v>
      </c>
      <c r="E528" s="120">
        <f>IF(DAY(A527)=$A$5,VLOOKUP(A527,[1]A!$E$15:$G$200,3),E527)</f>
        <v>1084.242</v>
      </c>
      <c r="F528" s="100">
        <f t="shared" si="249"/>
        <v>45220</v>
      </c>
      <c r="G528" s="141">
        <f t="shared" si="250"/>
        <v>1.9757805164752895E-3</v>
      </c>
      <c r="H528" s="101">
        <f t="shared" si="243"/>
        <v>30</v>
      </c>
      <c r="I528" s="101">
        <f t="shared" si="244"/>
        <v>30</v>
      </c>
      <c r="J528" s="96">
        <f t="shared" si="245"/>
        <v>1.0019757805164753</v>
      </c>
      <c r="K528" s="96">
        <v>1</v>
      </c>
      <c r="L528" s="96">
        <f t="shared" si="236"/>
        <v>1.00197578</v>
      </c>
      <c r="M528" s="96">
        <f t="shared" si="241"/>
        <v>1230.0609679300001</v>
      </c>
      <c r="N528" s="24">
        <f t="shared" si="251"/>
        <v>17</v>
      </c>
      <c r="O528" s="95">
        <f t="shared" si="252"/>
        <v>0</v>
      </c>
      <c r="P528" s="96">
        <f t="shared" si="253"/>
        <v>0</v>
      </c>
      <c r="Q528" s="5">
        <f t="shared" si="246"/>
        <v>0.12</v>
      </c>
      <c r="R528" s="8">
        <f t="shared" si="254"/>
        <v>1.0094887930000001</v>
      </c>
      <c r="S528" s="3">
        <f t="shared" si="255"/>
        <v>11.671793900000001</v>
      </c>
      <c r="T528" s="3">
        <f t="shared" si="256"/>
        <v>11.671793900000001</v>
      </c>
      <c r="U528" s="97" t="str">
        <f t="shared" si="247"/>
        <v>INCORPJ=</v>
      </c>
      <c r="V528" s="122">
        <f t="shared" si="238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ht="15.75" x14ac:dyDescent="0.2">
      <c r="A529" s="98">
        <f t="shared" si="242"/>
        <v>45281</v>
      </c>
      <c r="B529" s="96">
        <f t="shared" si="240"/>
        <v>1242.1385845900002</v>
      </c>
      <c r="C529" s="144">
        <f>IF(N528&gt;0,M528-P528+S528,C528)</f>
        <v>1241.7327618300001</v>
      </c>
      <c r="D529" s="99">
        <f t="shared" si="248"/>
        <v>1084.242</v>
      </c>
      <c r="E529" s="120">
        <f>IF(DAY(A528)=$A$5,VLOOKUP(A528,[1]A!$E$15:$G$200,3),E528)</f>
        <v>1084.9860000000001</v>
      </c>
      <c r="F529" s="100">
        <f t="shared" si="249"/>
        <v>45251</v>
      </c>
      <c r="G529" s="141">
        <f t="shared" si="250"/>
        <v>6.8619367263034192E-4</v>
      </c>
      <c r="H529" s="101">
        <f t="shared" si="243"/>
        <v>1</v>
      </c>
      <c r="I529" s="101">
        <f t="shared" si="244"/>
        <v>31</v>
      </c>
      <c r="J529" s="96">
        <f t="shared" si="245"/>
        <v>1.0000221279335093</v>
      </c>
      <c r="K529" s="96">
        <v>1</v>
      </c>
      <c r="L529" s="96">
        <f t="shared" si="236"/>
        <v>1.0000221199999999</v>
      </c>
      <c r="M529" s="96">
        <f t="shared" si="241"/>
        <v>1241.7602289500001</v>
      </c>
      <c r="N529" s="24">
        <f t="shared" si="251"/>
        <v>0</v>
      </c>
      <c r="O529" s="95">
        <f t="shared" si="252"/>
        <v>0</v>
      </c>
      <c r="P529" s="96">
        <f t="shared" si="253"/>
        <v>0</v>
      </c>
      <c r="Q529" s="5">
        <f t="shared" si="246"/>
        <v>0.12</v>
      </c>
      <c r="R529" s="8">
        <f t="shared" si="254"/>
        <v>1.0003046929999999</v>
      </c>
      <c r="S529" s="3">
        <f t="shared" si="255"/>
        <v>0.37835563999999999</v>
      </c>
      <c r="T529" s="3">
        <f t="shared" si="256"/>
        <v>0</v>
      </c>
      <c r="U529" s="97" t="s">
        <v>82</v>
      </c>
      <c r="V529" s="122">
        <f t="shared" si="238"/>
        <v>45311</v>
      </c>
      <c r="W529" s="4"/>
      <c r="X529" s="4"/>
      <c r="Y529" s="4"/>
      <c r="AD529" s="5"/>
    </row>
    <row r="530" spans="1:30" x14ac:dyDescent="0.2">
      <c r="A530" s="98">
        <f t="shared" si="242"/>
        <v>45282</v>
      </c>
      <c r="B530" s="96">
        <f t="shared" si="240"/>
        <v>1242.5445532700001</v>
      </c>
      <c r="C530" s="3">
        <f t="shared" si="235"/>
        <v>1241.7327618300001</v>
      </c>
      <c r="D530" s="99">
        <f t="shared" si="248"/>
        <v>1084.242</v>
      </c>
      <c r="E530" s="120">
        <f>IF(DAY(A529)=$A$5,VLOOKUP(A529,[1]A!$E$15:$G$200,3),E529)</f>
        <v>1084.9860000000001</v>
      </c>
      <c r="F530" s="100">
        <f t="shared" si="249"/>
        <v>45251</v>
      </c>
      <c r="G530" s="141">
        <f t="shared" si="250"/>
        <v>6.8619367263034192E-4</v>
      </c>
      <c r="H530" s="101">
        <f t="shared" si="243"/>
        <v>2</v>
      </c>
      <c r="I530" s="101">
        <f t="shared" si="244"/>
        <v>31</v>
      </c>
      <c r="J530" s="96">
        <f t="shared" si="245"/>
        <v>1.0000442563566641</v>
      </c>
      <c r="K530" s="96">
        <v>1</v>
      </c>
      <c r="L530" s="96">
        <f t="shared" si="236"/>
        <v>1.00004425</v>
      </c>
      <c r="M530" s="96">
        <f t="shared" si="241"/>
        <v>1241.7877085</v>
      </c>
      <c r="N530" s="24">
        <f t="shared" si="251"/>
        <v>0</v>
      </c>
      <c r="O530" s="95">
        <f t="shared" si="252"/>
        <v>0</v>
      </c>
      <c r="P530" s="96">
        <f t="shared" si="253"/>
        <v>0</v>
      </c>
      <c r="Q530" s="5">
        <f t="shared" si="246"/>
        <v>0.12</v>
      </c>
      <c r="R530" s="8">
        <f t="shared" si="254"/>
        <v>1.0006094800000001</v>
      </c>
      <c r="S530" s="3">
        <f t="shared" si="255"/>
        <v>0.75684477000000006</v>
      </c>
      <c r="T530" s="3">
        <f t="shared" si="256"/>
        <v>0</v>
      </c>
      <c r="U530" s="97" t="str">
        <f t="shared" si="247"/>
        <v>A+J=</v>
      </c>
      <c r="V530" s="122">
        <f t="shared" si="238"/>
        <v>45311</v>
      </c>
      <c r="W530" s="4"/>
      <c r="X530" s="4"/>
      <c r="Y530" s="4"/>
      <c r="AD530" s="5"/>
    </row>
    <row r="531" spans="1:30" x14ac:dyDescent="0.2">
      <c r="A531" s="98">
        <f t="shared" si="242"/>
        <v>45283</v>
      </c>
      <c r="B531" s="96">
        <f t="shared" si="240"/>
        <v>1242.9506529400001</v>
      </c>
      <c r="C531" s="3">
        <f t="shared" si="235"/>
        <v>1241.7327618300001</v>
      </c>
      <c r="D531" s="99">
        <f t="shared" si="248"/>
        <v>1084.242</v>
      </c>
      <c r="E531" s="120">
        <f>IF(DAY(A530)=$A$5,VLOOKUP(A530,[1]A!$E$15:$G$200,3),E530)</f>
        <v>1084.9860000000001</v>
      </c>
      <c r="F531" s="100">
        <f t="shared" si="249"/>
        <v>45251</v>
      </c>
      <c r="G531" s="141">
        <f t="shared" si="250"/>
        <v>6.8619367263034192E-4</v>
      </c>
      <c r="H531" s="101">
        <f t="shared" si="243"/>
        <v>3</v>
      </c>
      <c r="I531" s="101">
        <f t="shared" si="244"/>
        <v>31</v>
      </c>
      <c r="J531" s="96">
        <f t="shared" si="245"/>
        <v>1.0000663852694751</v>
      </c>
      <c r="K531" s="96">
        <v>1</v>
      </c>
      <c r="L531" s="96">
        <f t="shared" si="236"/>
        <v>1.00006638</v>
      </c>
      <c r="M531" s="96">
        <f t="shared" si="241"/>
        <v>1241.81518805</v>
      </c>
      <c r="N531" s="24">
        <f t="shared" si="251"/>
        <v>0</v>
      </c>
      <c r="O531" s="95">
        <f t="shared" si="252"/>
        <v>0</v>
      </c>
      <c r="P531" s="96">
        <f t="shared" si="253"/>
        <v>0</v>
      </c>
      <c r="Q531" s="5">
        <f t="shared" si="246"/>
        <v>0.12</v>
      </c>
      <c r="R531" s="8">
        <f t="shared" si="254"/>
        <v>1.000914359</v>
      </c>
      <c r="S531" s="3">
        <f t="shared" si="255"/>
        <v>1.1354648899999999</v>
      </c>
      <c r="T531" s="3">
        <f t="shared" si="256"/>
        <v>0</v>
      </c>
      <c r="U531" s="97" t="str">
        <f t="shared" si="247"/>
        <v>A+J=</v>
      </c>
      <c r="V531" s="122">
        <f t="shared" si="238"/>
        <v>45311</v>
      </c>
      <c r="W531" s="4"/>
      <c r="X531" s="4"/>
      <c r="Y531" s="4"/>
      <c r="AD531" s="5"/>
    </row>
    <row r="532" spans="1:30" x14ac:dyDescent="0.2">
      <c r="A532" s="98">
        <f t="shared" si="242"/>
        <v>45284</v>
      </c>
      <c r="B532" s="96">
        <f t="shared" si="240"/>
        <v>1243.3568848499999</v>
      </c>
      <c r="C532" s="3">
        <f t="shared" si="235"/>
        <v>1241.7327618300001</v>
      </c>
      <c r="D532" s="99">
        <f t="shared" si="248"/>
        <v>1084.242</v>
      </c>
      <c r="E532" s="120">
        <f>IF(DAY(A531)=$A$5,VLOOKUP(A531,[1]A!$E$15:$G$200,3),E531)</f>
        <v>1084.9860000000001</v>
      </c>
      <c r="F532" s="100">
        <f t="shared" si="249"/>
        <v>45251</v>
      </c>
      <c r="G532" s="141">
        <f t="shared" si="250"/>
        <v>6.8619367263034192E-4</v>
      </c>
      <c r="H532" s="101">
        <f t="shared" si="243"/>
        <v>4</v>
      </c>
      <c r="I532" s="101">
        <f t="shared" si="244"/>
        <v>31</v>
      </c>
      <c r="J532" s="96">
        <f t="shared" si="245"/>
        <v>1.0000885146719534</v>
      </c>
      <c r="K532" s="96">
        <v>1</v>
      </c>
      <c r="L532" s="96">
        <f t="shared" si="236"/>
        <v>1.0000885100000001</v>
      </c>
      <c r="M532" s="96">
        <f t="shared" si="241"/>
        <v>1241.84266759</v>
      </c>
      <c r="N532" s="24">
        <f t="shared" si="251"/>
        <v>0</v>
      </c>
      <c r="O532" s="95">
        <f t="shared" si="252"/>
        <v>0</v>
      </c>
      <c r="P532" s="96">
        <f t="shared" si="253"/>
        <v>0</v>
      </c>
      <c r="Q532" s="5">
        <f t="shared" si="246"/>
        <v>0.12</v>
      </c>
      <c r="R532" s="8">
        <f t="shared" si="254"/>
        <v>1.0012193309999999</v>
      </c>
      <c r="S532" s="3">
        <f t="shared" si="255"/>
        <v>1.5142172599999999</v>
      </c>
      <c r="T532" s="3">
        <f t="shared" si="256"/>
        <v>0</v>
      </c>
      <c r="U532" s="97" t="str">
        <f t="shared" si="247"/>
        <v>A+J=</v>
      </c>
      <c r="V532" s="122">
        <f t="shared" si="238"/>
        <v>45311</v>
      </c>
      <c r="W532" s="4"/>
      <c r="X532" s="4"/>
      <c r="Y532" s="4"/>
      <c r="AD532" s="5"/>
    </row>
    <row r="533" spans="1:30" x14ac:dyDescent="0.2">
      <c r="A533" s="98">
        <f t="shared" si="242"/>
        <v>45285</v>
      </c>
      <c r="B533" s="96">
        <f t="shared" si="240"/>
        <v>1243.7632490199999</v>
      </c>
      <c r="C533" s="3">
        <f t="shared" si="235"/>
        <v>1241.7327618300001</v>
      </c>
      <c r="D533" s="99">
        <f t="shared" si="248"/>
        <v>1084.242</v>
      </c>
      <c r="E533" s="120">
        <f>IF(DAY(A532)=$A$5,VLOOKUP(A532,[1]A!$E$15:$G$200,3),E532)</f>
        <v>1084.9860000000001</v>
      </c>
      <c r="F533" s="100">
        <f t="shared" si="249"/>
        <v>45251</v>
      </c>
      <c r="G533" s="141">
        <f t="shared" si="250"/>
        <v>6.8619367263034192E-4</v>
      </c>
      <c r="H533" s="101">
        <f t="shared" si="243"/>
        <v>5</v>
      </c>
      <c r="I533" s="101">
        <f t="shared" si="244"/>
        <v>31</v>
      </c>
      <c r="J533" s="96">
        <f t="shared" si="245"/>
        <v>1.0001106445641095</v>
      </c>
      <c r="K533" s="96">
        <v>1</v>
      </c>
      <c r="L533" s="96">
        <f t="shared" si="236"/>
        <v>1.0001106399999999</v>
      </c>
      <c r="M533" s="96">
        <f t="shared" si="241"/>
        <v>1241.87014714</v>
      </c>
      <c r="N533" s="24">
        <f t="shared" si="251"/>
        <v>0</v>
      </c>
      <c r="O533" s="95">
        <f t="shared" si="252"/>
        <v>0</v>
      </c>
      <c r="P533" s="96">
        <f t="shared" si="253"/>
        <v>0</v>
      </c>
      <c r="Q533" s="5">
        <f t="shared" si="246"/>
        <v>0.12</v>
      </c>
      <c r="R533" s="8">
        <f t="shared" si="254"/>
        <v>1.001524396</v>
      </c>
      <c r="S533" s="3">
        <f t="shared" si="255"/>
        <v>1.8931018799999999</v>
      </c>
      <c r="T533" s="3">
        <f t="shared" si="256"/>
        <v>0</v>
      </c>
      <c r="U533" s="97" t="str">
        <f t="shared" si="247"/>
        <v>A+J=</v>
      </c>
      <c r="V533" s="122">
        <f t="shared" si="238"/>
        <v>45311</v>
      </c>
      <c r="W533" s="4"/>
      <c r="X533" s="4"/>
      <c r="Y533" s="4"/>
      <c r="AD533" s="5"/>
    </row>
    <row r="534" spans="1:30" x14ac:dyDescent="0.2">
      <c r="A534" s="98">
        <f t="shared" si="242"/>
        <v>45286</v>
      </c>
      <c r="B534" s="96">
        <f t="shared" si="240"/>
        <v>1244.1697454499999</v>
      </c>
      <c r="C534" s="3">
        <f t="shared" si="235"/>
        <v>1241.7327618300001</v>
      </c>
      <c r="D534" s="99">
        <f t="shared" si="248"/>
        <v>1084.242</v>
      </c>
      <c r="E534" s="120">
        <f>IF(DAY(A533)=$A$5,VLOOKUP(A533,[1]A!$E$15:$G$200,3),E533)</f>
        <v>1084.9860000000001</v>
      </c>
      <c r="F534" s="100">
        <f t="shared" si="249"/>
        <v>45251</v>
      </c>
      <c r="G534" s="141">
        <f t="shared" si="250"/>
        <v>6.8619367263034192E-4</v>
      </c>
      <c r="H534" s="101">
        <f t="shared" si="243"/>
        <v>6</v>
      </c>
      <c r="I534" s="101">
        <f t="shared" si="244"/>
        <v>31</v>
      </c>
      <c r="J534" s="96">
        <f t="shared" si="245"/>
        <v>1.0001327749459545</v>
      </c>
      <c r="K534" s="96">
        <v>1</v>
      </c>
      <c r="L534" s="96">
        <f t="shared" si="236"/>
        <v>1.00013277</v>
      </c>
      <c r="M534" s="96">
        <f t="shared" si="241"/>
        <v>1241.89762668</v>
      </c>
      <c r="N534" s="24">
        <f t="shared" si="251"/>
        <v>0</v>
      </c>
      <c r="O534" s="95">
        <f t="shared" si="252"/>
        <v>0</v>
      </c>
      <c r="P534" s="96">
        <f t="shared" si="253"/>
        <v>0</v>
      </c>
      <c r="Q534" s="5">
        <f t="shared" si="246"/>
        <v>0.12</v>
      </c>
      <c r="R534" s="8">
        <f t="shared" si="254"/>
        <v>1.001829554</v>
      </c>
      <c r="S534" s="3">
        <f t="shared" si="255"/>
        <v>2.2721187700000001</v>
      </c>
      <c r="T534" s="3">
        <f t="shared" si="256"/>
        <v>0</v>
      </c>
      <c r="U534" s="97" t="str">
        <f t="shared" si="247"/>
        <v>A+J=</v>
      </c>
      <c r="V534" s="122">
        <f t="shared" si="238"/>
        <v>45311</v>
      </c>
      <c r="W534" s="4"/>
      <c r="X534" s="4"/>
      <c r="Y534" s="4"/>
      <c r="AD534" s="5"/>
    </row>
    <row r="535" spans="1:30" x14ac:dyDescent="0.2">
      <c r="A535" s="98">
        <f t="shared" si="242"/>
        <v>45287</v>
      </c>
      <c r="B535" s="96">
        <f t="shared" si="240"/>
        <v>1244.5763729099999</v>
      </c>
      <c r="C535" s="3">
        <f t="shared" si="235"/>
        <v>1241.7327618300001</v>
      </c>
      <c r="D535" s="99">
        <f t="shared" si="248"/>
        <v>1084.242</v>
      </c>
      <c r="E535" s="120">
        <f>IF(DAY(A534)=$A$5,VLOOKUP(A534,[1]A!$E$15:$G$200,3),E534)</f>
        <v>1084.9860000000001</v>
      </c>
      <c r="F535" s="100">
        <f t="shared" si="249"/>
        <v>45251</v>
      </c>
      <c r="G535" s="141">
        <f t="shared" si="250"/>
        <v>6.8619367263034192E-4</v>
      </c>
      <c r="H535" s="101">
        <f t="shared" si="243"/>
        <v>7</v>
      </c>
      <c r="I535" s="101">
        <f t="shared" si="244"/>
        <v>31</v>
      </c>
      <c r="J535" s="96">
        <f t="shared" si="245"/>
        <v>1.000154905817499</v>
      </c>
      <c r="K535" s="96">
        <v>1</v>
      </c>
      <c r="L535" s="96">
        <f t="shared" si="236"/>
        <v>1.0001549000000001</v>
      </c>
      <c r="M535" s="96">
        <f t="shared" si="241"/>
        <v>1241.92510623</v>
      </c>
      <c r="N535" s="24">
        <f t="shared" si="251"/>
        <v>0</v>
      </c>
      <c r="O535" s="95">
        <f t="shared" si="252"/>
        <v>0</v>
      </c>
      <c r="P535" s="96">
        <f t="shared" si="253"/>
        <v>0</v>
      </c>
      <c r="Q535" s="5">
        <f t="shared" si="246"/>
        <v>0.12</v>
      </c>
      <c r="R535" s="8">
        <f t="shared" si="254"/>
        <v>1.002134804</v>
      </c>
      <c r="S535" s="3">
        <f t="shared" si="255"/>
        <v>2.65126668</v>
      </c>
      <c r="T535" s="3">
        <f t="shared" si="256"/>
        <v>0</v>
      </c>
      <c r="U535" s="97" t="str">
        <f t="shared" si="247"/>
        <v>A+J=</v>
      </c>
      <c r="V535" s="122">
        <f t="shared" si="238"/>
        <v>45311</v>
      </c>
      <c r="W535" s="4"/>
      <c r="X535" s="4"/>
      <c r="Y535" s="4"/>
      <c r="AD535" s="5"/>
    </row>
    <row r="536" spans="1:30" x14ac:dyDescent="0.2">
      <c r="A536" s="98">
        <f t="shared" si="242"/>
        <v>45288</v>
      </c>
      <c r="B536" s="96">
        <f t="shared" si="240"/>
        <v>1244.9831338899999</v>
      </c>
      <c r="C536" s="3">
        <f t="shared" si="235"/>
        <v>1241.7327618300001</v>
      </c>
      <c r="D536" s="99">
        <f t="shared" si="248"/>
        <v>1084.242</v>
      </c>
      <c r="E536" s="120">
        <f>IF(DAY(A535)=$A$5,VLOOKUP(A535,[1]A!$E$15:$G$200,3),E535)</f>
        <v>1084.9860000000001</v>
      </c>
      <c r="F536" s="100">
        <f t="shared" si="249"/>
        <v>45251</v>
      </c>
      <c r="G536" s="141">
        <f t="shared" si="250"/>
        <v>6.8619367263034192E-4</v>
      </c>
      <c r="H536" s="101">
        <f t="shared" si="243"/>
        <v>8</v>
      </c>
      <c r="I536" s="101">
        <f t="shared" si="244"/>
        <v>31</v>
      </c>
      <c r="J536" s="96">
        <f t="shared" si="245"/>
        <v>1.0001770371787539</v>
      </c>
      <c r="K536" s="96">
        <v>1</v>
      </c>
      <c r="L536" s="96">
        <f t="shared" si="236"/>
        <v>1.0001770299999999</v>
      </c>
      <c r="M536" s="96">
        <f t="shared" si="241"/>
        <v>1241.9525857799999</v>
      </c>
      <c r="N536" s="24">
        <f t="shared" si="251"/>
        <v>0</v>
      </c>
      <c r="O536" s="95">
        <f t="shared" si="252"/>
        <v>0</v>
      </c>
      <c r="P536" s="96">
        <f t="shared" si="253"/>
        <v>0</v>
      </c>
      <c r="Q536" s="5">
        <f t="shared" si="246"/>
        <v>0.12</v>
      </c>
      <c r="R536" s="8">
        <f t="shared" si="254"/>
        <v>1.002440148</v>
      </c>
      <c r="S536" s="3">
        <f t="shared" si="255"/>
        <v>3.0305481099999998</v>
      </c>
      <c r="T536" s="3">
        <f t="shared" si="256"/>
        <v>0</v>
      </c>
      <c r="U536" s="97" t="str">
        <f t="shared" si="247"/>
        <v>A+J=</v>
      </c>
      <c r="V536" s="122">
        <f t="shared" si="238"/>
        <v>45311</v>
      </c>
      <c r="W536" s="4"/>
      <c r="X536" s="4"/>
      <c r="Y536" s="4"/>
      <c r="AD536" s="5"/>
    </row>
    <row r="537" spans="1:30" x14ac:dyDescent="0.2">
      <c r="A537" s="98">
        <f t="shared" si="242"/>
        <v>45289</v>
      </c>
      <c r="B537" s="96">
        <f t="shared" si="240"/>
        <v>1245.3900271499999</v>
      </c>
      <c r="C537" s="3">
        <f t="shared" si="235"/>
        <v>1241.7327618300001</v>
      </c>
      <c r="D537" s="99">
        <f t="shared" si="248"/>
        <v>1084.242</v>
      </c>
      <c r="E537" s="120">
        <f>IF(DAY(A536)=$A$5,VLOOKUP(A536,[1]A!$E$15:$G$200,3),E536)</f>
        <v>1084.9860000000001</v>
      </c>
      <c r="F537" s="100">
        <f t="shared" si="249"/>
        <v>45251</v>
      </c>
      <c r="G537" s="141">
        <f t="shared" si="250"/>
        <v>6.8619367263034192E-4</v>
      </c>
      <c r="H537" s="101">
        <f t="shared" si="243"/>
        <v>9</v>
      </c>
      <c r="I537" s="101">
        <f t="shared" si="244"/>
        <v>31</v>
      </c>
      <c r="J537" s="96">
        <f t="shared" si="245"/>
        <v>1.0001991690297303</v>
      </c>
      <c r="K537" s="96">
        <v>1</v>
      </c>
      <c r="L537" s="96">
        <f t="shared" si="236"/>
        <v>1.00019916</v>
      </c>
      <c r="M537" s="96">
        <f t="shared" si="241"/>
        <v>1241.98006532</v>
      </c>
      <c r="N537" s="24">
        <f t="shared" si="251"/>
        <v>0</v>
      </c>
      <c r="O537" s="95">
        <f t="shared" si="252"/>
        <v>0</v>
      </c>
      <c r="P537" s="96">
        <f t="shared" si="253"/>
        <v>0</v>
      </c>
      <c r="Q537" s="5">
        <f t="shared" si="246"/>
        <v>0.12</v>
      </c>
      <c r="R537" s="8">
        <f t="shared" si="254"/>
        <v>1.002745585</v>
      </c>
      <c r="S537" s="3">
        <f t="shared" si="255"/>
        <v>3.4099618299999999</v>
      </c>
      <c r="T537" s="3">
        <f t="shared" si="256"/>
        <v>0</v>
      </c>
      <c r="U537" s="97" t="str">
        <f t="shared" si="247"/>
        <v>A+J=</v>
      </c>
      <c r="V537" s="122">
        <f t="shared" si="238"/>
        <v>45311</v>
      </c>
      <c r="W537" s="4"/>
      <c r="X537" s="4"/>
      <c r="Y537" s="4"/>
      <c r="AD537" s="5"/>
    </row>
    <row r="538" spans="1:30" x14ac:dyDescent="0.2">
      <c r="A538" s="98">
        <f t="shared" si="242"/>
        <v>45290</v>
      </c>
      <c r="B538" s="96">
        <f t="shared" si="240"/>
        <v>1245.79706517</v>
      </c>
      <c r="C538" s="3">
        <f t="shared" si="235"/>
        <v>1241.7327618300001</v>
      </c>
      <c r="D538" s="99">
        <f t="shared" si="248"/>
        <v>1084.242</v>
      </c>
      <c r="E538" s="120">
        <f>IF(DAY(A537)=$A$5,VLOOKUP(A537,[1]A!$E$15:$G$200,3),E537)</f>
        <v>1084.9860000000001</v>
      </c>
      <c r="F538" s="100">
        <f t="shared" si="249"/>
        <v>45251</v>
      </c>
      <c r="G538" s="141">
        <f t="shared" si="250"/>
        <v>6.8619367263034192E-4</v>
      </c>
      <c r="H538" s="101">
        <f t="shared" si="243"/>
        <v>10</v>
      </c>
      <c r="I538" s="101">
        <f t="shared" si="244"/>
        <v>31</v>
      </c>
      <c r="J538" s="96">
        <f t="shared" si="245"/>
        <v>1.0002213013704386</v>
      </c>
      <c r="K538" s="96">
        <v>1</v>
      </c>
      <c r="L538" s="96">
        <f t="shared" si="236"/>
        <v>1.0002213</v>
      </c>
      <c r="M538" s="96">
        <f t="shared" si="241"/>
        <v>1242.00755729</v>
      </c>
      <c r="N538" s="24">
        <f t="shared" si="251"/>
        <v>0</v>
      </c>
      <c r="O538" s="95">
        <f t="shared" si="252"/>
        <v>0</v>
      </c>
      <c r="P538" s="96">
        <f t="shared" si="253"/>
        <v>0</v>
      </c>
      <c r="Q538" s="5">
        <f t="shared" si="246"/>
        <v>0.12</v>
      </c>
      <c r="R538" s="8">
        <f t="shared" si="254"/>
        <v>1.0030511150000001</v>
      </c>
      <c r="S538" s="3">
        <f t="shared" si="255"/>
        <v>3.7895078799999999</v>
      </c>
      <c r="T538" s="3">
        <f t="shared" si="256"/>
        <v>0</v>
      </c>
      <c r="U538" s="97" t="str">
        <f t="shared" si="247"/>
        <v>A+J=</v>
      </c>
      <c r="V538" s="122">
        <f t="shared" si="238"/>
        <v>45311</v>
      </c>
      <c r="W538" s="4"/>
      <c r="X538" s="4"/>
      <c r="Y538" s="4"/>
      <c r="AD538" s="5"/>
    </row>
    <row r="539" spans="1:30" x14ac:dyDescent="0.2">
      <c r="A539" s="98">
        <f t="shared" si="242"/>
        <v>45291</v>
      </c>
      <c r="B539" s="96">
        <f t="shared" si="240"/>
        <v>1246.2042230300001</v>
      </c>
      <c r="C539" s="3">
        <f t="shared" si="235"/>
        <v>1241.7327618300001</v>
      </c>
      <c r="D539" s="99">
        <f t="shared" si="248"/>
        <v>1084.242</v>
      </c>
      <c r="E539" s="120">
        <f>IF(DAY(A538)=$A$5,VLOOKUP(A538,[1]A!$E$15:$G$200,3),E538)</f>
        <v>1084.9860000000001</v>
      </c>
      <c r="F539" s="100">
        <f t="shared" si="249"/>
        <v>45251</v>
      </c>
      <c r="G539" s="141">
        <f t="shared" si="250"/>
        <v>6.8619367263034192E-4</v>
      </c>
      <c r="H539" s="101">
        <f t="shared" si="243"/>
        <v>11</v>
      </c>
      <c r="I539" s="101">
        <f t="shared" si="244"/>
        <v>31</v>
      </c>
      <c r="J539" s="96">
        <f t="shared" si="245"/>
        <v>1.0002434342008899</v>
      </c>
      <c r="K539" s="96">
        <v>1</v>
      </c>
      <c r="L539" s="96">
        <f t="shared" si="236"/>
        <v>1.00024343</v>
      </c>
      <c r="M539" s="96">
        <f t="shared" si="241"/>
        <v>1242.0350368300001</v>
      </c>
      <c r="N539" s="24">
        <f t="shared" si="251"/>
        <v>0</v>
      </c>
      <c r="O539" s="95">
        <f t="shared" si="252"/>
        <v>0</v>
      </c>
      <c r="P539" s="96">
        <f t="shared" si="253"/>
        <v>0</v>
      </c>
      <c r="Q539" s="5">
        <f t="shared" si="246"/>
        <v>0.12</v>
      </c>
      <c r="R539" s="8">
        <f t="shared" si="254"/>
        <v>1.0033567379999999</v>
      </c>
      <c r="S539" s="3">
        <f t="shared" si="255"/>
        <v>4.1691862000000004</v>
      </c>
      <c r="T539" s="3">
        <f t="shared" si="256"/>
        <v>0</v>
      </c>
      <c r="U539" s="97" t="str">
        <f t="shared" ref="U539:U554" si="257">U538</f>
        <v>A+J=</v>
      </c>
      <c r="V539" s="122">
        <f t="shared" si="238"/>
        <v>45311</v>
      </c>
      <c r="W539" s="4"/>
      <c r="X539" s="4"/>
      <c r="Y539" s="4"/>
      <c r="AD539" s="5"/>
    </row>
    <row r="540" spans="1:30" x14ac:dyDescent="0.2">
      <c r="A540" s="98">
        <f t="shared" si="242"/>
        <v>45292</v>
      </c>
      <c r="B540" s="96">
        <f t="shared" si="240"/>
        <v>1246.6115132100001</v>
      </c>
      <c r="C540" s="3">
        <f t="shared" si="235"/>
        <v>1241.7327618300001</v>
      </c>
      <c r="D540" s="99">
        <f t="shared" si="248"/>
        <v>1084.242</v>
      </c>
      <c r="E540" s="120">
        <f>IF(DAY(A539)=$A$5,VLOOKUP(A539,[1]A!$E$15:$G$200,3),E539)</f>
        <v>1084.9860000000001</v>
      </c>
      <c r="F540" s="100">
        <f t="shared" si="249"/>
        <v>45251</v>
      </c>
      <c r="G540" s="141">
        <f t="shared" si="250"/>
        <v>6.8619367263034192E-4</v>
      </c>
      <c r="H540" s="101">
        <f t="shared" si="243"/>
        <v>12</v>
      </c>
      <c r="I540" s="101">
        <f t="shared" si="244"/>
        <v>31</v>
      </c>
      <c r="J540" s="96">
        <f t="shared" si="245"/>
        <v>1.0002655675210952</v>
      </c>
      <c r="K540" s="96">
        <v>1</v>
      </c>
      <c r="L540" s="96">
        <f t="shared" si="236"/>
        <v>1.0002655600000001</v>
      </c>
      <c r="M540" s="96">
        <f t="shared" si="241"/>
        <v>1242.06251638</v>
      </c>
      <c r="N540" s="24">
        <f t="shared" si="251"/>
        <v>0</v>
      </c>
      <c r="O540" s="95">
        <f t="shared" si="252"/>
        <v>0</v>
      </c>
      <c r="P540" s="96">
        <f t="shared" si="253"/>
        <v>0</v>
      </c>
      <c r="Q540" s="5">
        <f t="shared" si="246"/>
        <v>0.12</v>
      </c>
      <c r="R540" s="8">
        <f t="shared" si="254"/>
        <v>1.0036624540000001</v>
      </c>
      <c r="S540" s="3">
        <f t="shared" si="255"/>
        <v>4.5489968300000001</v>
      </c>
      <c r="T540" s="3">
        <f t="shared" si="256"/>
        <v>0</v>
      </c>
      <c r="U540" s="97" t="str">
        <f t="shared" si="257"/>
        <v>A+J=</v>
      </c>
      <c r="V540" s="122">
        <f t="shared" si="238"/>
        <v>45311</v>
      </c>
      <c r="W540" s="4"/>
      <c r="X540" s="4"/>
      <c r="Y540" s="4"/>
      <c r="AD540" s="5"/>
    </row>
    <row r="541" spans="1:30" x14ac:dyDescent="0.2">
      <c r="A541" s="98">
        <f t="shared" si="242"/>
        <v>45293</v>
      </c>
      <c r="B541" s="96">
        <f t="shared" si="240"/>
        <v>1247.0189493999999</v>
      </c>
      <c r="C541" s="3">
        <f t="shared" si="235"/>
        <v>1241.7327618300001</v>
      </c>
      <c r="D541" s="99">
        <f t="shared" si="248"/>
        <v>1084.242</v>
      </c>
      <c r="E541" s="120">
        <f>IF(DAY(A540)=$A$5,VLOOKUP(A540,[1]A!$E$15:$G$200,3),E540)</f>
        <v>1084.9860000000001</v>
      </c>
      <c r="F541" s="100">
        <f t="shared" si="249"/>
        <v>45251</v>
      </c>
      <c r="G541" s="141">
        <f t="shared" si="250"/>
        <v>6.8619367263034192E-4</v>
      </c>
      <c r="H541" s="101">
        <f t="shared" si="243"/>
        <v>13</v>
      </c>
      <c r="I541" s="101">
        <f t="shared" si="244"/>
        <v>31</v>
      </c>
      <c r="J541" s="96">
        <f t="shared" si="245"/>
        <v>1.0002877013310649</v>
      </c>
      <c r="K541" s="96">
        <v>1</v>
      </c>
      <c r="L541" s="96">
        <f t="shared" si="236"/>
        <v>1.0002876999999999</v>
      </c>
      <c r="M541" s="96">
        <f t="shared" si="241"/>
        <v>1242.0900083399999</v>
      </c>
      <c r="N541" s="24">
        <f t="shared" si="251"/>
        <v>0</v>
      </c>
      <c r="O541" s="95">
        <f t="shared" si="252"/>
        <v>0</v>
      </c>
      <c r="P541" s="96">
        <f t="shared" si="253"/>
        <v>0</v>
      </c>
      <c r="Q541" s="5">
        <f t="shared" si="246"/>
        <v>0.12</v>
      </c>
      <c r="R541" s="8">
        <f t="shared" si="254"/>
        <v>1.0039682640000001</v>
      </c>
      <c r="S541" s="3">
        <f t="shared" si="255"/>
        <v>4.9289410599999997</v>
      </c>
      <c r="T541" s="3">
        <f t="shared" si="256"/>
        <v>0</v>
      </c>
      <c r="U541" s="97" t="str">
        <f t="shared" si="257"/>
        <v>A+J=</v>
      </c>
      <c r="V541" s="122">
        <f t="shared" si="238"/>
        <v>45311</v>
      </c>
      <c r="W541" s="4"/>
      <c r="X541" s="4"/>
      <c r="Y541" s="4"/>
      <c r="AD541" s="5"/>
    </row>
    <row r="542" spans="1:30" x14ac:dyDescent="0.2">
      <c r="A542" s="98">
        <f t="shared" si="242"/>
        <v>45294</v>
      </c>
      <c r="B542" s="96">
        <f t="shared" si="240"/>
        <v>1247.42650422</v>
      </c>
      <c r="C542" s="3">
        <f t="shared" si="235"/>
        <v>1241.7327618300001</v>
      </c>
      <c r="D542" s="99">
        <f t="shared" si="248"/>
        <v>1084.242</v>
      </c>
      <c r="E542" s="120">
        <f>IF(DAY(A541)=$A$5,VLOOKUP(A541,[1]A!$E$15:$G$200,3),E541)</f>
        <v>1084.9860000000001</v>
      </c>
      <c r="F542" s="100">
        <f t="shared" si="249"/>
        <v>45251</v>
      </c>
      <c r="G542" s="141">
        <f t="shared" si="250"/>
        <v>6.8619367263034192E-4</v>
      </c>
      <c r="H542" s="101">
        <f t="shared" si="243"/>
        <v>14</v>
      </c>
      <c r="I542" s="101">
        <f t="shared" si="244"/>
        <v>31</v>
      </c>
      <c r="J542" s="96">
        <f t="shared" si="245"/>
        <v>1.0003098356308102</v>
      </c>
      <c r="K542" s="96">
        <v>1</v>
      </c>
      <c r="L542" s="96">
        <f t="shared" si="236"/>
        <v>1.00030983</v>
      </c>
      <c r="M542" s="96">
        <f t="shared" si="241"/>
        <v>1242.1174878899999</v>
      </c>
      <c r="N542" s="24">
        <f t="shared" si="251"/>
        <v>0</v>
      </c>
      <c r="O542" s="95">
        <f t="shared" si="252"/>
        <v>0</v>
      </c>
      <c r="P542" s="96">
        <f t="shared" si="253"/>
        <v>0</v>
      </c>
      <c r="Q542" s="5">
        <f t="shared" si="246"/>
        <v>0.12</v>
      </c>
      <c r="R542" s="8">
        <f t="shared" si="254"/>
        <v>1.0042741660000001</v>
      </c>
      <c r="S542" s="3">
        <f t="shared" si="255"/>
        <v>5.3090163300000004</v>
      </c>
      <c r="T542" s="3">
        <f t="shared" si="256"/>
        <v>0</v>
      </c>
      <c r="U542" s="97" t="str">
        <f t="shared" si="257"/>
        <v>A+J=</v>
      </c>
      <c r="V542" s="122">
        <f t="shared" si="238"/>
        <v>45311</v>
      </c>
      <c r="W542" s="4"/>
      <c r="X542" s="4"/>
      <c r="Y542" s="4"/>
      <c r="AD542" s="5"/>
    </row>
    <row r="543" spans="1:30" x14ac:dyDescent="0.2">
      <c r="A543" s="98">
        <f t="shared" si="242"/>
        <v>45295</v>
      </c>
      <c r="B543" s="96">
        <f t="shared" si="240"/>
        <v>1247.8342050799999</v>
      </c>
      <c r="C543" s="3">
        <f t="shared" si="235"/>
        <v>1241.7327618300001</v>
      </c>
      <c r="D543" s="99">
        <f t="shared" si="248"/>
        <v>1084.242</v>
      </c>
      <c r="E543" s="120">
        <f>IF(DAY(A542)=$A$5,VLOOKUP(A542,[1]A!$E$15:$G$200,3),E542)</f>
        <v>1084.9860000000001</v>
      </c>
      <c r="F543" s="100">
        <f t="shared" si="249"/>
        <v>45251</v>
      </c>
      <c r="G543" s="141">
        <f t="shared" si="250"/>
        <v>6.8619367263034192E-4</v>
      </c>
      <c r="H543" s="101">
        <f t="shared" si="243"/>
        <v>15</v>
      </c>
      <c r="I543" s="101">
        <f t="shared" si="244"/>
        <v>31</v>
      </c>
      <c r="J543" s="96">
        <f t="shared" si="245"/>
        <v>1.0003319704203417</v>
      </c>
      <c r="K543" s="96">
        <v>1</v>
      </c>
      <c r="L543" s="96">
        <f t="shared" si="236"/>
        <v>1.00033197</v>
      </c>
      <c r="M543" s="96">
        <f t="shared" si="241"/>
        <v>1242.14497985</v>
      </c>
      <c r="N543" s="24">
        <f t="shared" si="251"/>
        <v>0</v>
      </c>
      <c r="O543" s="95">
        <f t="shared" si="252"/>
        <v>0</v>
      </c>
      <c r="P543" s="96">
        <f t="shared" si="253"/>
        <v>0</v>
      </c>
      <c r="Q543" s="5">
        <f t="shared" si="246"/>
        <v>0.12</v>
      </c>
      <c r="R543" s="8">
        <f t="shared" si="254"/>
        <v>1.0045801620000001</v>
      </c>
      <c r="S543" s="3">
        <f t="shared" si="255"/>
        <v>5.6892252299999999</v>
      </c>
      <c r="T543" s="3">
        <f t="shared" si="256"/>
        <v>0</v>
      </c>
      <c r="U543" s="97" t="str">
        <f t="shared" si="257"/>
        <v>A+J=</v>
      </c>
      <c r="V543" s="122">
        <f t="shared" si="238"/>
        <v>45311</v>
      </c>
      <c r="W543" s="4"/>
      <c r="X543" s="4"/>
      <c r="Y543" s="4"/>
      <c r="AD543" s="5"/>
    </row>
    <row r="544" spans="1:30" x14ac:dyDescent="0.2">
      <c r="A544" s="98">
        <f t="shared" si="242"/>
        <v>45296</v>
      </c>
      <c r="B544" s="96">
        <f t="shared" si="240"/>
        <v>1248.24202582</v>
      </c>
      <c r="C544" s="3">
        <f t="shared" si="235"/>
        <v>1241.7327618300001</v>
      </c>
      <c r="D544" s="99">
        <f t="shared" si="248"/>
        <v>1084.242</v>
      </c>
      <c r="E544" s="120">
        <f>IF(DAY(A543)=$A$5,VLOOKUP(A543,[1]A!$E$15:$G$200,3),E543)</f>
        <v>1084.9860000000001</v>
      </c>
      <c r="F544" s="100">
        <f t="shared" si="249"/>
        <v>45251</v>
      </c>
      <c r="G544" s="141">
        <f t="shared" si="250"/>
        <v>6.8619367263034192E-4</v>
      </c>
      <c r="H544" s="101">
        <f t="shared" si="243"/>
        <v>16</v>
      </c>
      <c r="I544" s="101">
        <f t="shared" si="244"/>
        <v>31</v>
      </c>
      <c r="J544" s="96">
        <f t="shared" si="245"/>
        <v>1.0003541056996705</v>
      </c>
      <c r="K544" s="96">
        <v>1</v>
      </c>
      <c r="L544" s="96">
        <f t="shared" si="236"/>
        <v>1.0003541</v>
      </c>
      <c r="M544" s="96">
        <f t="shared" si="241"/>
        <v>1242.1724594</v>
      </c>
      <c r="N544" s="24">
        <f t="shared" si="251"/>
        <v>0</v>
      </c>
      <c r="O544" s="95">
        <f t="shared" si="252"/>
        <v>0</v>
      </c>
      <c r="P544" s="96">
        <f t="shared" si="253"/>
        <v>0</v>
      </c>
      <c r="Q544" s="5">
        <f t="shared" si="246"/>
        <v>0.12</v>
      </c>
      <c r="R544" s="8">
        <f t="shared" si="254"/>
        <v>1.0048862510000001</v>
      </c>
      <c r="S544" s="3">
        <f t="shared" si="255"/>
        <v>6.0695664200000001</v>
      </c>
      <c r="T544" s="3">
        <f t="shared" si="256"/>
        <v>0</v>
      </c>
      <c r="U544" s="97" t="str">
        <f t="shared" si="257"/>
        <v>A+J=</v>
      </c>
      <c r="V544" s="122">
        <f t="shared" si="238"/>
        <v>45311</v>
      </c>
      <c r="W544" s="4"/>
      <c r="X544" s="4"/>
      <c r="Y544" s="4"/>
      <c r="AD544" s="5"/>
    </row>
    <row r="545" spans="1:135" x14ac:dyDescent="0.2">
      <c r="A545" s="98">
        <f t="shared" si="242"/>
        <v>45297</v>
      </c>
      <c r="B545" s="96">
        <f t="shared" si="240"/>
        <v>1248.6499913799998</v>
      </c>
      <c r="C545" s="3">
        <f t="shared" si="235"/>
        <v>1241.7327618300001</v>
      </c>
      <c r="D545" s="99">
        <f t="shared" si="248"/>
        <v>1084.242</v>
      </c>
      <c r="E545" s="120">
        <f>IF(DAY(A544)=$A$5,VLOOKUP(A544,[1]A!$E$15:$G$200,3),E544)</f>
        <v>1084.9860000000001</v>
      </c>
      <c r="F545" s="100">
        <f t="shared" si="249"/>
        <v>45251</v>
      </c>
      <c r="G545" s="141">
        <f t="shared" si="250"/>
        <v>6.8619367263034192E-4</v>
      </c>
      <c r="H545" s="101">
        <f t="shared" si="243"/>
        <v>17</v>
      </c>
      <c r="I545" s="101">
        <f t="shared" si="244"/>
        <v>31</v>
      </c>
      <c r="J545" s="96">
        <f t="shared" si="245"/>
        <v>1.0003762414688073</v>
      </c>
      <c r="K545" s="96">
        <v>1</v>
      </c>
      <c r="L545" s="96">
        <f t="shared" si="236"/>
        <v>1.00037624</v>
      </c>
      <c r="M545" s="96">
        <f t="shared" si="241"/>
        <v>1242.1999513599999</v>
      </c>
      <c r="N545" s="24">
        <f t="shared" si="251"/>
        <v>0</v>
      </c>
      <c r="O545" s="95">
        <f t="shared" si="252"/>
        <v>0</v>
      </c>
      <c r="P545" s="96">
        <f t="shared" si="253"/>
        <v>0</v>
      </c>
      <c r="Q545" s="5">
        <f t="shared" si="246"/>
        <v>0.12</v>
      </c>
      <c r="R545" s="8">
        <f t="shared" si="254"/>
        <v>1.0051924329999999</v>
      </c>
      <c r="S545" s="3">
        <f t="shared" si="255"/>
        <v>6.4500400200000003</v>
      </c>
      <c r="T545" s="3">
        <f t="shared" si="256"/>
        <v>0</v>
      </c>
      <c r="U545" s="97" t="str">
        <f t="shared" si="257"/>
        <v>A+J=</v>
      </c>
      <c r="V545" s="122">
        <f t="shared" si="238"/>
        <v>45311</v>
      </c>
      <c r="W545" s="4"/>
      <c r="X545" s="4"/>
      <c r="Y545" s="4"/>
      <c r="AD545" s="5"/>
    </row>
    <row r="546" spans="1:135" x14ac:dyDescent="0.2">
      <c r="A546" s="98">
        <f t="shared" si="242"/>
        <v>45298</v>
      </c>
      <c r="B546" s="96">
        <f t="shared" si="240"/>
        <v>1249.0580780600001</v>
      </c>
      <c r="C546" s="3">
        <f t="shared" si="235"/>
        <v>1241.7327618300001</v>
      </c>
      <c r="D546" s="99">
        <f t="shared" si="248"/>
        <v>1084.242</v>
      </c>
      <c r="E546" s="120">
        <f>IF(DAY(A545)=$A$5,VLOOKUP(A545,[1]A!$E$15:$G$200,3),E545)</f>
        <v>1084.9860000000001</v>
      </c>
      <c r="F546" s="100">
        <f t="shared" si="249"/>
        <v>45251</v>
      </c>
      <c r="G546" s="141">
        <f t="shared" si="250"/>
        <v>6.8619367263034192E-4</v>
      </c>
      <c r="H546" s="101">
        <f t="shared" si="243"/>
        <v>18</v>
      </c>
      <c r="I546" s="101">
        <f t="shared" si="244"/>
        <v>31</v>
      </c>
      <c r="J546" s="96">
        <f t="shared" si="245"/>
        <v>1.0003983777277627</v>
      </c>
      <c r="K546" s="96">
        <v>1</v>
      </c>
      <c r="L546" s="96">
        <f t="shared" si="236"/>
        <v>1.0003983700000001</v>
      </c>
      <c r="M546" s="96">
        <f t="shared" si="241"/>
        <v>1242.2274309100001</v>
      </c>
      <c r="N546" s="24">
        <f t="shared" si="251"/>
        <v>0</v>
      </c>
      <c r="O546" s="95">
        <f t="shared" si="252"/>
        <v>0</v>
      </c>
      <c r="P546" s="96">
        <f t="shared" si="253"/>
        <v>0</v>
      </c>
      <c r="Q546" s="5">
        <f t="shared" si="246"/>
        <v>0.12</v>
      </c>
      <c r="R546" s="8">
        <f t="shared" si="254"/>
        <v>1.005498709</v>
      </c>
      <c r="S546" s="3">
        <f t="shared" si="255"/>
        <v>6.8306471499999999</v>
      </c>
      <c r="T546" s="3">
        <f t="shared" si="256"/>
        <v>0</v>
      </c>
      <c r="U546" s="97" t="str">
        <f t="shared" si="257"/>
        <v>A+J=</v>
      </c>
      <c r="V546" s="122">
        <f t="shared" si="238"/>
        <v>45311</v>
      </c>
      <c r="W546" s="4"/>
      <c r="X546" s="4"/>
      <c r="Y546" s="4"/>
      <c r="AD546" s="5"/>
    </row>
    <row r="547" spans="1:135" x14ac:dyDescent="0.2">
      <c r="A547" s="98">
        <f t="shared" si="242"/>
        <v>45299</v>
      </c>
      <c r="B547" s="96">
        <f t="shared" si="240"/>
        <v>1249.46630959</v>
      </c>
      <c r="C547" s="3">
        <f t="shared" si="235"/>
        <v>1241.7327618300001</v>
      </c>
      <c r="D547" s="99">
        <f t="shared" si="248"/>
        <v>1084.242</v>
      </c>
      <c r="E547" s="120">
        <f>IF(DAY(A546)=$A$5,VLOOKUP(A546,[1]A!$E$15:$G$200,3),E546)</f>
        <v>1084.9860000000001</v>
      </c>
      <c r="F547" s="100">
        <f t="shared" si="249"/>
        <v>45251</v>
      </c>
      <c r="G547" s="141">
        <f t="shared" si="250"/>
        <v>6.8619367263034192E-4</v>
      </c>
      <c r="H547" s="101">
        <f t="shared" si="243"/>
        <v>19</v>
      </c>
      <c r="I547" s="101">
        <f t="shared" si="244"/>
        <v>31</v>
      </c>
      <c r="J547" s="96">
        <f t="shared" si="245"/>
        <v>1.0004205144765481</v>
      </c>
      <c r="K547" s="96">
        <v>1</v>
      </c>
      <c r="L547" s="96">
        <f t="shared" si="236"/>
        <v>1.0004205100000001</v>
      </c>
      <c r="M547" s="96">
        <f t="shared" si="241"/>
        <v>1242.25492287</v>
      </c>
      <c r="N547" s="24">
        <f t="shared" si="251"/>
        <v>0</v>
      </c>
      <c r="O547" s="95">
        <f t="shared" si="252"/>
        <v>0</v>
      </c>
      <c r="P547" s="96">
        <f t="shared" si="253"/>
        <v>0</v>
      </c>
      <c r="Q547" s="5">
        <f t="shared" si="246"/>
        <v>0.12</v>
      </c>
      <c r="R547" s="8">
        <f t="shared" si="254"/>
        <v>1.0058050780000001</v>
      </c>
      <c r="S547" s="3">
        <f t="shared" si="255"/>
        <v>7.2113867200000001</v>
      </c>
      <c r="T547" s="3">
        <f t="shared" si="256"/>
        <v>0</v>
      </c>
      <c r="U547" s="97" t="str">
        <f t="shared" si="257"/>
        <v>A+J=</v>
      </c>
      <c r="V547" s="122">
        <f t="shared" si="238"/>
        <v>45311</v>
      </c>
      <c r="W547" s="4"/>
      <c r="X547" s="4"/>
      <c r="Y547" s="4"/>
      <c r="AD547" s="5"/>
    </row>
    <row r="548" spans="1:135" x14ac:dyDescent="0.2">
      <c r="A548" s="98">
        <f t="shared" si="242"/>
        <v>45300</v>
      </c>
      <c r="B548" s="96">
        <f t="shared" si="240"/>
        <v>1249.8746734900001</v>
      </c>
      <c r="C548" s="3">
        <f t="shared" si="235"/>
        <v>1241.7327618300001</v>
      </c>
      <c r="D548" s="99">
        <f t="shared" si="248"/>
        <v>1084.242</v>
      </c>
      <c r="E548" s="120">
        <f>IF(DAY(A547)=$A$5,VLOOKUP(A547,[1]A!$E$15:$G$200,3),E547)</f>
        <v>1084.9860000000001</v>
      </c>
      <c r="F548" s="100">
        <f t="shared" si="249"/>
        <v>45251</v>
      </c>
      <c r="G548" s="141">
        <f t="shared" si="250"/>
        <v>6.8619367263034192E-4</v>
      </c>
      <c r="H548" s="101">
        <f t="shared" si="243"/>
        <v>20</v>
      </c>
      <c r="I548" s="101">
        <f t="shared" si="244"/>
        <v>31</v>
      </c>
      <c r="J548" s="96">
        <f t="shared" si="245"/>
        <v>1.0004426517151739</v>
      </c>
      <c r="K548" s="96">
        <v>1</v>
      </c>
      <c r="L548" s="96">
        <f t="shared" si="236"/>
        <v>1.0004426500000001</v>
      </c>
      <c r="M548" s="96">
        <f t="shared" si="241"/>
        <v>1242.2824148300001</v>
      </c>
      <c r="N548" s="24">
        <f t="shared" si="251"/>
        <v>0</v>
      </c>
      <c r="O548" s="95">
        <f t="shared" si="252"/>
        <v>0</v>
      </c>
      <c r="P548" s="96">
        <f t="shared" si="253"/>
        <v>0</v>
      </c>
      <c r="Q548" s="5">
        <f t="shared" si="246"/>
        <v>0.12</v>
      </c>
      <c r="R548" s="8">
        <f t="shared" si="254"/>
        <v>1.00611154</v>
      </c>
      <c r="S548" s="3">
        <f t="shared" si="255"/>
        <v>7.5922586599999997</v>
      </c>
      <c r="T548" s="3">
        <f t="shared" si="256"/>
        <v>0</v>
      </c>
      <c r="U548" s="97" t="str">
        <f t="shared" si="257"/>
        <v>A+J=</v>
      </c>
      <c r="V548" s="122">
        <f t="shared" si="238"/>
        <v>45311</v>
      </c>
      <c r="W548" s="4"/>
      <c r="X548" s="4"/>
      <c r="Y548" s="4"/>
      <c r="AD548" s="5"/>
    </row>
    <row r="549" spans="1:135" x14ac:dyDescent="0.2">
      <c r="A549" s="98">
        <f t="shared" si="242"/>
        <v>45301</v>
      </c>
      <c r="B549" s="96">
        <f t="shared" si="240"/>
        <v>1250.2831573000001</v>
      </c>
      <c r="C549" s="3">
        <f t="shared" si="235"/>
        <v>1241.7327618300001</v>
      </c>
      <c r="D549" s="99">
        <f t="shared" si="248"/>
        <v>1084.242</v>
      </c>
      <c r="E549" s="120">
        <f>IF(DAY(A548)=$A$5,VLOOKUP(A548,[1]A!$E$15:$G$200,3),E548)</f>
        <v>1084.9860000000001</v>
      </c>
      <c r="F549" s="100">
        <f t="shared" si="249"/>
        <v>45251</v>
      </c>
      <c r="G549" s="141">
        <f t="shared" si="250"/>
        <v>6.8619367263034192E-4</v>
      </c>
      <c r="H549" s="101">
        <f t="shared" si="243"/>
        <v>21</v>
      </c>
      <c r="I549" s="101">
        <f t="shared" si="244"/>
        <v>31</v>
      </c>
      <c r="J549" s="96">
        <f t="shared" si="245"/>
        <v>1.0004647894436509</v>
      </c>
      <c r="K549" s="96">
        <v>1</v>
      </c>
      <c r="L549" s="96">
        <f t="shared" si="236"/>
        <v>1.0004647799999999</v>
      </c>
      <c r="M549" s="96">
        <f t="shared" si="241"/>
        <v>1242.3098943800001</v>
      </c>
      <c r="N549" s="24">
        <f t="shared" si="251"/>
        <v>0</v>
      </c>
      <c r="O549" s="95">
        <f t="shared" si="252"/>
        <v>0</v>
      </c>
      <c r="P549" s="96">
        <f t="shared" si="253"/>
        <v>0</v>
      </c>
      <c r="Q549" s="5">
        <f t="shared" si="246"/>
        <v>0.12</v>
      </c>
      <c r="R549" s="8">
        <f t="shared" si="254"/>
        <v>1.0064180949999999</v>
      </c>
      <c r="S549" s="3">
        <f t="shared" si="255"/>
        <v>7.9732629199999998</v>
      </c>
      <c r="T549" s="3">
        <f t="shared" si="256"/>
        <v>0</v>
      </c>
      <c r="U549" s="97" t="str">
        <f t="shared" si="257"/>
        <v>A+J=</v>
      </c>
      <c r="V549" s="122">
        <f t="shared" si="238"/>
        <v>45311</v>
      </c>
      <c r="W549" s="4"/>
      <c r="X549" s="4"/>
      <c r="Y549" s="4"/>
      <c r="AD549" s="5"/>
    </row>
    <row r="550" spans="1:135" x14ac:dyDescent="0.2">
      <c r="A550" s="98">
        <f t="shared" si="242"/>
        <v>45302</v>
      </c>
      <c r="B550" s="96">
        <f t="shared" si="240"/>
        <v>1250.6917872199999</v>
      </c>
      <c r="C550" s="3">
        <f t="shared" ref="C550:C613" si="258">IF(N549&gt;0,M549-P549,C549)</f>
        <v>1241.7327618300001</v>
      </c>
      <c r="D550" s="99">
        <f t="shared" si="248"/>
        <v>1084.242</v>
      </c>
      <c r="E550" s="120">
        <f>IF(DAY(A549)=$A$5,VLOOKUP(A549,[1]A!$E$15:$G$200,3),E549)</f>
        <v>1084.9860000000001</v>
      </c>
      <c r="F550" s="100">
        <f t="shared" si="249"/>
        <v>45251</v>
      </c>
      <c r="G550" s="141">
        <f t="shared" si="250"/>
        <v>6.8619367263034192E-4</v>
      </c>
      <c r="H550" s="101">
        <f t="shared" si="243"/>
        <v>22</v>
      </c>
      <c r="I550" s="101">
        <f t="shared" si="244"/>
        <v>31</v>
      </c>
      <c r="J550" s="96">
        <f t="shared" si="245"/>
        <v>1.0004869276619901</v>
      </c>
      <c r="K550" s="96">
        <v>1</v>
      </c>
      <c r="L550" s="96">
        <f t="shared" si="236"/>
        <v>1.0004869199999999</v>
      </c>
      <c r="M550" s="96">
        <f t="shared" si="241"/>
        <v>1242.33738634</v>
      </c>
      <c r="N550" s="24">
        <f t="shared" si="251"/>
        <v>0</v>
      </c>
      <c r="O550" s="95">
        <f t="shared" si="252"/>
        <v>0</v>
      </c>
      <c r="P550" s="96">
        <f t="shared" si="253"/>
        <v>0</v>
      </c>
      <c r="Q550" s="5">
        <f t="shared" si="246"/>
        <v>0.12</v>
      </c>
      <c r="R550" s="8">
        <f t="shared" si="254"/>
        <v>1.006724744</v>
      </c>
      <c r="S550" s="3">
        <f t="shared" si="255"/>
        <v>8.35440088</v>
      </c>
      <c r="T550" s="3">
        <f t="shared" si="256"/>
        <v>0</v>
      </c>
      <c r="U550" s="97" t="str">
        <f t="shared" si="257"/>
        <v>A+J=</v>
      </c>
      <c r="V550" s="122">
        <f t="shared" si="238"/>
        <v>45311</v>
      </c>
      <c r="W550" s="4"/>
      <c r="X550" s="4"/>
      <c r="Y550" s="4"/>
      <c r="AD550" s="5"/>
    </row>
    <row r="551" spans="1:135" x14ac:dyDescent="0.2">
      <c r="A551" s="98">
        <f t="shared" si="242"/>
        <v>45303</v>
      </c>
      <c r="B551" s="96">
        <f t="shared" si="240"/>
        <v>1251.1005507900002</v>
      </c>
      <c r="C551" s="3">
        <f t="shared" si="258"/>
        <v>1241.7327618300001</v>
      </c>
      <c r="D551" s="99">
        <f t="shared" si="248"/>
        <v>1084.242</v>
      </c>
      <c r="E551" s="120">
        <f>IF(DAY(A550)=$A$5,VLOOKUP(A550,[1]A!$E$15:$G$200,3),E550)</f>
        <v>1084.9860000000001</v>
      </c>
      <c r="F551" s="100">
        <f t="shared" si="249"/>
        <v>45251</v>
      </c>
      <c r="G551" s="141">
        <f t="shared" si="250"/>
        <v>6.8619367263034192E-4</v>
      </c>
      <c r="H551" s="101">
        <f t="shared" si="243"/>
        <v>23</v>
      </c>
      <c r="I551" s="101">
        <f t="shared" si="244"/>
        <v>31</v>
      </c>
      <c r="J551" s="96">
        <f t="shared" si="245"/>
        <v>1.0005090663702023</v>
      </c>
      <c r="K551" s="96">
        <v>1</v>
      </c>
      <c r="L551" s="96">
        <f t="shared" si="236"/>
        <v>1.00050906</v>
      </c>
      <c r="M551" s="96">
        <f t="shared" si="241"/>
        <v>1242.3648783000001</v>
      </c>
      <c r="N551" s="24">
        <f t="shared" si="251"/>
        <v>0</v>
      </c>
      <c r="O551" s="95">
        <f t="shared" si="252"/>
        <v>0</v>
      </c>
      <c r="P551" s="96">
        <f t="shared" si="253"/>
        <v>0</v>
      </c>
      <c r="Q551" s="5">
        <f t="shared" si="246"/>
        <v>0.12</v>
      </c>
      <c r="R551" s="8">
        <f t="shared" si="254"/>
        <v>1.0070314869999999</v>
      </c>
      <c r="S551" s="3">
        <f t="shared" si="255"/>
        <v>8.7356724900000007</v>
      </c>
      <c r="T551" s="3">
        <f t="shared" si="256"/>
        <v>0</v>
      </c>
      <c r="U551" s="97" t="str">
        <f t="shared" si="257"/>
        <v>A+J=</v>
      </c>
      <c r="V551" s="122">
        <f t="shared" si="238"/>
        <v>45311</v>
      </c>
      <c r="W551" s="4"/>
      <c r="X551" s="4"/>
      <c r="Y551" s="4"/>
      <c r="AD551" s="5"/>
    </row>
    <row r="552" spans="1:135" x14ac:dyDescent="0.2">
      <c r="A552" s="98">
        <f t="shared" si="242"/>
        <v>45304</v>
      </c>
      <c r="B552" s="96">
        <f t="shared" si="240"/>
        <v>1251.5094467699998</v>
      </c>
      <c r="C552" s="3">
        <f t="shared" si="258"/>
        <v>1241.7327618300001</v>
      </c>
      <c r="D552" s="99">
        <f t="shared" si="248"/>
        <v>1084.242</v>
      </c>
      <c r="E552" s="120">
        <f>IF(DAY(A551)=$A$5,VLOOKUP(A551,[1]A!$E$15:$G$200,3),E551)</f>
        <v>1084.9860000000001</v>
      </c>
      <c r="F552" s="100">
        <f t="shared" si="249"/>
        <v>45251</v>
      </c>
      <c r="G552" s="141">
        <f t="shared" si="250"/>
        <v>6.8619367263034192E-4</v>
      </c>
      <c r="H552" s="101">
        <f t="shared" si="243"/>
        <v>24</v>
      </c>
      <c r="I552" s="101">
        <f t="shared" si="244"/>
        <v>31</v>
      </c>
      <c r="J552" s="96">
        <f t="shared" si="245"/>
        <v>1.0005312055682987</v>
      </c>
      <c r="K552" s="96">
        <v>1</v>
      </c>
      <c r="L552" s="96">
        <f t="shared" si="236"/>
        <v>1.0005312</v>
      </c>
      <c r="M552" s="96">
        <f t="shared" si="241"/>
        <v>1242.3923702699999</v>
      </c>
      <c r="N552" s="24">
        <f t="shared" si="251"/>
        <v>0</v>
      </c>
      <c r="O552" s="95">
        <f t="shared" si="252"/>
        <v>0</v>
      </c>
      <c r="P552" s="96">
        <f t="shared" si="253"/>
        <v>0</v>
      </c>
      <c r="Q552" s="5">
        <f t="shared" si="246"/>
        <v>0.12</v>
      </c>
      <c r="R552" s="8">
        <f t="shared" si="254"/>
        <v>1.0073383229999999</v>
      </c>
      <c r="S552" s="3">
        <f t="shared" si="255"/>
        <v>9.1170764999999996</v>
      </c>
      <c r="T552" s="3">
        <f t="shared" si="256"/>
        <v>0</v>
      </c>
      <c r="U552" s="97" t="str">
        <f t="shared" si="257"/>
        <v>A+J=</v>
      </c>
      <c r="V552" s="122">
        <f t="shared" si="238"/>
        <v>45311</v>
      </c>
      <c r="W552" s="4"/>
      <c r="X552" s="4"/>
      <c r="Y552" s="4"/>
      <c r="AD552" s="5"/>
    </row>
    <row r="553" spans="1:135" x14ac:dyDescent="0.2">
      <c r="A553" s="98">
        <f t="shared" si="242"/>
        <v>45305</v>
      </c>
      <c r="B553" s="96">
        <f t="shared" si="240"/>
        <v>1251.9184751600001</v>
      </c>
      <c r="C553" s="3">
        <f t="shared" si="258"/>
        <v>1241.7327618300001</v>
      </c>
      <c r="D553" s="99">
        <f t="shared" si="248"/>
        <v>1084.242</v>
      </c>
      <c r="E553" s="120">
        <f>IF(DAY(A552)=$A$5,VLOOKUP(A552,[1]A!$E$15:$G$200,3),E552)</f>
        <v>1084.9860000000001</v>
      </c>
      <c r="F553" s="100">
        <f t="shared" si="249"/>
        <v>45251</v>
      </c>
      <c r="G553" s="141">
        <f t="shared" si="250"/>
        <v>6.8619367263034192E-4</v>
      </c>
      <c r="H553" s="101">
        <f t="shared" si="243"/>
        <v>25</v>
      </c>
      <c r="I553" s="101">
        <f t="shared" si="244"/>
        <v>31</v>
      </c>
      <c r="J553" s="96">
        <f t="shared" si="245"/>
        <v>1.0005533452562894</v>
      </c>
      <c r="K553" s="96">
        <v>1</v>
      </c>
      <c r="L553" s="96">
        <f t="shared" si="236"/>
        <v>1.00055334</v>
      </c>
      <c r="M553" s="96">
        <f t="shared" si="241"/>
        <v>1242.41986223</v>
      </c>
      <c r="N553" s="24">
        <f t="shared" si="251"/>
        <v>0</v>
      </c>
      <c r="O553" s="95">
        <f t="shared" si="252"/>
        <v>0</v>
      </c>
      <c r="P553" s="96">
        <f t="shared" si="253"/>
        <v>0</v>
      </c>
      <c r="Q553" s="5">
        <f t="shared" si="246"/>
        <v>0.12</v>
      </c>
      <c r="R553" s="8">
        <f t="shared" si="254"/>
        <v>1.0076452520000001</v>
      </c>
      <c r="S553" s="3">
        <f t="shared" si="255"/>
        <v>9.4986129300000002</v>
      </c>
      <c r="T553" s="3">
        <f t="shared" si="256"/>
        <v>0</v>
      </c>
      <c r="U553" s="97" t="str">
        <f t="shared" si="257"/>
        <v>A+J=</v>
      </c>
      <c r="V553" s="122">
        <f t="shared" si="238"/>
        <v>45311</v>
      </c>
      <c r="W553" s="4"/>
      <c r="X553" s="4"/>
      <c r="Y553" s="4"/>
      <c r="AD553" s="5"/>
    </row>
    <row r="554" spans="1:135" x14ac:dyDescent="0.2">
      <c r="A554" s="98">
        <f t="shared" si="242"/>
        <v>45306</v>
      </c>
      <c r="B554" s="96">
        <f t="shared" si="240"/>
        <v>1252.32763722</v>
      </c>
      <c r="C554" s="3">
        <f t="shared" si="258"/>
        <v>1241.7327618300001</v>
      </c>
      <c r="D554" s="99">
        <f t="shared" si="248"/>
        <v>1084.242</v>
      </c>
      <c r="E554" s="120">
        <f>IF(DAY(A553)=$A$5,VLOOKUP(A553,[1]A!$E$15:$G$200,3),E553)</f>
        <v>1084.9860000000001</v>
      </c>
      <c r="F554" s="100">
        <f t="shared" si="249"/>
        <v>45251</v>
      </c>
      <c r="G554" s="141">
        <f t="shared" si="250"/>
        <v>6.8619367263034192E-4</v>
      </c>
      <c r="H554" s="101">
        <f t="shared" si="243"/>
        <v>26</v>
      </c>
      <c r="I554" s="101">
        <f t="shared" si="244"/>
        <v>31</v>
      </c>
      <c r="J554" s="96">
        <f t="shared" si="245"/>
        <v>1.0005754854341857</v>
      </c>
      <c r="K554" s="96">
        <v>1</v>
      </c>
      <c r="L554" s="96">
        <f t="shared" si="236"/>
        <v>1.00057548</v>
      </c>
      <c r="M554" s="96">
        <f t="shared" si="241"/>
        <v>1242.4473541899999</v>
      </c>
      <c r="N554" s="24">
        <f t="shared" si="251"/>
        <v>0</v>
      </c>
      <c r="O554" s="95">
        <f t="shared" si="252"/>
        <v>0</v>
      </c>
      <c r="P554" s="96">
        <f t="shared" si="253"/>
        <v>0</v>
      </c>
      <c r="Q554" s="5">
        <f t="shared" si="246"/>
        <v>0.12</v>
      </c>
      <c r="R554" s="8">
        <f t="shared" si="254"/>
        <v>1.0079522750000001</v>
      </c>
      <c r="S554" s="3">
        <f t="shared" si="255"/>
        <v>9.8802830299999993</v>
      </c>
      <c r="T554" s="3">
        <f t="shared" si="256"/>
        <v>0</v>
      </c>
      <c r="U554" s="97" t="str">
        <f t="shared" si="257"/>
        <v>A+J=</v>
      </c>
      <c r="V554" s="122">
        <f t="shared" si="238"/>
        <v>45311</v>
      </c>
      <c r="W554" s="4"/>
      <c r="X554" s="4"/>
      <c r="Y554" s="4"/>
      <c r="AD554" s="5"/>
    </row>
    <row r="555" spans="1:135" x14ac:dyDescent="0.2">
      <c r="A555" s="98">
        <f t="shared" si="242"/>
        <v>45307</v>
      </c>
      <c r="B555" s="96">
        <f t="shared" si="240"/>
        <v>1252.73693172</v>
      </c>
      <c r="C555" s="3">
        <f t="shared" si="258"/>
        <v>1241.7327618300001</v>
      </c>
      <c r="D555" s="99">
        <f t="shared" si="248"/>
        <v>1084.242</v>
      </c>
      <c r="E555" s="120">
        <f>IF(DAY(A554)=$A$5,VLOOKUP(A554,[1]A!$E$15:$G$200,3),E554)</f>
        <v>1084.9860000000001</v>
      </c>
      <c r="F555" s="100">
        <f t="shared" si="249"/>
        <v>45251</v>
      </c>
      <c r="G555" s="141">
        <f t="shared" si="250"/>
        <v>6.8619367263034192E-4</v>
      </c>
      <c r="H555" s="101">
        <f t="shared" si="243"/>
        <v>27</v>
      </c>
      <c r="I555" s="101">
        <f t="shared" si="244"/>
        <v>31</v>
      </c>
      <c r="J555" s="96">
        <f t="shared" si="245"/>
        <v>1.0005976261019986</v>
      </c>
      <c r="K555" s="96">
        <v>1</v>
      </c>
      <c r="L555" s="96">
        <f t="shared" ref="L555:L618" si="259">TRUNC(J555*K555,8)</f>
        <v>1.00059762</v>
      </c>
      <c r="M555" s="96">
        <f t="shared" si="241"/>
        <v>1242.47484616</v>
      </c>
      <c r="N555" s="24">
        <f t="shared" si="251"/>
        <v>0</v>
      </c>
      <c r="O555" s="95">
        <f t="shared" si="252"/>
        <v>0</v>
      </c>
      <c r="P555" s="96">
        <f t="shared" si="253"/>
        <v>0</v>
      </c>
      <c r="Q555" s="5">
        <f t="shared" si="246"/>
        <v>0.12</v>
      </c>
      <c r="R555" s="8">
        <f t="shared" si="254"/>
        <v>1.0082593909999999</v>
      </c>
      <c r="S555" s="3">
        <f t="shared" si="255"/>
        <v>10.262085559999999</v>
      </c>
      <c r="T555" s="3">
        <f t="shared" si="256"/>
        <v>0</v>
      </c>
      <c r="U555" s="97" t="str">
        <f t="shared" ref="U555:U570" si="260">U554</f>
        <v>A+J=</v>
      </c>
      <c r="V555" s="122">
        <f t="shared" ref="V555:V618" si="261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42"/>
        <v>45308</v>
      </c>
      <c r="B556" s="96">
        <f t="shared" si="240"/>
        <v>1253.1463598900002</v>
      </c>
      <c r="C556" s="3">
        <f t="shared" si="258"/>
        <v>1241.7327618300001</v>
      </c>
      <c r="D556" s="99">
        <f t="shared" si="248"/>
        <v>1084.242</v>
      </c>
      <c r="E556" s="120">
        <f>IF(DAY(A555)=$A$5,VLOOKUP(A555,[1]A!$E$15:$G$200,3),E555)</f>
        <v>1084.9860000000001</v>
      </c>
      <c r="F556" s="100">
        <f t="shared" si="249"/>
        <v>45251</v>
      </c>
      <c r="G556" s="141">
        <f t="shared" si="250"/>
        <v>6.8619367263034192E-4</v>
      </c>
      <c r="H556" s="101">
        <f t="shared" si="243"/>
        <v>28</v>
      </c>
      <c r="I556" s="101">
        <f t="shared" si="244"/>
        <v>31</v>
      </c>
      <c r="J556" s="96">
        <f t="shared" si="245"/>
        <v>1.0006197672597386</v>
      </c>
      <c r="K556" s="96">
        <v>1</v>
      </c>
      <c r="L556" s="96">
        <f t="shared" si="259"/>
        <v>1.00061976</v>
      </c>
      <c r="M556" s="96">
        <f t="shared" si="241"/>
        <v>1242.5023381200001</v>
      </c>
      <c r="N556" s="24">
        <f t="shared" si="251"/>
        <v>0</v>
      </c>
      <c r="O556" s="95">
        <f t="shared" si="252"/>
        <v>0</v>
      </c>
      <c r="P556" s="96">
        <f t="shared" si="253"/>
        <v>0</v>
      </c>
      <c r="Q556" s="5">
        <f t="shared" si="246"/>
        <v>0.12</v>
      </c>
      <c r="R556" s="8">
        <f t="shared" si="254"/>
        <v>1.0085666010000001</v>
      </c>
      <c r="S556" s="3">
        <f t="shared" si="255"/>
        <v>10.64402177</v>
      </c>
      <c r="T556" s="3">
        <f t="shared" si="256"/>
        <v>0</v>
      </c>
      <c r="U556" s="97" t="str">
        <f t="shared" si="260"/>
        <v>A+J=</v>
      </c>
      <c r="V556" s="122">
        <f t="shared" si="261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42"/>
        <v>45309</v>
      </c>
      <c r="B557" s="96">
        <f t="shared" si="240"/>
        <v>1253.5559217499999</v>
      </c>
      <c r="C557" s="3">
        <f t="shared" si="258"/>
        <v>1241.7327618300001</v>
      </c>
      <c r="D557" s="99">
        <f t="shared" si="248"/>
        <v>1084.242</v>
      </c>
      <c r="E557" s="120">
        <f>IF(DAY(A556)=$A$5,VLOOKUP(A556,[1]A!$E$15:$G$200,3),E556)</f>
        <v>1084.9860000000001</v>
      </c>
      <c r="F557" s="100">
        <f t="shared" si="249"/>
        <v>45251</v>
      </c>
      <c r="G557" s="141">
        <f t="shared" si="250"/>
        <v>6.8619367263034192E-4</v>
      </c>
      <c r="H557" s="101">
        <f t="shared" si="243"/>
        <v>29</v>
      </c>
      <c r="I557" s="101">
        <f t="shared" si="244"/>
        <v>31</v>
      </c>
      <c r="J557" s="96">
        <f t="shared" si="245"/>
        <v>1.0006419089074166</v>
      </c>
      <c r="K557" s="96">
        <v>1</v>
      </c>
      <c r="L557" s="96">
        <f t="shared" si="259"/>
        <v>1.0006419</v>
      </c>
      <c r="M557" s="96">
        <f t="shared" si="241"/>
        <v>1242.52983008</v>
      </c>
      <c r="N557" s="24">
        <f t="shared" si="251"/>
        <v>0</v>
      </c>
      <c r="O557" s="95">
        <f t="shared" si="252"/>
        <v>0</v>
      </c>
      <c r="P557" s="96">
        <f t="shared" si="253"/>
        <v>0</v>
      </c>
      <c r="Q557" s="5">
        <f t="shared" si="246"/>
        <v>0.12</v>
      </c>
      <c r="R557" s="8">
        <f t="shared" si="254"/>
        <v>1.008873905</v>
      </c>
      <c r="S557" s="3">
        <f t="shared" si="255"/>
        <v>11.02609167</v>
      </c>
      <c r="T557" s="3">
        <f t="shared" si="256"/>
        <v>0</v>
      </c>
      <c r="U557" s="97" t="str">
        <f t="shared" si="260"/>
        <v>A+J=</v>
      </c>
      <c r="V557" s="122">
        <f t="shared" si="261"/>
        <v>45311</v>
      </c>
      <c r="W557" s="4"/>
      <c r="X557" s="4"/>
      <c r="Y557" s="4"/>
      <c r="AD557" s="5"/>
    </row>
    <row r="558" spans="1:135" x14ac:dyDescent="0.2">
      <c r="A558" s="98">
        <f t="shared" si="242"/>
        <v>45310</v>
      </c>
      <c r="B558" s="96">
        <f t="shared" si="240"/>
        <v>1253.9656286099998</v>
      </c>
      <c r="C558" s="3">
        <f t="shared" si="258"/>
        <v>1241.7327618300001</v>
      </c>
      <c r="D558" s="99">
        <f t="shared" si="248"/>
        <v>1084.242</v>
      </c>
      <c r="E558" s="120">
        <f>IF(DAY(A557)=$A$5,VLOOKUP(A557,[1]A!$E$15:$G$200,3),E557)</f>
        <v>1084.9860000000001</v>
      </c>
      <c r="F558" s="100">
        <f t="shared" si="249"/>
        <v>45251</v>
      </c>
      <c r="G558" s="141">
        <f t="shared" si="250"/>
        <v>6.8619367263034192E-4</v>
      </c>
      <c r="H558" s="101">
        <f t="shared" si="243"/>
        <v>30</v>
      </c>
      <c r="I558" s="101">
        <f t="shared" si="244"/>
        <v>31</v>
      </c>
      <c r="J558" s="96">
        <f t="shared" si="245"/>
        <v>1.0006640510450435</v>
      </c>
      <c r="K558" s="96">
        <v>1</v>
      </c>
      <c r="L558" s="96">
        <f t="shared" si="259"/>
        <v>1.0006640499999999</v>
      </c>
      <c r="M558" s="96">
        <f t="shared" si="241"/>
        <v>1242.5573344699999</v>
      </c>
      <c r="N558" s="24">
        <f t="shared" si="251"/>
        <v>0</v>
      </c>
      <c r="O558" s="95">
        <f t="shared" si="252"/>
        <v>0</v>
      </c>
      <c r="P558" s="96">
        <f t="shared" si="253"/>
        <v>0</v>
      </c>
      <c r="Q558" s="5">
        <f t="shared" si="246"/>
        <v>0.12</v>
      </c>
      <c r="R558" s="8">
        <f t="shared" si="254"/>
        <v>1.009181302</v>
      </c>
      <c r="S558" s="3">
        <f t="shared" si="255"/>
        <v>11.408294140000001</v>
      </c>
      <c r="T558" s="3">
        <f t="shared" si="256"/>
        <v>0</v>
      </c>
      <c r="U558" s="97" t="str">
        <f t="shared" si="260"/>
        <v>A+J=</v>
      </c>
      <c r="V558" s="122">
        <f t="shared" si="261"/>
        <v>45311</v>
      </c>
      <c r="W558" s="4"/>
      <c r="X558" s="4"/>
      <c r="Y558" s="4"/>
      <c r="AD558" s="5"/>
    </row>
    <row r="559" spans="1:135" x14ac:dyDescent="0.2">
      <c r="A559" s="98">
        <f t="shared" si="242"/>
        <v>45311</v>
      </c>
      <c r="B559" s="96">
        <f t="shared" si="240"/>
        <v>1254.3754566299999</v>
      </c>
      <c r="C559" s="3">
        <f t="shared" si="258"/>
        <v>1241.7327618300001</v>
      </c>
      <c r="D559" s="99">
        <f t="shared" si="248"/>
        <v>1084.242</v>
      </c>
      <c r="E559" s="120">
        <f>IF(DAY(A558)=$A$5,VLOOKUP(A558,[1]A!$E$15:$G$200,3),E558)</f>
        <v>1084.9860000000001</v>
      </c>
      <c r="F559" s="100">
        <f t="shared" si="249"/>
        <v>45251</v>
      </c>
      <c r="G559" s="141">
        <f t="shared" si="250"/>
        <v>6.8619367263034192E-4</v>
      </c>
      <c r="H559" s="101">
        <f t="shared" si="243"/>
        <v>31</v>
      </c>
      <c r="I559" s="101">
        <f t="shared" si="244"/>
        <v>31</v>
      </c>
      <c r="J559" s="96">
        <f t="shared" si="245"/>
        <v>1.0006861936726303</v>
      </c>
      <c r="K559" s="96">
        <v>1</v>
      </c>
      <c r="L559" s="96">
        <f t="shared" si="259"/>
        <v>1.0006861899999999</v>
      </c>
      <c r="M559" s="96">
        <f t="shared" si="241"/>
        <v>1242.58482643</v>
      </c>
      <c r="N559" s="24">
        <f t="shared" si="251"/>
        <v>18</v>
      </c>
      <c r="O559" s="95">
        <f t="shared" si="252"/>
        <v>5.0000000000000001E-3</v>
      </c>
      <c r="P559" s="96">
        <f t="shared" si="253"/>
        <v>6.2129241300000002</v>
      </c>
      <c r="Q559" s="5">
        <f t="shared" si="246"/>
        <v>0.12</v>
      </c>
      <c r="R559" s="8">
        <f t="shared" si="254"/>
        <v>1.0094887930000001</v>
      </c>
      <c r="S559" s="3">
        <f t="shared" si="255"/>
        <v>11.790630200000001</v>
      </c>
      <c r="T559" s="3">
        <f t="shared" si="256"/>
        <v>18.00355433</v>
      </c>
      <c r="U559" s="97" t="str">
        <f t="shared" si="260"/>
        <v>A+J=</v>
      </c>
      <c r="V559" s="122">
        <f t="shared" si="261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42"/>
        <v>45312</v>
      </c>
      <c r="B560" s="96">
        <f t="shared" si="240"/>
        <v>1236.8707203399999</v>
      </c>
      <c r="C560" s="3">
        <f t="shared" si="258"/>
        <v>1236.3719023000001</v>
      </c>
      <c r="D560" s="99">
        <f t="shared" si="248"/>
        <v>1084.9860000000001</v>
      </c>
      <c r="E560" s="120">
        <f>IF(DAY(A559)=$A$5,VLOOKUP(A559,[1]A!$E$15:$G$200,3),E559)</f>
        <v>1088.3119999999999</v>
      </c>
      <c r="F560" s="100">
        <f t="shared" si="249"/>
        <v>45281</v>
      </c>
      <c r="G560" s="141">
        <f t="shared" si="250"/>
        <v>3.065477342564682E-3</v>
      </c>
      <c r="H560" s="101">
        <f t="shared" si="243"/>
        <v>1</v>
      </c>
      <c r="I560" s="101">
        <f t="shared" si="244"/>
        <v>31</v>
      </c>
      <c r="J560" s="96">
        <f t="shared" si="245"/>
        <v>1.000098739982443</v>
      </c>
      <c r="K560" s="96">
        <v>1</v>
      </c>
      <c r="L560" s="96">
        <f t="shared" si="259"/>
        <v>1.0000987299999999</v>
      </c>
      <c r="M560" s="96">
        <f t="shared" si="241"/>
        <v>1236.49396929</v>
      </c>
      <c r="N560" s="24">
        <f t="shared" si="251"/>
        <v>0</v>
      </c>
      <c r="O560" s="95">
        <f t="shared" si="252"/>
        <v>0</v>
      </c>
      <c r="P560" s="96">
        <f t="shared" si="253"/>
        <v>0</v>
      </c>
      <c r="Q560" s="5">
        <f t="shared" si="246"/>
        <v>0.12</v>
      </c>
      <c r="R560" s="8">
        <f t="shared" si="254"/>
        <v>1.0003046929999999</v>
      </c>
      <c r="S560" s="3">
        <f t="shared" si="255"/>
        <v>0.37675104999999998</v>
      </c>
      <c r="T560" s="3">
        <f t="shared" si="256"/>
        <v>0</v>
      </c>
      <c r="U560" s="97" t="str">
        <f t="shared" si="260"/>
        <v>A+J=</v>
      </c>
      <c r="V560" s="122">
        <f t="shared" si="261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42"/>
        <v>45313</v>
      </c>
      <c r="B561" s="96">
        <f t="shared" si="240"/>
        <v>1237.36975377</v>
      </c>
      <c r="C561" s="3">
        <f t="shared" si="258"/>
        <v>1236.3719023000001</v>
      </c>
      <c r="D561" s="99">
        <f t="shared" si="248"/>
        <v>1084.9860000000001</v>
      </c>
      <c r="E561" s="120">
        <f>IF(DAY(A560)=$A$5,VLOOKUP(A560,[1]A!$E$15:$G$200,3),E560)</f>
        <v>1088.3119999999999</v>
      </c>
      <c r="F561" s="100">
        <f t="shared" si="249"/>
        <v>45281</v>
      </c>
      <c r="G561" s="141">
        <f t="shared" si="250"/>
        <v>3.065477342564682E-3</v>
      </c>
      <c r="H561" s="101">
        <f t="shared" si="243"/>
        <v>2</v>
      </c>
      <c r="I561" s="101">
        <f t="shared" si="244"/>
        <v>31</v>
      </c>
      <c r="J561" s="96">
        <f t="shared" si="245"/>
        <v>1.0001974897144701</v>
      </c>
      <c r="K561" s="96">
        <v>1</v>
      </c>
      <c r="L561" s="96">
        <f t="shared" si="259"/>
        <v>1.00019748</v>
      </c>
      <c r="M561" s="96">
        <f t="shared" si="241"/>
        <v>1236.61606102</v>
      </c>
      <c r="N561" s="24">
        <f t="shared" si="251"/>
        <v>0</v>
      </c>
      <c r="O561" s="95">
        <f t="shared" si="252"/>
        <v>0</v>
      </c>
      <c r="P561" s="96">
        <f t="shared" si="253"/>
        <v>0</v>
      </c>
      <c r="Q561" s="5">
        <f t="shared" si="246"/>
        <v>0.12</v>
      </c>
      <c r="R561" s="8">
        <f t="shared" si="254"/>
        <v>1.0006094800000001</v>
      </c>
      <c r="S561" s="3">
        <f t="shared" si="255"/>
        <v>0.75369275000000002</v>
      </c>
      <c r="T561" s="3">
        <f t="shared" si="256"/>
        <v>0</v>
      </c>
      <c r="U561" s="97" t="str">
        <f t="shared" si="260"/>
        <v>A+J=</v>
      </c>
      <c r="V561" s="122">
        <f t="shared" si="261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42"/>
        <v>45314</v>
      </c>
      <c r="B562" s="96">
        <f t="shared" si="240"/>
        <v>1237.86898778</v>
      </c>
      <c r="C562" s="3">
        <f t="shared" si="258"/>
        <v>1236.3719023000001</v>
      </c>
      <c r="D562" s="99">
        <f t="shared" si="248"/>
        <v>1084.9860000000001</v>
      </c>
      <c r="E562" s="120">
        <f>IF(DAY(A561)=$A$5,VLOOKUP(A561,[1]A!$E$15:$G$200,3),E561)</f>
        <v>1088.3119999999999</v>
      </c>
      <c r="F562" s="100">
        <f t="shared" si="249"/>
        <v>45281</v>
      </c>
      <c r="G562" s="141">
        <f t="shared" si="250"/>
        <v>3.065477342564682E-3</v>
      </c>
      <c r="H562" s="101">
        <f t="shared" si="243"/>
        <v>3</v>
      </c>
      <c r="I562" s="101">
        <f t="shared" si="244"/>
        <v>31</v>
      </c>
      <c r="J562" s="96">
        <f t="shared" si="245"/>
        <v>1.000296249197044</v>
      </c>
      <c r="K562" s="96">
        <v>1</v>
      </c>
      <c r="L562" s="96">
        <f t="shared" si="259"/>
        <v>1.0002962399999999</v>
      </c>
      <c r="M562" s="96">
        <f t="shared" si="241"/>
        <v>1236.73816511</v>
      </c>
      <c r="N562" s="24">
        <f t="shared" si="251"/>
        <v>0</v>
      </c>
      <c r="O562" s="95">
        <f t="shared" si="252"/>
        <v>0</v>
      </c>
      <c r="P562" s="96">
        <f t="shared" si="253"/>
        <v>0</v>
      </c>
      <c r="Q562" s="5">
        <f t="shared" si="246"/>
        <v>0.12</v>
      </c>
      <c r="R562" s="8">
        <f t="shared" si="254"/>
        <v>1.000914359</v>
      </c>
      <c r="S562" s="3">
        <f t="shared" si="255"/>
        <v>1.1308226699999999</v>
      </c>
      <c r="T562" s="3">
        <f t="shared" si="256"/>
        <v>0</v>
      </c>
      <c r="U562" s="97" t="str">
        <f t="shared" si="260"/>
        <v>A+J=</v>
      </c>
      <c r="V562" s="122">
        <f t="shared" si="261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42"/>
        <v>45315</v>
      </c>
      <c r="B563" s="96">
        <f t="shared" si="240"/>
        <v>1238.3684236399999</v>
      </c>
      <c r="C563" s="3">
        <f t="shared" si="258"/>
        <v>1236.3719023000001</v>
      </c>
      <c r="D563" s="99">
        <f t="shared" si="248"/>
        <v>1084.9860000000001</v>
      </c>
      <c r="E563" s="120">
        <f>IF(DAY(A562)=$A$5,VLOOKUP(A562,[1]A!$E$15:$G$200,3),E562)</f>
        <v>1088.3119999999999</v>
      </c>
      <c r="F563" s="100">
        <f t="shared" si="249"/>
        <v>45281</v>
      </c>
      <c r="G563" s="141">
        <f t="shared" si="250"/>
        <v>3.065477342564682E-3</v>
      </c>
      <c r="H563" s="101">
        <f t="shared" si="243"/>
        <v>4</v>
      </c>
      <c r="I563" s="101">
        <f t="shared" si="244"/>
        <v>31</v>
      </c>
      <c r="J563" s="96">
        <f t="shared" si="245"/>
        <v>1.0003950184311274</v>
      </c>
      <c r="K563" s="96">
        <v>1</v>
      </c>
      <c r="L563" s="96">
        <f t="shared" si="259"/>
        <v>1.0003950100000001</v>
      </c>
      <c r="M563" s="96">
        <f t="shared" si="241"/>
        <v>1236.86028156</v>
      </c>
      <c r="N563" s="24">
        <f t="shared" si="251"/>
        <v>0</v>
      </c>
      <c r="O563" s="95">
        <f t="shared" si="252"/>
        <v>0</v>
      </c>
      <c r="P563" s="96">
        <f t="shared" si="253"/>
        <v>0</v>
      </c>
      <c r="Q563" s="5">
        <f t="shared" si="246"/>
        <v>0.12</v>
      </c>
      <c r="R563" s="8">
        <f t="shared" si="254"/>
        <v>1.0012193309999999</v>
      </c>
      <c r="S563" s="3">
        <f t="shared" si="255"/>
        <v>1.5081420800000001</v>
      </c>
      <c r="T563" s="3">
        <f t="shared" si="256"/>
        <v>0</v>
      </c>
      <c r="U563" s="97" t="str">
        <f t="shared" si="260"/>
        <v>A+J=</v>
      </c>
      <c r="V563" s="122">
        <f t="shared" si="261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42"/>
        <v>45316</v>
      </c>
      <c r="B564" s="96">
        <f t="shared" si="240"/>
        <v>1238.8680614099999</v>
      </c>
      <c r="C564" s="3">
        <f t="shared" si="258"/>
        <v>1236.3719023000001</v>
      </c>
      <c r="D564" s="99">
        <f t="shared" si="248"/>
        <v>1084.9860000000001</v>
      </c>
      <c r="E564" s="120">
        <f>IF(DAY(A563)=$A$5,VLOOKUP(A563,[1]A!$E$15:$G$200,3),E563)</f>
        <v>1088.3119999999999</v>
      </c>
      <c r="F564" s="100">
        <f t="shared" si="249"/>
        <v>45281</v>
      </c>
      <c r="G564" s="141">
        <f t="shared" si="250"/>
        <v>3.065477342564682E-3</v>
      </c>
      <c r="H564" s="101">
        <f t="shared" si="243"/>
        <v>5</v>
      </c>
      <c r="I564" s="101">
        <f t="shared" si="244"/>
        <v>31</v>
      </c>
      <c r="J564" s="96">
        <f t="shared" si="245"/>
        <v>1.0004937974176833</v>
      </c>
      <c r="K564" s="96">
        <v>1</v>
      </c>
      <c r="L564" s="96">
        <f t="shared" si="259"/>
        <v>1.0004937899999999</v>
      </c>
      <c r="M564" s="96">
        <f t="shared" si="241"/>
        <v>1236.9824103799999</v>
      </c>
      <c r="N564" s="24">
        <f t="shared" si="251"/>
        <v>0</v>
      </c>
      <c r="O564" s="95">
        <f t="shared" si="252"/>
        <v>0</v>
      </c>
      <c r="P564" s="96">
        <f t="shared" si="253"/>
        <v>0</v>
      </c>
      <c r="Q564" s="5">
        <f t="shared" si="246"/>
        <v>0.12</v>
      </c>
      <c r="R564" s="8">
        <f t="shared" si="254"/>
        <v>1.001524396</v>
      </c>
      <c r="S564" s="3">
        <f t="shared" si="255"/>
        <v>1.88565103</v>
      </c>
      <c r="T564" s="3">
        <f t="shared" si="256"/>
        <v>0</v>
      </c>
      <c r="U564" s="97" t="str">
        <f t="shared" si="260"/>
        <v>A+J=</v>
      </c>
      <c r="V564" s="122">
        <f t="shared" si="261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42"/>
        <v>45317</v>
      </c>
      <c r="B565" s="96">
        <f t="shared" si="240"/>
        <v>1239.36790114</v>
      </c>
      <c r="C565" s="3">
        <f t="shared" si="258"/>
        <v>1236.3719023000001</v>
      </c>
      <c r="D565" s="99">
        <f t="shared" si="248"/>
        <v>1084.9860000000001</v>
      </c>
      <c r="E565" s="120">
        <f>IF(DAY(A564)=$A$5,VLOOKUP(A564,[1]A!$E$15:$G$200,3),E564)</f>
        <v>1088.3119999999999</v>
      </c>
      <c r="F565" s="100">
        <f t="shared" si="249"/>
        <v>45281</v>
      </c>
      <c r="G565" s="141">
        <f t="shared" si="250"/>
        <v>3.065477342564682E-3</v>
      </c>
      <c r="H565" s="101">
        <f t="shared" si="243"/>
        <v>6</v>
      </c>
      <c r="I565" s="101">
        <f t="shared" si="244"/>
        <v>31</v>
      </c>
      <c r="J565" s="96">
        <f t="shared" si="245"/>
        <v>1.0005925861576748</v>
      </c>
      <c r="K565" s="96">
        <v>1</v>
      </c>
      <c r="L565" s="96">
        <f t="shared" si="259"/>
        <v>1.00059258</v>
      </c>
      <c r="M565" s="96">
        <f t="shared" si="241"/>
        <v>1237.1045515599999</v>
      </c>
      <c r="N565" s="24">
        <f t="shared" si="251"/>
        <v>0</v>
      </c>
      <c r="O565" s="95">
        <f t="shared" si="252"/>
        <v>0</v>
      </c>
      <c r="P565" s="96">
        <f t="shared" si="253"/>
        <v>0</v>
      </c>
      <c r="Q565" s="5">
        <f t="shared" si="246"/>
        <v>0.12</v>
      </c>
      <c r="R565" s="8">
        <f t="shared" si="254"/>
        <v>1.001829554</v>
      </c>
      <c r="S565" s="3">
        <f t="shared" si="255"/>
        <v>2.2633495799999999</v>
      </c>
      <c r="T565" s="3">
        <f t="shared" si="256"/>
        <v>0</v>
      </c>
      <c r="U565" s="97" t="str">
        <f t="shared" si="260"/>
        <v>A+J=</v>
      </c>
      <c r="V565" s="122">
        <f t="shared" si="261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42"/>
        <v>45318</v>
      </c>
      <c r="B566" s="96">
        <f t="shared" si="240"/>
        <v>1239.8679416099999</v>
      </c>
      <c r="C566" s="3">
        <f t="shared" si="258"/>
        <v>1236.3719023000001</v>
      </c>
      <c r="D566" s="99">
        <f t="shared" si="248"/>
        <v>1084.9860000000001</v>
      </c>
      <c r="E566" s="120">
        <f>IF(DAY(A565)=$A$5,VLOOKUP(A565,[1]A!$E$15:$G$200,3),E565)</f>
        <v>1088.3119999999999</v>
      </c>
      <c r="F566" s="100">
        <f t="shared" si="249"/>
        <v>45281</v>
      </c>
      <c r="G566" s="141">
        <f t="shared" si="250"/>
        <v>3.065477342564682E-3</v>
      </c>
      <c r="H566" s="101">
        <f t="shared" si="243"/>
        <v>7</v>
      </c>
      <c r="I566" s="101">
        <f t="shared" si="244"/>
        <v>31</v>
      </c>
      <c r="J566" s="96">
        <f t="shared" si="245"/>
        <v>1.0006913846520644</v>
      </c>
      <c r="K566" s="96">
        <v>1</v>
      </c>
      <c r="L566" s="96">
        <f t="shared" si="259"/>
        <v>1.0006913799999999</v>
      </c>
      <c r="M566" s="96">
        <f t="shared" si="241"/>
        <v>1237.2267050999999</v>
      </c>
      <c r="N566" s="24">
        <f t="shared" si="251"/>
        <v>0</v>
      </c>
      <c r="O566" s="95">
        <f t="shared" si="252"/>
        <v>0</v>
      </c>
      <c r="P566" s="96">
        <f t="shared" si="253"/>
        <v>0</v>
      </c>
      <c r="Q566" s="5">
        <f t="shared" si="246"/>
        <v>0.12</v>
      </c>
      <c r="R566" s="8">
        <f t="shared" si="254"/>
        <v>1.002134804</v>
      </c>
      <c r="S566" s="3">
        <f t="shared" si="255"/>
        <v>2.6412365100000001</v>
      </c>
      <c r="T566" s="3">
        <f t="shared" si="256"/>
        <v>0</v>
      </c>
      <c r="U566" s="97" t="str">
        <f t="shared" si="260"/>
        <v>A+J=</v>
      </c>
      <c r="V566" s="122">
        <f t="shared" si="261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42"/>
        <v>45319</v>
      </c>
      <c r="B567" s="96">
        <f t="shared" si="240"/>
        <v>1240.3681853800001</v>
      </c>
      <c r="C567" s="3">
        <f t="shared" si="258"/>
        <v>1236.3719023000001</v>
      </c>
      <c r="D567" s="99">
        <f t="shared" si="248"/>
        <v>1084.9860000000001</v>
      </c>
      <c r="E567" s="120">
        <f>IF(DAY(A566)=$A$5,VLOOKUP(A566,[1]A!$E$15:$G$200,3),E566)</f>
        <v>1088.3119999999999</v>
      </c>
      <c r="F567" s="100">
        <f t="shared" si="249"/>
        <v>45281</v>
      </c>
      <c r="G567" s="141">
        <f t="shared" si="250"/>
        <v>3.065477342564682E-3</v>
      </c>
      <c r="H567" s="101">
        <f t="shared" si="243"/>
        <v>8</v>
      </c>
      <c r="I567" s="101">
        <f t="shared" si="244"/>
        <v>31</v>
      </c>
      <c r="J567" s="96">
        <f t="shared" si="245"/>
        <v>1.0007901929018157</v>
      </c>
      <c r="K567" s="96">
        <v>1</v>
      </c>
      <c r="L567" s="96">
        <f t="shared" si="259"/>
        <v>1.00079019</v>
      </c>
      <c r="M567" s="96">
        <f t="shared" si="241"/>
        <v>1237.34887101</v>
      </c>
      <c r="N567" s="24">
        <f t="shared" si="251"/>
        <v>0</v>
      </c>
      <c r="O567" s="95">
        <f t="shared" si="252"/>
        <v>0</v>
      </c>
      <c r="P567" s="96">
        <f t="shared" si="253"/>
        <v>0</v>
      </c>
      <c r="Q567" s="5">
        <f t="shared" si="246"/>
        <v>0.12</v>
      </c>
      <c r="R567" s="8">
        <f t="shared" si="254"/>
        <v>1.002440148</v>
      </c>
      <c r="S567" s="3">
        <f t="shared" si="255"/>
        <v>3.01931437</v>
      </c>
      <c r="T567" s="3">
        <f t="shared" si="256"/>
        <v>0</v>
      </c>
      <c r="U567" s="97" t="str">
        <f t="shared" si="260"/>
        <v>A+J=</v>
      </c>
      <c r="V567" s="122">
        <f t="shared" si="261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42"/>
        <v>45320</v>
      </c>
      <c r="B568" s="96">
        <f t="shared" si="240"/>
        <v>1240.8686312299999</v>
      </c>
      <c r="C568" s="3">
        <f t="shared" si="258"/>
        <v>1236.3719023000001</v>
      </c>
      <c r="D568" s="99">
        <f t="shared" si="248"/>
        <v>1084.9860000000001</v>
      </c>
      <c r="E568" s="120">
        <f>IF(DAY(A567)=$A$5,VLOOKUP(A567,[1]A!$E$15:$G$200,3),E567)</f>
        <v>1088.3119999999999</v>
      </c>
      <c r="F568" s="100">
        <f t="shared" si="249"/>
        <v>45281</v>
      </c>
      <c r="G568" s="141">
        <f t="shared" si="250"/>
        <v>3.065477342564682E-3</v>
      </c>
      <c r="H568" s="101">
        <f t="shared" si="243"/>
        <v>9</v>
      </c>
      <c r="I568" s="101">
        <f t="shared" si="244"/>
        <v>31</v>
      </c>
      <c r="J568" s="96">
        <f t="shared" si="245"/>
        <v>1.0008890109078921</v>
      </c>
      <c r="K568" s="96">
        <v>1</v>
      </c>
      <c r="L568" s="96">
        <f t="shared" si="259"/>
        <v>1.0008890100000001</v>
      </c>
      <c r="M568" s="96">
        <f t="shared" si="241"/>
        <v>1237.47104928</v>
      </c>
      <c r="N568" s="24">
        <f t="shared" si="251"/>
        <v>0</v>
      </c>
      <c r="O568" s="95">
        <f t="shared" si="252"/>
        <v>0</v>
      </c>
      <c r="P568" s="96">
        <f t="shared" si="253"/>
        <v>0</v>
      </c>
      <c r="Q568" s="5">
        <f t="shared" si="246"/>
        <v>0.12</v>
      </c>
      <c r="R568" s="8">
        <f t="shared" si="254"/>
        <v>1.002745585</v>
      </c>
      <c r="S568" s="3">
        <f t="shared" si="255"/>
        <v>3.3975819500000002</v>
      </c>
      <c r="T568" s="3">
        <f t="shared" si="256"/>
        <v>0</v>
      </c>
      <c r="U568" s="97" t="str">
        <f t="shared" si="260"/>
        <v>A+J=</v>
      </c>
      <c r="V568" s="122">
        <f t="shared" si="261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42"/>
        <v>45321</v>
      </c>
      <c r="B569" s="96">
        <f t="shared" si="240"/>
        <v>1241.36926681</v>
      </c>
      <c r="C569" s="3">
        <f t="shared" si="258"/>
        <v>1236.3719023000001</v>
      </c>
      <c r="D569" s="99">
        <f t="shared" si="248"/>
        <v>1084.9860000000001</v>
      </c>
      <c r="E569" s="120">
        <f>IF(DAY(A568)=$A$5,VLOOKUP(A568,[1]A!$E$15:$G$200,3),E568)</f>
        <v>1088.3119999999999</v>
      </c>
      <c r="F569" s="100">
        <f t="shared" si="249"/>
        <v>45281</v>
      </c>
      <c r="G569" s="141">
        <f t="shared" si="250"/>
        <v>3.065477342564682E-3</v>
      </c>
      <c r="H569" s="101">
        <f t="shared" si="243"/>
        <v>10</v>
      </c>
      <c r="I569" s="101">
        <f t="shared" si="244"/>
        <v>31</v>
      </c>
      <c r="J569" s="96">
        <f t="shared" si="245"/>
        <v>1.0009878386712565</v>
      </c>
      <c r="K569" s="96">
        <v>1</v>
      </c>
      <c r="L569" s="96">
        <f t="shared" si="259"/>
        <v>1.0009878299999999</v>
      </c>
      <c r="M569" s="96">
        <f t="shared" si="241"/>
        <v>1237.5932275499999</v>
      </c>
      <c r="N569" s="24">
        <f t="shared" si="251"/>
        <v>0</v>
      </c>
      <c r="O569" s="95">
        <f t="shared" si="252"/>
        <v>0</v>
      </c>
      <c r="P569" s="96">
        <f t="shared" si="253"/>
        <v>0</v>
      </c>
      <c r="Q569" s="5">
        <f t="shared" si="246"/>
        <v>0.12</v>
      </c>
      <c r="R569" s="8">
        <f t="shared" si="254"/>
        <v>1.0030511150000001</v>
      </c>
      <c r="S569" s="3">
        <f t="shared" si="255"/>
        <v>3.7760392600000001</v>
      </c>
      <c r="T569" s="3">
        <f t="shared" si="256"/>
        <v>0</v>
      </c>
      <c r="U569" s="97" t="str">
        <f t="shared" si="260"/>
        <v>A+J=</v>
      </c>
      <c r="V569" s="122">
        <f t="shared" si="261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42"/>
        <v>45322</v>
      </c>
      <c r="B570" s="96">
        <f t="shared" si="240"/>
        <v>1241.8701169600001</v>
      </c>
      <c r="C570" s="3">
        <f t="shared" si="258"/>
        <v>1236.3719023000001</v>
      </c>
      <c r="D570" s="99">
        <f t="shared" si="248"/>
        <v>1084.9860000000001</v>
      </c>
      <c r="E570" s="120">
        <f>IF(DAY(A569)=$A$5,VLOOKUP(A569,[1]A!$E$15:$G$200,3),E569)</f>
        <v>1088.3119999999999</v>
      </c>
      <c r="F570" s="100">
        <f t="shared" si="249"/>
        <v>45281</v>
      </c>
      <c r="G570" s="141">
        <f t="shared" si="250"/>
        <v>3.065477342564682E-3</v>
      </c>
      <c r="H570" s="101">
        <f t="shared" si="243"/>
        <v>11</v>
      </c>
      <c r="I570" s="101">
        <f t="shared" si="244"/>
        <v>31</v>
      </c>
      <c r="J570" s="96">
        <f t="shared" si="245"/>
        <v>1.0010866761928725</v>
      </c>
      <c r="K570" s="96">
        <v>1</v>
      </c>
      <c r="L570" s="96">
        <f t="shared" si="259"/>
        <v>1.0010866700000001</v>
      </c>
      <c r="M570" s="96">
        <f t="shared" si="241"/>
        <v>1237.7154305500001</v>
      </c>
      <c r="N570" s="24">
        <f t="shared" si="251"/>
        <v>0</v>
      </c>
      <c r="O570" s="95">
        <f t="shared" si="252"/>
        <v>0</v>
      </c>
      <c r="P570" s="96">
        <f t="shared" si="253"/>
        <v>0</v>
      </c>
      <c r="Q570" s="5">
        <f t="shared" si="246"/>
        <v>0.12</v>
      </c>
      <c r="R570" s="8">
        <f t="shared" si="254"/>
        <v>1.0033567379999999</v>
      </c>
      <c r="S570" s="3">
        <f t="shared" si="255"/>
        <v>4.1546864100000001</v>
      </c>
      <c r="T570" s="3">
        <f t="shared" si="256"/>
        <v>0</v>
      </c>
      <c r="U570" s="97" t="str">
        <f t="shared" si="260"/>
        <v>A+J=</v>
      </c>
      <c r="V570" s="122">
        <f t="shared" si="261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42"/>
        <v>45323</v>
      </c>
      <c r="B571" s="96">
        <f t="shared" si="240"/>
        <v>1242.3711693400001</v>
      </c>
      <c r="C571" s="3">
        <f t="shared" si="258"/>
        <v>1236.3719023000001</v>
      </c>
      <c r="D571" s="99">
        <f t="shared" si="248"/>
        <v>1084.9860000000001</v>
      </c>
      <c r="E571" s="120">
        <f>IF(DAY(A570)=$A$5,VLOOKUP(A570,[1]A!$E$15:$G$200,3),E570)</f>
        <v>1088.3119999999999</v>
      </c>
      <c r="F571" s="100">
        <f t="shared" si="249"/>
        <v>45281</v>
      </c>
      <c r="G571" s="141">
        <f t="shared" si="250"/>
        <v>3.065477342564682E-3</v>
      </c>
      <c r="H571" s="101">
        <f t="shared" si="243"/>
        <v>12</v>
      </c>
      <c r="I571" s="101">
        <f t="shared" si="244"/>
        <v>31</v>
      </c>
      <c r="J571" s="96">
        <f t="shared" si="245"/>
        <v>1.0011855234737037</v>
      </c>
      <c r="K571" s="96">
        <v>1</v>
      </c>
      <c r="L571" s="96">
        <f t="shared" si="259"/>
        <v>1.0011855199999999</v>
      </c>
      <c r="M571" s="96">
        <f t="shared" si="241"/>
        <v>1237.83764591</v>
      </c>
      <c r="N571" s="24">
        <f t="shared" si="251"/>
        <v>0</v>
      </c>
      <c r="O571" s="95">
        <f t="shared" si="252"/>
        <v>0</v>
      </c>
      <c r="P571" s="96">
        <f t="shared" si="253"/>
        <v>0</v>
      </c>
      <c r="Q571" s="5">
        <f t="shared" si="246"/>
        <v>0.12</v>
      </c>
      <c r="R571" s="8">
        <f t="shared" si="254"/>
        <v>1.0036624540000001</v>
      </c>
      <c r="S571" s="3">
        <f t="shared" si="255"/>
        <v>4.5335234299999998</v>
      </c>
      <c r="T571" s="3">
        <f t="shared" si="256"/>
        <v>0</v>
      </c>
      <c r="U571" s="97" t="str">
        <f t="shared" ref="U571:U586" si="262">U570</f>
        <v>A+J=</v>
      </c>
      <c r="V571" s="122">
        <f t="shared" si="261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42"/>
        <v>45324</v>
      </c>
      <c r="B572" s="96">
        <f t="shared" si="240"/>
        <v>1242.87242524</v>
      </c>
      <c r="C572" s="3">
        <f t="shared" si="258"/>
        <v>1236.3719023000001</v>
      </c>
      <c r="D572" s="99">
        <f t="shared" si="248"/>
        <v>1084.9860000000001</v>
      </c>
      <c r="E572" s="120">
        <f>IF(DAY(A571)=$A$5,VLOOKUP(A571,[1]A!$E$15:$G$200,3),E571)</f>
        <v>1088.3119999999999</v>
      </c>
      <c r="F572" s="100">
        <f t="shared" si="249"/>
        <v>45281</v>
      </c>
      <c r="G572" s="141">
        <f t="shared" si="250"/>
        <v>3.065477342564682E-3</v>
      </c>
      <c r="H572" s="101">
        <f t="shared" si="243"/>
        <v>13</v>
      </c>
      <c r="I572" s="101">
        <f t="shared" si="244"/>
        <v>31</v>
      </c>
      <c r="J572" s="96">
        <f t="shared" si="245"/>
        <v>1.0012843805147136</v>
      </c>
      <c r="K572" s="96">
        <v>1</v>
      </c>
      <c r="L572" s="96">
        <f t="shared" si="259"/>
        <v>1.00128438</v>
      </c>
      <c r="M572" s="96">
        <f t="shared" si="241"/>
        <v>1237.9598736400001</v>
      </c>
      <c r="N572" s="24">
        <f t="shared" si="251"/>
        <v>0</v>
      </c>
      <c r="O572" s="95">
        <f t="shared" si="252"/>
        <v>0</v>
      </c>
      <c r="P572" s="96">
        <f t="shared" si="253"/>
        <v>0</v>
      </c>
      <c r="Q572" s="5">
        <f t="shared" si="246"/>
        <v>0.12</v>
      </c>
      <c r="R572" s="8">
        <f t="shared" si="254"/>
        <v>1.0039682640000001</v>
      </c>
      <c r="S572" s="3">
        <f t="shared" si="255"/>
        <v>4.9125515999999996</v>
      </c>
      <c r="T572" s="3">
        <f t="shared" si="256"/>
        <v>0</v>
      </c>
      <c r="U572" s="97" t="str">
        <f t="shared" si="262"/>
        <v>A+J=</v>
      </c>
      <c r="V572" s="122">
        <f t="shared" si="261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42"/>
        <v>45325</v>
      </c>
      <c r="B573" s="96">
        <f t="shared" si="240"/>
        <v>1243.3738697899998</v>
      </c>
      <c r="C573" s="3">
        <f t="shared" si="258"/>
        <v>1236.3719023000001</v>
      </c>
      <c r="D573" s="99">
        <f t="shared" si="248"/>
        <v>1084.9860000000001</v>
      </c>
      <c r="E573" s="120">
        <f>IF(DAY(A572)=$A$5,VLOOKUP(A572,[1]A!$E$15:$G$200,3),E572)</f>
        <v>1088.3119999999999</v>
      </c>
      <c r="F573" s="100">
        <f t="shared" si="249"/>
        <v>45281</v>
      </c>
      <c r="G573" s="141">
        <f t="shared" si="250"/>
        <v>3.065477342564682E-3</v>
      </c>
      <c r="H573" s="101">
        <f t="shared" si="243"/>
        <v>14</v>
      </c>
      <c r="I573" s="101">
        <f t="shared" si="244"/>
        <v>31</v>
      </c>
      <c r="J573" s="96">
        <f t="shared" si="245"/>
        <v>1.001383247316866</v>
      </c>
      <c r="K573" s="96">
        <v>1</v>
      </c>
      <c r="L573" s="96">
        <f t="shared" si="259"/>
        <v>1.00138324</v>
      </c>
      <c r="M573" s="96">
        <f t="shared" si="241"/>
        <v>1238.0821013699999</v>
      </c>
      <c r="N573" s="24">
        <f t="shared" si="251"/>
        <v>0</v>
      </c>
      <c r="O573" s="95">
        <f t="shared" si="252"/>
        <v>0</v>
      </c>
      <c r="P573" s="96">
        <f t="shared" si="253"/>
        <v>0</v>
      </c>
      <c r="Q573" s="5">
        <f t="shared" si="246"/>
        <v>0.12</v>
      </c>
      <c r="R573" s="8">
        <f t="shared" si="254"/>
        <v>1.0042741660000001</v>
      </c>
      <c r="S573" s="3">
        <f t="shared" si="255"/>
        <v>5.2917684200000004</v>
      </c>
      <c r="T573" s="3">
        <f t="shared" si="256"/>
        <v>0</v>
      </c>
      <c r="U573" s="97" t="str">
        <f t="shared" si="262"/>
        <v>A+J=</v>
      </c>
      <c r="V573" s="122">
        <f t="shared" si="261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42"/>
        <v>45326</v>
      </c>
      <c r="B574" s="96">
        <f t="shared" si="240"/>
        <v>1243.8755303400001</v>
      </c>
      <c r="C574" s="3">
        <f t="shared" si="258"/>
        <v>1236.3719023000001</v>
      </c>
      <c r="D574" s="99">
        <f t="shared" si="248"/>
        <v>1084.9860000000001</v>
      </c>
      <c r="E574" s="120">
        <f>IF(DAY(A573)=$A$5,VLOOKUP(A573,[1]A!$E$15:$G$200,3),E573)</f>
        <v>1088.3119999999999</v>
      </c>
      <c r="F574" s="100">
        <f t="shared" si="249"/>
        <v>45281</v>
      </c>
      <c r="G574" s="141">
        <f t="shared" si="250"/>
        <v>3.065477342564682E-3</v>
      </c>
      <c r="H574" s="101">
        <f t="shared" si="243"/>
        <v>15</v>
      </c>
      <c r="I574" s="101">
        <f t="shared" si="244"/>
        <v>31</v>
      </c>
      <c r="J574" s="96">
        <f t="shared" si="245"/>
        <v>1.0014821238811247</v>
      </c>
      <c r="K574" s="96">
        <v>1</v>
      </c>
      <c r="L574" s="96">
        <f t="shared" si="259"/>
        <v>1.0014821199999999</v>
      </c>
      <c r="M574" s="96">
        <f t="shared" si="241"/>
        <v>1238.2043538200001</v>
      </c>
      <c r="N574" s="24">
        <f t="shared" si="251"/>
        <v>0</v>
      </c>
      <c r="O574" s="95">
        <f t="shared" si="252"/>
        <v>0</v>
      </c>
      <c r="P574" s="96">
        <f t="shared" si="253"/>
        <v>0</v>
      </c>
      <c r="Q574" s="5">
        <f t="shared" si="246"/>
        <v>0.12</v>
      </c>
      <c r="R574" s="8">
        <f t="shared" si="254"/>
        <v>1.0045801620000001</v>
      </c>
      <c r="S574" s="3">
        <f t="shared" si="255"/>
        <v>5.6711765200000004</v>
      </c>
      <c r="T574" s="3">
        <f t="shared" si="256"/>
        <v>0</v>
      </c>
      <c r="U574" s="97" t="str">
        <f t="shared" si="262"/>
        <v>A+J=</v>
      </c>
      <c r="V574" s="122">
        <f t="shared" si="261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42"/>
        <v>45327</v>
      </c>
      <c r="B575" s="96">
        <f t="shared" si="240"/>
        <v>1244.3773933100001</v>
      </c>
      <c r="C575" s="3">
        <f t="shared" si="258"/>
        <v>1236.3719023000001</v>
      </c>
      <c r="D575" s="99">
        <f t="shared" si="248"/>
        <v>1084.9860000000001</v>
      </c>
      <c r="E575" s="120">
        <f>IF(DAY(A574)=$A$5,VLOOKUP(A574,[1]A!$E$15:$G$200,3),E574)</f>
        <v>1088.3119999999999</v>
      </c>
      <c r="F575" s="100">
        <f t="shared" si="249"/>
        <v>45281</v>
      </c>
      <c r="G575" s="141">
        <f t="shared" si="250"/>
        <v>3.065477342564682E-3</v>
      </c>
      <c r="H575" s="101">
        <f t="shared" si="243"/>
        <v>16</v>
      </c>
      <c r="I575" s="101">
        <f t="shared" si="244"/>
        <v>31</v>
      </c>
      <c r="J575" s="96">
        <f t="shared" si="245"/>
        <v>1.0015810102084537</v>
      </c>
      <c r="K575" s="96">
        <v>1</v>
      </c>
      <c r="L575" s="96">
        <f t="shared" si="259"/>
        <v>1.00158101</v>
      </c>
      <c r="M575" s="96">
        <f t="shared" si="241"/>
        <v>1238.3266186400001</v>
      </c>
      <c r="N575" s="24">
        <f t="shared" si="251"/>
        <v>0</v>
      </c>
      <c r="O575" s="95">
        <f t="shared" si="252"/>
        <v>0</v>
      </c>
      <c r="P575" s="96">
        <f t="shared" si="253"/>
        <v>0</v>
      </c>
      <c r="Q575" s="5">
        <f t="shared" si="246"/>
        <v>0.12</v>
      </c>
      <c r="R575" s="8">
        <f t="shared" si="254"/>
        <v>1.0048862510000001</v>
      </c>
      <c r="S575" s="3">
        <f t="shared" si="255"/>
        <v>6.05077467</v>
      </c>
      <c r="T575" s="3">
        <f t="shared" si="256"/>
        <v>0</v>
      </c>
      <c r="U575" s="97" t="str">
        <f t="shared" si="262"/>
        <v>A+J=</v>
      </c>
      <c r="V575" s="122">
        <f t="shared" si="261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42"/>
        <v>45328</v>
      </c>
      <c r="B576" s="96">
        <f t="shared" si="240"/>
        <v>1244.8794462999999</v>
      </c>
      <c r="C576" s="3">
        <f t="shared" si="258"/>
        <v>1236.3719023000001</v>
      </c>
      <c r="D576" s="99">
        <f t="shared" si="248"/>
        <v>1084.9860000000001</v>
      </c>
      <c r="E576" s="120">
        <f>IF(DAY(A575)=$A$5,VLOOKUP(A575,[1]A!$E$15:$G$200,3),E575)</f>
        <v>1088.3119999999999</v>
      </c>
      <c r="F576" s="100">
        <f t="shared" si="249"/>
        <v>45281</v>
      </c>
      <c r="G576" s="141">
        <f t="shared" si="250"/>
        <v>3.065477342564682E-3</v>
      </c>
      <c r="H576" s="101">
        <f t="shared" si="243"/>
        <v>17</v>
      </c>
      <c r="I576" s="101">
        <f t="shared" si="244"/>
        <v>31</v>
      </c>
      <c r="J576" s="96">
        <f t="shared" si="245"/>
        <v>1.001679906299817</v>
      </c>
      <c r="K576" s="96">
        <v>1</v>
      </c>
      <c r="L576" s="96">
        <f t="shared" si="259"/>
        <v>1.0016799000000001</v>
      </c>
      <c r="M576" s="96">
        <f t="shared" si="241"/>
        <v>1238.44888345</v>
      </c>
      <c r="N576" s="24">
        <f t="shared" si="251"/>
        <v>0</v>
      </c>
      <c r="O576" s="95">
        <f t="shared" si="252"/>
        <v>0</v>
      </c>
      <c r="P576" s="96">
        <f t="shared" si="253"/>
        <v>0</v>
      </c>
      <c r="Q576" s="5">
        <f t="shared" si="246"/>
        <v>0.12</v>
      </c>
      <c r="R576" s="8">
        <f t="shared" si="254"/>
        <v>1.0051924329999999</v>
      </c>
      <c r="S576" s="3">
        <f t="shared" si="255"/>
        <v>6.4305628500000003</v>
      </c>
      <c r="T576" s="3">
        <f t="shared" si="256"/>
        <v>0</v>
      </c>
      <c r="U576" s="97" t="str">
        <f t="shared" si="262"/>
        <v>A+J=</v>
      </c>
      <c r="V576" s="122">
        <f t="shared" si="261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42"/>
        <v>45329</v>
      </c>
      <c r="B577" s="96">
        <f t="shared" si="240"/>
        <v>1245.38171545</v>
      </c>
      <c r="C577" s="3">
        <f t="shared" si="258"/>
        <v>1236.3719023000001</v>
      </c>
      <c r="D577" s="99">
        <f t="shared" si="248"/>
        <v>1084.9860000000001</v>
      </c>
      <c r="E577" s="120">
        <f>IF(DAY(A576)=$A$5,VLOOKUP(A576,[1]A!$E$15:$G$200,3),E576)</f>
        <v>1088.3119999999999</v>
      </c>
      <c r="F577" s="100">
        <f t="shared" si="249"/>
        <v>45281</v>
      </c>
      <c r="G577" s="141">
        <f t="shared" si="250"/>
        <v>3.065477342564682E-3</v>
      </c>
      <c r="H577" s="101">
        <f t="shared" si="243"/>
        <v>18</v>
      </c>
      <c r="I577" s="101">
        <f t="shared" si="244"/>
        <v>31</v>
      </c>
      <c r="J577" s="96">
        <f t="shared" si="245"/>
        <v>1.0017788121561784</v>
      </c>
      <c r="K577" s="96">
        <v>1</v>
      </c>
      <c r="L577" s="96">
        <f t="shared" si="259"/>
        <v>1.00177881</v>
      </c>
      <c r="M577" s="96">
        <f t="shared" si="241"/>
        <v>1238.571173</v>
      </c>
      <c r="N577" s="24">
        <f t="shared" si="251"/>
        <v>0</v>
      </c>
      <c r="O577" s="95">
        <f t="shared" si="252"/>
        <v>0</v>
      </c>
      <c r="P577" s="96">
        <f t="shared" si="253"/>
        <v>0</v>
      </c>
      <c r="Q577" s="5">
        <f t="shared" si="246"/>
        <v>0.12</v>
      </c>
      <c r="R577" s="8">
        <f t="shared" si="254"/>
        <v>1.005498709</v>
      </c>
      <c r="S577" s="3">
        <f t="shared" si="255"/>
        <v>6.8105424499999998</v>
      </c>
      <c r="T577" s="3">
        <f t="shared" si="256"/>
        <v>0</v>
      </c>
      <c r="U577" s="97" t="str">
        <f t="shared" si="262"/>
        <v>A+J=</v>
      </c>
      <c r="V577" s="122">
        <f t="shared" si="261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42"/>
        <v>45330</v>
      </c>
      <c r="B578" s="96">
        <f t="shared" si="240"/>
        <v>1245.8841746999999</v>
      </c>
      <c r="C578" s="3">
        <f t="shared" si="258"/>
        <v>1236.3719023000001</v>
      </c>
      <c r="D578" s="99">
        <f t="shared" si="248"/>
        <v>1084.9860000000001</v>
      </c>
      <c r="E578" s="120">
        <f>IF(DAY(A577)=$A$5,VLOOKUP(A577,[1]A!$E$15:$G$200,3),E577)</f>
        <v>1088.3119999999999</v>
      </c>
      <c r="F578" s="100">
        <f t="shared" si="249"/>
        <v>45281</v>
      </c>
      <c r="G578" s="141">
        <f t="shared" si="250"/>
        <v>3.065477342564682E-3</v>
      </c>
      <c r="H578" s="101">
        <f t="shared" si="243"/>
        <v>19</v>
      </c>
      <c r="I578" s="101">
        <f t="shared" si="244"/>
        <v>31</v>
      </c>
      <c r="J578" s="96">
        <f t="shared" si="245"/>
        <v>1.0018777277785025</v>
      </c>
      <c r="K578" s="96">
        <v>1</v>
      </c>
      <c r="L578" s="96">
        <f t="shared" si="259"/>
        <v>1.00187772</v>
      </c>
      <c r="M578" s="96">
        <f t="shared" si="241"/>
        <v>1238.6934625399999</v>
      </c>
      <c r="N578" s="24">
        <f t="shared" si="251"/>
        <v>0</v>
      </c>
      <c r="O578" s="95">
        <f t="shared" si="252"/>
        <v>0</v>
      </c>
      <c r="P578" s="96">
        <f t="shared" si="253"/>
        <v>0</v>
      </c>
      <c r="Q578" s="5">
        <f t="shared" si="246"/>
        <v>0.12</v>
      </c>
      <c r="R578" s="8">
        <f t="shared" si="254"/>
        <v>1.0058050780000001</v>
      </c>
      <c r="S578" s="3">
        <f t="shared" si="255"/>
        <v>7.1907121600000004</v>
      </c>
      <c r="T578" s="3">
        <f t="shared" si="256"/>
        <v>0</v>
      </c>
      <c r="U578" s="97" t="str">
        <f t="shared" si="262"/>
        <v>A+J=</v>
      </c>
      <c r="V578" s="122">
        <f t="shared" si="261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42"/>
        <v>45331</v>
      </c>
      <c r="B579" s="96">
        <f t="shared" si="240"/>
        <v>1246.3868489900001</v>
      </c>
      <c r="C579" s="3">
        <f t="shared" si="258"/>
        <v>1236.3719023000001</v>
      </c>
      <c r="D579" s="99">
        <f t="shared" si="248"/>
        <v>1084.9860000000001</v>
      </c>
      <c r="E579" s="120">
        <f>IF(DAY(A578)=$A$5,VLOOKUP(A578,[1]A!$E$15:$G$200,3),E578)</f>
        <v>1088.3119999999999</v>
      </c>
      <c r="F579" s="100">
        <f t="shared" si="249"/>
        <v>45281</v>
      </c>
      <c r="G579" s="141">
        <f t="shared" si="250"/>
        <v>3.065477342564682E-3</v>
      </c>
      <c r="H579" s="101">
        <f t="shared" si="243"/>
        <v>20</v>
      </c>
      <c r="I579" s="101">
        <f t="shared" si="244"/>
        <v>31</v>
      </c>
      <c r="J579" s="96">
        <f t="shared" si="245"/>
        <v>1.0019766531677532</v>
      </c>
      <c r="K579" s="96">
        <v>1</v>
      </c>
      <c r="L579" s="96">
        <f t="shared" si="259"/>
        <v>1.00197665</v>
      </c>
      <c r="M579" s="96">
        <f t="shared" si="241"/>
        <v>1238.8157768200001</v>
      </c>
      <c r="N579" s="24">
        <f t="shared" si="251"/>
        <v>0</v>
      </c>
      <c r="O579" s="95">
        <f t="shared" si="252"/>
        <v>0</v>
      </c>
      <c r="P579" s="96">
        <f t="shared" si="253"/>
        <v>0</v>
      </c>
      <c r="Q579" s="5">
        <f t="shared" si="246"/>
        <v>0.12</v>
      </c>
      <c r="R579" s="8">
        <f t="shared" si="254"/>
        <v>1.00611154</v>
      </c>
      <c r="S579" s="3">
        <f t="shared" si="255"/>
        <v>7.5710721699999999</v>
      </c>
      <c r="T579" s="3">
        <f t="shared" si="256"/>
        <v>0</v>
      </c>
      <c r="U579" s="97" t="str">
        <f t="shared" si="262"/>
        <v>A+J=</v>
      </c>
      <c r="V579" s="122">
        <f t="shared" si="261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42"/>
        <v>45332</v>
      </c>
      <c r="B580" s="96">
        <f t="shared" si="240"/>
        <v>1246.88971345</v>
      </c>
      <c r="C580" s="3">
        <f t="shared" si="258"/>
        <v>1236.3719023000001</v>
      </c>
      <c r="D580" s="99">
        <f t="shared" si="248"/>
        <v>1084.9860000000001</v>
      </c>
      <c r="E580" s="120">
        <f>IF(DAY(A579)=$A$5,VLOOKUP(A579,[1]A!$E$15:$G$200,3),E579)</f>
        <v>1088.3119999999999</v>
      </c>
      <c r="F580" s="100">
        <f t="shared" si="249"/>
        <v>45281</v>
      </c>
      <c r="G580" s="141">
        <f t="shared" si="250"/>
        <v>3.065477342564682E-3</v>
      </c>
      <c r="H580" s="101">
        <f t="shared" si="243"/>
        <v>21</v>
      </c>
      <c r="I580" s="101">
        <f t="shared" si="244"/>
        <v>31</v>
      </c>
      <c r="J580" s="96">
        <f t="shared" si="245"/>
        <v>1.0020755883248953</v>
      </c>
      <c r="K580" s="96">
        <v>1</v>
      </c>
      <c r="L580" s="96">
        <f t="shared" si="259"/>
        <v>1.0020755800000001</v>
      </c>
      <c r="M580" s="96">
        <f t="shared" si="241"/>
        <v>1238.9380910899999</v>
      </c>
      <c r="N580" s="24">
        <f t="shared" si="251"/>
        <v>0</v>
      </c>
      <c r="O580" s="95">
        <f t="shared" si="252"/>
        <v>0</v>
      </c>
      <c r="P580" s="96">
        <f t="shared" si="253"/>
        <v>0</v>
      </c>
      <c r="Q580" s="5">
        <f t="shared" si="246"/>
        <v>0.12</v>
      </c>
      <c r="R580" s="8">
        <f t="shared" si="254"/>
        <v>1.0064180949999999</v>
      </c>
      <c r="S580" s="3">
        <f t="shared" si="255"/>
        <v>7.95162236</v>
      </c>
      <c r="T580" s="3">
        <f t="shared" si="256"/>
        <v>0</v>
      </c>
      <c r="U580" s="97" t="str">
        <f t="shared" si="262"/>
        <v>A+J=</v>
      </c>
      <c r="V580" s="122">
        <f t="shared" si="261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42"/>
        <v>45333</v>
      </c>
      <c r="B581" s="96">
        <f t="shared" si="240"/>
        <v>1247.3927942799999</v>
      </c>
      <c r="C581" s="3">
        <f t="shared" si="258"/>
        <v>1236.3719023000001</v>
      </c>
      <c r="D581" s="99">
        <f t="shared" si="248"/>
        <v>1084.9860000000001</v>
      </c>
      <c r="E581" s="120">
        <f>IF(DAY(A580)=$A$5,VLOOKUP(A580,[1]A!$E$15:$G$200,3),E580)</f>
        <v>1088.3119999999999</v>
      </c>
      <c r="F581" s="100">
        <f t="shared" si="249"/>
        <v>45281</v>
      </c>
      <c r="G581" s="141">
        <f t="shared" si="250"/>
        <v>3.065477342564682E-3</v>
      </c>
      <c r="H581" s="101">
        <f t="shared" si="243"/>
        <v>22</v>
      </c>
      <c r="I581" s="101">
        <f t="shared" si="244"/>
        <v>31</v>
      </c>
      <c r="J581" s="96">
        <f t="shared" si="245"/>
        <v>1.0021745332508931</v>
      </c>
      <c r="K581" s="96">
        <v>1</v>
      </c>
      <c r="L581" s="96">
        <f t="shared" si="259"/>
        <v>1.00217453</v>
      </c>
      <c r="M581" s="96">
        <f t="shared" si="241"/>
        <v>1239.06043009</v>
      </c>
      <c r="N581" s="24">
        <f t="shared" si="251"/>
        <v>0</v>
      </c>
      <c r="O581" s="95">
        <f t="shared" si="252"/>
        <v>0</v>
      </c>
      <c r="P581" s="96">
        <f t="shared" si="253"/>
        <v>0</v>
      </c>
      <c r="Q581" s="5">
        <f t="shared" si="246"/>
        <v>0.12</v>
      </c>
      <c r="R581" s="8">
        <f t="shared" si="254"/>
        <v>1.006724744</v>
      </c>
      <c r="S581" s="3">
        <f t="shared" si="255"/>
        <v>8.3323641899999998</v>
      </c>
      <c r="T581" s="3">
        <f t="shared" si="256"/>
        <v>0</v>
      </c>
      <c r="U581" s="97" t="str">
        <f t="shared" si="262"/>
        <v>A+J=</v>
      </c>
      <c r="V581" s="122">
        <f t="shared" si="261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42"/>
        <v>45334</v>
      </c>
      <c r="B582" s="96">
        <f t="shared" si="240"/>
        <v>1247.8960666200001</v>
      </c>
      <c r="C582" s="3">
        <f t="shared" si="258"/>
        <v>1236.3719023000001</v>
      </c>
      <c r="D582" s="99">
        <f t="shared" si="248"/>
        <v>1084.9860000000001</v>
      </c>
      <c r="E582" s="120">
        <f>IF(DAY(A581)=$A$5,VLOOKUP(A581,[1]A!$E$15:$G$200,3),E581)</f>
        <v>1088.3119999999999</v>
      </c>
      <c r="F582" s="100">
        <f t="shared" si="249"/>
        <v>45281</v>
      </c>
      <c r="G582" s="141">
        <f t="shared" si="250"/>
        <v>3.065477342564682E-3</v>
      </c>
      <c r="H582" s="101">
        <f t="shared" si="243"/>
        <v>23</v>
      </c>
      <c r="I582" s="101">
        <f t="shared" si="244"/>
        <v>31</v>
      </c>
      <c r="J582" s="96">
        <f t="shared" si="245"/>
        <v>1.002273487946711</v>
      </c>
      <c r="K582" s="96">
        <v>1</v>
      </c>
      <c r="L582" s="96">
        <f t="shared" si="259"/>
        <v>1.0022734799999999</v>
      </c>
      <c r="M582" s="96">
        <f t="shared" si="241"/>
        <v>1239.18276909</v>
      </c>
      <c r="N582" s="24">
        <f t="shared" si="251"/>
        <v>0</v>
      </c>
      <c r="O582" s="95">
        <f t="shared" si="252"/>
        <v>0</v>
      </c>
      <c r="P582" s="96">
        <f t="shared" si="253"/>
        <v>0</v>
      </c>
      <c r="Q582" s="5">
        <f t="shared" si="246"/>
        <v>0.12</v>
      </c>
      <c r="R582" s="8">
        <f t="shared" si="254"/>
        <v>1.0070314869999999</v>
      </c>
      <c r="S582" s="3">
        <f t="shared" si="255"/>
        <v>8.7132975300000002</v>
      </c>
      <c r="T582" s="3">
        <f t="shared" si="256"/>
        <v>0</v>
      </c>
      <c r="U582" s="97" t="str">
        <f t="shared" si="262"/>
        <v>A+J=</v>
      </c>
      <c r="V582" s="122">
        <f t="shared" si="261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42"/>
        <v>45335</v>
      </c>
      <c r="B583" s="96">
        <f t="shared" si="240"/>
        <v>1248.3995541700001</v>
      </c>
      <c r="C583" s="3">
        <f t="shared" si="258"/>
        <v>1236.3719023000001</v>
      </c>
      <c r="D583" s="99">
        <f t="shared" si="248"/>
        <v>1084.9860000000001</v>
      </c>
      <c r="E583" s="120">
        <f>IF(DAY(A582)=$A$5,VLOOKUP(A582,[1]A!$E$15:$G$200,3),E582)</f>
        <v>1088.3119999999999</v>
      </c>
      <c r="F583" s="100">
        <f t="shared" si="249"/>
        <v>45281</v>
      </c>
      <c r="G583" s="141">
        <f t="shared" si="250"/>
        <v>3.065477342564682E-3</v>
      </c>
      <c r="H583" s="101">
        <f t="shared" si="243"/>
        <v>24</v>
      </c>
      <c r="I583" s="101">
        <f t="shared" si="244"/>
        <v>31</v>
      </c>
      <c r="J583" s="96">
        <f t="shared" si="245"/>
        <v>1.002372452413314</v>
      </c>
      <c r="K583" s="96">
        <v>1</v>
      </c>
      <c r="L583" s="96">
        <f t="shared" si="259"/>
        <v>1.00237245</v>
      </c>
      <c r="M583" s="96">
        <f t="shared" si="241"/>
        <v>1239.30513281</v>
      </c>
      <c r="N583" s="24">
        <f t="shared" si="251"/>
        <v>0</v>
      </c>
      <c r="O583" s="95">
        <f t="shared" si="252"/>
        <v>0</v>
      </c>
      <c r="P583" s="96">
        <f t="shared" si="253"/>
        <v>0</v>
      </c>
      <c r="Q583" s="5">
        <f t="shared" si="246"/>
        <v>0.12</v>
      </c>
      <c r="R583" s="8">
        <f t="shared" si="254"/>
        <v>1.0073383229999999</v>
      </c>
      <c r="S583" s="3">
        <f t="shared" si="255"/>
        <v>9.0944213600000001</v>
      </c>
      <c r="T583" s="3">
        <f t="shared" si="256"/>
        <v>0</v>
      </c>
      <c r="U583" s="97" t="str">
        <f t="shared" si="262"/>
        <v>A+J=</v>
      </c>
      <c r="V583" s="122">
        <f t="shared" si="261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42"/>
        <v>45336</v>
      </c>
      <c r="B584" s="96">
        <f t="shared" si="240"/>
        <v>1248.90323208</v>
      </c>
      <c r="C584" s="3">
        <f t="shared" si="258"/>
        <v>1236.3719023000001</v>
      </c>
      <c r="D584" s="99">
        <f t="shared" si="248"/>
        <v>1084.9860000000001</v>
      </c>
      <c r="E584" s="120">
        <f>IF(DAY(A583)=$A$5,VLOOKUP(A583,[1]A!$E$15:$G$200,3),E583)</f>
        <v>1088.3119999999999</v>
      </c>
      <c r="F584" s="100">
        <f t="shared" si="249"/>
        <v>45281</v>
      </c>
      <c r="G584" s="141">
        <f t="shared" si="250"/>
        <v>3.065477342564682E-3</v>
      </c>
      <c r="H584" s="101">
        <f t="shared" si="243"/>
        <v>25</v>
      </c>
      <c r="I584" s="101">
        <f t="shared" si="244"/>
        <v>31</v>
      </c>
      <c r="J584" s="96">
        <f t="shared" si="245"/>
        <v>1.0024714266516666</v>
      </c>
      <c r="K584" s="96">
        <v>1</v>
      </c>
      <c r="L584" s="96">
        <f t="shared" si="259"/>
        <v>1.00247142</v>
      </c>
      <c r="M584" s="96">
        <f t="shared" si="241"/>
        <v>1239.42749654</v>
      </c>
      <c r="N584" s="24">
        <f t="shared" si="251"/>
        <v>0</v>
      </c>
      <c r="O584" s="95">
        <f t="shared" si="252"/>
        <v>0</v>
      </c>
      <c r="P584" s="96">
        <f t="shared" si="253"/>
        <v>0</v>
      </c>
      <c r="Q584" s="5">
        <f t="shared" si="246"/>
        <v>0.12</v>
      </c>
      <c r="R584" s="8">
        <f t="shared" si="254"/>
        <v>1.0076452520000001</v>
      </c>
      <c r="S584" s="3">
        <f t="shared" si="255"/>
        <v>9.4757355400000005</v>
      </c>
      <c r="T584" s="3">
        <f t="shared" si="256"/>
        <v>0</v>
      </c>
      <c r="U584" s="97" t="str">
        <f t="shared" si="262"/>
        <v>A+J=</v>
      </c>
      <c r="V584" s="122">
        <f t="shared" si="261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42"/>
        <v>45337</v>
      </c>
      <c r="B585" s="96">
        <f t="shared" si="240"/>
        <v>1249.4071265599998</v>
      </c>
      <c r="C585" s="3">
        <f t="shared" si="258"/>
        <v>1236.3719023000001</v>
      </c>
      <c r="D585" s="99">
        <f t="shared" si="248"/>
        <v>1084.9860000000001</v>
      </c>
      <c r="E585" s="120">
        <f>IF(DAY(A584)=$A$5,VLOOKUP(A584,[1]A!$E$15:$G$200,3),E584)</f>
        <v>1088.3119999999999</v>
      </c>
      <c r="F585" s="100">
        <f t="shared" si="249"/>
        <v>45281</v>
      </c>
      <c r="G585" s="141">
        <f t="shared" si="250"/>
        <v>3.065477342564682E-3</v>
      </c>
      <c r="H585" s="101">
        <f t="shared" si="243"/>
        <v>26</v>
      </c>
      <c r="I585" s="101">
        <f t="shared" si="244"/>
        <v>31</v>
      </c>
      <c r="J585" s="96">
        <f t="shared" si="245"/>
        <v>1.0025704106627338</v>
      </c>
      <c r="K585" s="96">
        <v>1</v>
      </c>
      <c r="L585" s="96">
        <f t="shared" si="259"/>
        <v>1.0025704099999999</v>
      </c>
      <c r="M585" s="96">
        <f t="shared" si="241"/>
        <v>1239.5498849999999</v>
      </c>
      <c r="N585" s="24">
        <f t="shared" si="251"/>
        <v>0</v>
      </c>
      <c r="O585" s="95">
        <f t="shared" si="252"/>
        <v>0</v>
      </c>
      <c r="P585" s="96">
        <f t="shared" si="253"/>
        <v>0</v>
      </c>
      <c r="Q585" s="5">
        <f t="shared" si="246"/>
        <v>0.12</v>
      </c>
      <c r="R585" s="8">
        <f t="shared" si="254"/>
        <v>1.0079522750000001</v>
      </c>
      <c r="S585" s="3">
        <f t="shared" si="255"/>
        <v>9.8572415600000003</v>
      </c>
      <c r="T585" s="3">
        <f t="shared" si="256"/>
        <v>0</v>
      </c>
      <c r="U585" s="97" t="str">
        <f t="shared" si="262"/>
        <v>A+J=</v>
      </c>
      <c r="V585" s="122">
        <f t="shared" si="261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42"/>
        <v>45338</v>
      </c>
      <c r="B586" s="96">
        <f t="shared" ref="B586:B621" si="263">(M586+S586)</f>
        <v>1249.91121146</v>
      </c>
      <c r="C586" s="3">
        <f t="shared" si="258"/>
        <v>1236.3719023000001</v>
      </c>
      <c r="D586" s="99">
        <f t="shared" si="248"/>
        <v>1084.9860000000001</v>
      </c>
      <c r="E586" s="120">
        <f>IF(DAY(A585)=$A$5,VLOOKUP(A585,[1]A!$E$15:$G$200,3),E585)</f>
        <v>1088.3119999999999</v>
      </c>
      <c r="F586" s="100">
        <f t="shared" si="249"/>
        <v>45281</v>
      </c>
      <c r="G586" s="141">
        <f t="shared" si="250"/>
        <v>3.065477342564682E-3</v>
      </c>
      <c r="H586" s="101">
        <f t="shared" si="243"/>
        <v>27</v>
      </c>
      <c r="I586" s="101">
        <f t="shared" si="244"/>
        <v>31</v>
      </c>
      <c r="J586" s="96">
        <f t="shared" si="245"/>
        <v>1.0026694044474804</v>
      </c>
      <c r="K586" s="96">
        <v>1</v>
      </c>
      <c r="L586" s="96">
        <f t="shared" si="259"/>
        <v>1.0026694</v>
      </c>
      <c r="M586" s="96">
        <f t="shared" ref="M586:M621" si="264">TRUNC(C586*L586,8)</f>
        <v>1239.6722734499999</v>
      </c>
      <c r="N586" s="24">
        <f t="shared" si="251"/>
        <v>0</v>
      </c>
      <c r="O586" s="95">
        <f t="shared" si="252"/>
        <v>0</v>
      </c>
      <c r="P586" s="96">
        <f t="shared" si="253"/>
        <v>0</v>
      </c>
      <c r="Q586" s="5">
        <f t="shared" si="246"/>
        <v>0.12</v>
      </c>
      <c r="R586" s="8">
        <f t="shared" si="254"/>
        <v>1.0082593909999999</v>
      </c>
      <c r="S586" s="3">
        <f t="shared" si="255"/>
        <v>10.23893801</v>
      </c>
      <c r="T586" s="3">
        <f t="shared" si="256"/>
        <v>0</v>
      </c>
      <c r="U586" s="97" t="str">
        <f t="shared" si="262"/>
        <v>A+J=</v>
      </c>
      <c r="V586" s="122">
        <f t="shared" si="261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65">(A586+1)</f>
        <v>45339</v>
      </c>
      <c r="B587" s="96">
        <f t="shared" si="263"/>
        <v>1250.4155005600001</v>
      </c>
      <c r="C587" s="3">
        <f t="shared" si="258"/>
        <v>1236.3719023000001</v>
      </c>
      <c r="D587" s="99">
        <f t="shared" si="248"/>
        <v>1084.9860000000001</v>
      </c>
      <c r="E587" s="120">
        <f>IF(DAY(A586)=$A$5,VLOOKUP(A586,[1]A!$E$15:$G$200,3),E586)</f>
        <v>1088.3119999999999</v>
      </c>
      <c r="F587" s="100">
        <f t="shared" si="249"/>
        <v>45281</v>
      </c>
      <c r="G587" s="141">
        <f t="shared" si="250"/>
        <v>3.065477342564682E-3</v>
      </c>
      <c r="H587" s="101">
        <f t="shared" ref="H587:H650" si="266">IF(A587&gt;A$7,IF(DAY(A587)=A$5+1,1,H586+1),0)</f>
        <v>28</v>
      </c>
      <c r="I587" s="101">
        <f t="shared" ref="I587:I650" si="267">IF(DAY(A587)=A$5+1,DAY(EOMONTH(A587,0)),I586)</f>
        <v>31</v>
      </c>
      <c r="J587" s="96">
        <f t="shared" ref="J587:J650" si="268">IF(E587&gt;D587,((E587/D587)^(H587/I587)),1)</f>
        <v>1.0027684080068715</v>
      </c>
      <c r="K587" s="96">
        <v>1</v>
      </c>
      <c r="L587" s="96">
        <f t="shared" si="259"/>
        <v>1.0027683999999999</v>
      </c>
      <c r="M587" s="96">
        <f t="shared" si="264"/>
        <v>1239.7946742700001</v>
      </c>
      <c r="N587" s="24">
        <f t="shared" si="251"/>
        <v>0</v>
      </c>
      <c r="O587" s="95">
        <f t="shared" si="252"/>
        <v>0</v>
      </c>
      <c r="P587" s="96">
        <f t="shared" si="253"/>
        <v>0</v>
      </c>
      <c r="Q587" s="5">
        <f t="shared" ref="Q587:Q650" si="269">(Q586)</f>
        <v>0.12</v>
      </c>
      <c r="R587" s="8">
        <f t="shared" si="254"/>
        <v>1.0085666010000001</v>
      </c>
      <c r="S587" s="3">
        <f t="shared" si="255"/>
        <v>10.62082629</v>
      </c>
      <c r="T587" s="3">
        <f t="shared" si="256"/>
        <v>0</v>
      </c>
      <c r="U587" s="97" t="str">
        <f t="shared" ref="U587:U602" si="270">U586</f>
        <v>A+J=</v>
      </c>
      <c r="V587" s="122">
        <f t="shared" si="261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65"/>
        <v>45340</v>
      </c>
      <c r="B588" s="96">
        <f t="shared" si="263"/>
        <v>1250.92000637</v>
      </c>
      <c r="C588" s="3">
        <f t="shared" si="258"/>
        <v>1236.3719023000001</v>
      </c>
      <c r="D588" s="99">
        <f t="shared" ref="D588:D621" si="271">IF(E588=E587,D587,E587)</f>
        <v>1084.9860000000001</v>
      </c>
      <c r="E588" s="120">
        <f>IF(DAY(A587)=$A$5,VLOOKUP(A587,[1]A!$E$15:$G$200,3),E587)</f>
        <v>1088.3119999999999</v>
      </c>
      <c r="F588" s="100">
        <f t="shared" ref="F588:F621" si="272">IF(D588=D587,F587,EDATE(A588,-1))</f>
        <v>45281</v>
      </c>
      <c r="G588" s="141">
        <f t="shared" ref="G588:G621" si="273">(E588/D588)-1</f>
        <v>3.065477342564682E-3</v>
      </c>
      <c r="H588" s="101">
        <f t="shared" si="266"/>
        <v>29</v>
      </c>
      <c r="I588" s="101">
        <f t="shared" si="267"/>
        <v>31</v>
      </c>
      <c r="J588" s="96">
        <f t="shared" si="268"/>
        <v>1.0028674213418725</v>
      </c>
      <c r="K588" s="96">
        <v>1</v>
      </c>
      <c r="L588" s="96">
        <f t="shared" si="259"/>
        <v>1.0028674200000001</v>
      </c>
      <c r="M588" s="96">
        <f t="shared" si="264"/>
        <v>1239.91709982</v>
      </c>
      <c r="N588" s="24">
        <f t="shared" ref="N588:N651" si="274">IF(DAY(A588)=A$5,VLOOKUP(A588,$Y$10:$AG$80,8),0)</f>
        <v>0</v>
      </c>
      <c r="O588" s="95">
        <f t="shared" ref="O588:O651" si="275">IF(N588&gt;0,VLOOKUP(N588,$X$10:$AD$117,7),0)</f>
        <v>0</v>
      </c>
      <c r="P588" s="96">
        <f t="shared" ref="P588:P651" si="276">IF(O588&gt;0,TRUNC(O588*M588,8),0)</f>
        <v>0</v>
      </c>
      <c r="Q588" s="5">
        <f t="shared" si="269"/>
        <v>0.12</v>
      </c>
      <c r="R588" s="8">
        <f t="shared" ref="R588:R651" si="277">ROUND((1+Q588)^(30/360)^(H588/I588),9)</f>
        <v>1.008873905</v>
      </c>
      <c r="S588" s="3">
        <f t="shared" ref="S588:S651" si="278">TRUNC(M588*(R588-1),8)</f>
        <v>11.002906550000001</v>
      </c>
      <c r="T588" s="3">
        <f t="shared" ref="T588:T651" si="279">IF(N588&gt;0,P588+S588,0)</f>
        <v>0</v>
      </c>
      <c r="U588" s="97" t="str">
        <f t="shared" si="270"/>
        <v>A+J=</v>
      </c>
      <c r="V588" s="122">
        <f t="shared" si="261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65"/>
        <v>45341</v>
      </c>
      <c r="B589" s="96">
        <f t="shared" si="263"/>
        <v>1251.42470273</v>
      </c>
      <c r="C589" s="3">
        <f t="shared" si="258"/>
        <v>1236.3719023000001</v>
      </c>
      <c r="D589" s="99">
        <f t="shared" si="271"/>
        <v>1084.9860000000001</v>
      </c>
      <c r="E589" s="120">
        <f>IF(DAY(A588)=$A$5,VLOOKUP(A588,[1]A!$E$15:$G$200,3),E588)</f>
        <v>1088.3119999999999</v>
      </c>
      <c r="F589" s="100">
        <f t="shared" si="272"/>
        <v>45281</v>
      </c>
      <c r="G589" s="141">
        <f t="shared" si="273"/>
        <v>3.065477342564682E-3</v>
      </c>
      <c r="H589" s="101">
        <f t="shared" si="266"/>
        <v>30</v>
      </c>
      <c r="I589" s="101">
        <f t="shared" si="267"/>
        <v>31</v>
      </c>
      <c r="J589" s="96">
        <f t="shared" si="268"/>
        <v>1.0029664444534485</v>
      </c>
      <c r="K589" s="96">
        <v>1</v>
      </c>
      <c r="L589" s="96">
        <f t="shared" si="259"/>
        <v>1.00296644</v>
      </c>
      <c r="M589" s="96">
        <f t="shared" si="264"/>
        <v>1240.03952536</v>
      </c>
      <c r="N589" s="24">
        <f t="shared" si="274"/>
        <v>0</v>
      </c>
      <c r="O589" s="95">
        <f t="shared" si="275"/>
        <v>0</v>
      </c>
      <c r="P589" s="96">
        <f t="shared" si="276"/>
        <v>0</v>
      </c>
      <c r="Q589" s="5">
        <f t="shared" si="269"/>
        <v>0.12</v>
      </c>
      <c r="R589" s="8">
        <f t="shared" si="277"/>
        <v>1.009181302</v>
      </c>
      <c r="S589" s="3">
        <f t="shared" si="278"/>
        <v>11.385177369999999</v>
      </c>
      <c r="T589" s="3">
        <f t="shared" si="279"/>
        <v>0</v>
      </c>
      <c r="U589" s="97" t="str">
        <f t="shared" si="270"/>
        <v>A+J=</v>
      </c>
      <c r="V589" s="122">
        <f t="shared" si="261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65"/>
        <v>45342</v>
      </c>
      <c r="B590" s="96">
        <f t="shared" si="263"/>
        <v>1251.9296034199999</v>
      </c>
      <c r="C590" s="3">
        <f t="shared" si="258"/>
        <v>1236.3719023000001</v>
      </c>
      <c r="D590" s="99">
        <f t="shared" si="271"/>
        <v>1084.9860000000001</v>
      </c>
      <c r="E590" s="120">
        <f>IF(DAY(A589)=$A$5,VLOOKUP(A589,[1]A!$E$15:$G$200,3),E589)</f>
        <v>1088.3119999999999</v>
      </c>
      <c r="F590" s="100">
        <f t="shared" si="272"/>
        <v>45281</v>
      </c>
      <c r="G590" s="141">
        <f t="shared" si="273"/>
        <v>3.065477342564682E-3</v>
      </c>
      <c r="H590" s="101">
        <f t="shared" si="266"/>
        <v>31</v>
      </c>
      <c r="I590" s="101">
        <f t="shared" si="267"/>
        <v>31</v>
      </c>
      <c r="J590" s="96">
        <f t="shared" si="268"/>
        <v>1.0030654773425647</v>
      </c>
      <c r="K590" s="96">
        <v>1</v>
      </c>
      <c r="L590" s="96">
        <f t="shared" si="259"/>
        <v>1.0030654699999999</v>
      </c>
      <c r="M590" s="96">
        <f t="shared" si="264"/>
        <v>1240.1619632699999</v>
      </c>
      <c r="N590" s="24">
        <f t="shared" si="274"/>
        <v>19</v>
      </c>
      <c r="O590" s="95">
        <f t="shared" si="275"/>
        <v>5.0000000000000001E-3</v>
      </c>
      <c r="P590" s="96">
        <f t="shared" si="276"/>
        <v>6.20080981</v>
      </c>
      <c r="Q590" s="5">
        <f t="shared" si="269"/>
        <v>0.12</v>
      </c>
      <c r="R590" s="8">
        <f t="shared" si="277"/>
        <v>1.0094887930000001</v>
      </c>
      <c r="S590" s="3">
        <f t="shared" si="278"/>
        <v>11.76764015</v>
      </c>
      <c r="T590" s="3">
        <f t="shared" si="279"/>
        <v>17.968449960000001</v>
      </c>
      <c r="U590" s="97" t="str">
        <f t="shared" si="270"/>
        <v>A+J=</v>
      </c>
      <c r="V590" s="122">
        <f t="shared" si="261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65"/>
        <v>45343</v>
      </c>
      <c r="B591" s="96">
        <f t="shared" si="263"/>
        <v>1234.47781332</v>
      </c>
      <c r="C591" s="3">
        <f t="shared" si="258"/>
        <v>1233.9611534599999</v>
      </c>
      <c r="D591" s="99">
        <f t="shared" si="271"/>
        <v>1088.3119999999999</v>
      </c>
      <c r="E591" s="120">
        <f>IF(DAY(A590)=$A$5,VLOOKUP(A590,[1]A!$E$15:$G$200,3),E590)</f>
        <v>1091.25</v>
      </c>
      <c r="F591" s="100">
        <f t="shared" si="272"/>
        <v>45312</v>
      </c>
      <c r="G591" s="141">
        <f t="shared" si="273"/>
        <v>2.6995934989231252E-3</v>
      </c>
      <c r="H591" s="101">
        <f t="shared" si="266"/>
        <v>1</v>
      </c>
      <c r="I591" s="101">
        <f t="shared" si="267"/>
        <v>29</v>
      </c>
      <c r="J591" s="96">
        <f t="shared" si="268"/>
        <v>1.0000929683261552</v>
      </c>
      <c r="K591" s="96">
        <v>1</v>
      </c>
      <c r="L591" s="96">
        <f t="shared" si="259"/>
        <v>1.0000929599999999</v>
      </c>
      <c r="M591" s="96">
        <f t="shared" si="264"/>
        <v>1234.0758624800001</v>
      </c>
      <c r="N591" s="24">
        <f t="shared" si="274"/>
        <v>0</v>
      </c>
      <c r="O591" s="95">
        <f t="shared" si="275"/>
        <v>0</v>
      </c>
      <c r="P591" s="96">
        <f t="shared" si="276"/>
        <v>0</v>
      </c>
      <c r="Q591" s="5">
        <f t="shared" si="269"/>
        <v>0.12</v>
      </c>
      <c r="R591" s="8">
        <f t="shared" si="277"/>
        <v>1.00032571</v>
      </c>
      <c r="S591" s="3">
        <f t="shared" si="278"/>
        <v>0.40195083999999998</v>
      </c>
      <c r="T591" s="3">
        <f t="shared" si="279"/>
        <v>0</v>
      </c>
      <c r="U591" s="97" t="str">
        <f t="shared" si="270"/>
        <v>A+J=</v>
      </c>
      <c r="V591" s="122">
        <f t="shared" si="261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65"/>
        <v>45344</v>
      </c>
      <c r="B592" s="96">
        <f t="shared" si="263"/>
        <v>1234.9947034499999</v>
      </c>
      <c r="C592" s="3">
        <f t="shared" si="258"/>
        <v>1233.9611534599999</v>
      </c>
      <c r="D592" s="99">
        <f t="shared" si="271"/>
        <v>1088.3119999999999</v>
      </c>
      <c r="E592" s="120">
        <f>IF(DAY(A591)=$A$5,VLOOKUP(A591,[1]A!$E$15:$G$200,3),E591)</f>
        <v>1091.25</v>
      </c>
      <c r="F592" s="100">
        <f t="shared" si="272"/>
        <v>45312</v>
      </c>
      <c r="G592" s="141">
        <f t="shared" si="273"/>
        <v>2.6995934989231252E-3</v>
      </c>
      <c r="H592" s="101">
        <f t="shared" si="266"/>
        <v>2</v>
      </c>
      <c r="I592" s="101">
        <f t="shared" si="267"/>
        <v>29</v>
      </c>
      <c r="J592" s="96">
        <f t="shared" si="268"/>
        <v>1.0001859452954203</v>
      </c>
      <c r="K592" s="96">
        <v>1</v>
      </c>
      <c r="L592" s="96">
        <f t="shared" si="259"/>
        <v>1.0001859399999999</v>
      </c>
      <c r="M592" s="96">
        <f t="shared" si="264"/>
        <v>1234.19059619</v>
      </c>
      <c r="N592" s="24">
        <f t="shared" si="274"/>
        <v>0</v>
      </c>
      <c r="O592" s="95">
        <f t="shared" si="275"/>
        <v>0</v>
      </c>
      <c r="P592" s="96">
        <f t="shared" si="276"/>
        <v>0</v>
      </c>
      <c r="Q592" s="5">
        <f t="shared" si="269"/>
        <v>0.12</v>
      </c>
      <c r="R592" s="8">
        <f t="shared" si="277"/>
        <v>1.000651526</v>
      </c>
      <c r="S592" s="3">
        <f t="shared" si="278"/>
        <v>0.80410725999999999</v>
      </c>
      <c r="T592" s="3">
        <f t="shared" si="279"/>
        <v>0</v>
      </c>
      <c r="U592" s="97" t="str">
        <f t="shared" si="270"/>
        <v>A+J=</v>
      </c>
      <c r="V592" s="122">
        <f t="shared" si="261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65"/>
        <v>45345</v>
      </c>
      <c r="B593" s="96">
        <f t="shared" si="263"/>
        <v>1235.5118127600001</v>
      </c>
      <c r="C593" s="3">
        <f t="shared" si="258"/>
        <v>1233.9611534599999</v>
      </c>
      <c r="D593" s="99">
        <f t="shared" si="271"/>
        <v>1088.3119999999999</v>
      </c>
      <c r="E593" s="120">
        <f>IF(DAY(A592)=$A$5,VLOOKUP(A592,[1]A!$E$15:$G$200,3),E592)</f>
        <v>1091.25</v>
      </c>
      <c r="F593" s="100">
        <f t="shared" si="272"/>
        <v>45312</v>
      </c>
      <c r="G593" s="141">
        <f t="shared" si="273"/>
        <v>2.6995934989231252E-3</v>
      </c>
      <c r="H593" s="101">
        <f t="shared" si="266"/>
        <v>3</v>
      </c>
      <c r="I593" s="101">
        <f t="shared" si="267"/>
        <v>29</v>
      </c>
      <c r="J593" s="96">
        <f t="shared" si="268"/>
        <v>1.0002789309085984</v>
      </c>
      <c r="K593" s="96">
        <v>1</v>
      </c>
      <c r="L593" s="96">
        <f t="shared" si="259"/>
        <v>1.0002789299999999</v>
      </c>
      <c r="M593" s="96">
        <f t="shared" si="264"/>
        <v>1234.3053422400001</v>
      </c>
      <c r="N593" s="24">
        <f t="shared" si="274"/>
        <v>0</v>
      </c>
      <c r="O593" s="95">
        <f t="shared" si="275"/>
        <v>0</v>
      </c>
      <c r="P593" s="96">
        <f t="shared" si="276"/>
        <v>0</v>
      </c>
      <c r="Q593" s="5">
        <f t="shared" si="269"/>
        <v>0.12</v>
      </c>
      <c r="R593" s="8">
        <f t="shared" si="277"/>
        <v>1.0009774490000001</v>
      </c>
      <c r="S593" s="3">
        <f t="shared" si="278"/>
        <v>1.2064705200000001</v>
      </c>
      <c r="T593" s="3">
        <f t="shared" si="279"/>
        <v>0</v>
      </c>
      <c r="U593" s="97" t="str">
        <f t="shared" si="270"/>
        <v>A+J=</v>
      </c>
      <c r="V593" s="122">
        <f t="shared" si="261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65"/>
        <v>45346</v>
      </c>
      <c r="B594" s="96">
        <f t="shared" si="263"/>
        <v>1236.0291264800001</v>
      </c>
      <c r="C594" s="3">
        <f t="shared" si="258"/>
        <v>1233.9611534599999</v>
      </c>
      <c r="D594" s="99">
        <f t="shared" si="271"/>
        <v>1088.3119999999999</v>
      </c>
      <c r="E594" s="120">
        <f>IF(DAY(A593)=$A$5,VLOOKUP(A593,[1]A!$E$15:$G$200,3),E593)</f>
        <v>1091.25</v>
      </c>
      <c r="F594" s="100">
        <f t="shared" si="272"/>
        <v>45312</v>
      </c>
      <c r="G594" s="141">
        <f t="shared" si="273"/>
        <v>2.6995934989231252E-3</v>
      </c>
      <c r="H594" s="101">
        <f t="shared" si="266"/>
        <v>4</v>
      </c>
      <c r="I594" s="101">
        <f t="shared" si="267"/>
        <v>29</v>
      </c>
      <c r="J594" s="96">
        <f t="shared" si="268"/>
        <v>1.0003719251664935</v>
      </c>
      <c r="K594" s="96">
        <v>1</v>
      </c>
      <c r="L594" s="96">
        <f t="shared" si="259"/>
        <v>1.0003719200000001</v>
      </c>
      <c r="M594" s="96">
        <f t="shared" si="264"/>
        <v>1234.42008829</v>
      </c>
      <c r="N594" s="24">
        <f t="shared" si="274"/>
        <v>0</v>
      </c>
      <c r="O594" s="95">
        <f t="shared" si="275"/>
        <v>0</v>
      </c>
      <c r="P594" s="96">
        <f t="shared" si="276"/>
        <v>0</v>
      </c>
      <c r="Q594" s="5">
        <f t="shared" si="269"/>
        <v>0.12</v>
      </c>
      <c r="R594" s="8">
        <f t="shared" si="277"/>
        <v>1.001303477</v>
      </c>
      <c r="S594" s="3">
        <f t="shared" si="278"/>
        <v>1.6090381899999999</v>
      </c>
      <c r="T594" s="3">
        <f t="shared" si="279"/>
        <v>0</v>
      </c>
      <c r="U594" s="97" t="str">
        <f t="shared" si="270"/>
        <v>A+J=</v>
      </c>
      <c r="V594" s="122">
        <f t="shared" si="261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65"/>
        <v>45347</v>
      </c>
      <c r="B595" s="96">
        <f t="shared" si="263"/>
        <v>1236.5466594699999</v>
      </c>
      <c r="C595" s="3">
        <f t="shared" si="258"/>
        <v>1233.9611534599999</v>
      </c>
      <c r="D595" s="99">
        <f t="shared" si="271"/>
        <v>1088.3119999999999</v>
      </c>
      <c r="E595" s="120">
        <f>IF(DAY(A594)=$A$5,VLOOKUP(A594,[1]A!$E$15:$G$200,3),E594)</f>
        <v>1091.25</v>
      </c>
      <c r="F595" s="100">
        <f t="shared" si="272"/>
        <v>45312</v>
      </c>
      <c r="G595" s="141">
        <f t="shared" si="273"/>
        <v>2.6995934989231252E-3</v>
      </c>
      <c r="H595" s="101">
        <f t="shared" si="266"/>
        <v>5</v>
      </c>
      <c r="I595" s="101">
        <f t="shared" si="267"/>
        <v>29</v>
      </c>
      <c r="J595" s="96">
        <f t="shared" si="268"/>
        <v>1.0004649280699089</v>
      </c>
      <c r="K595" s="96">
        <v>1</v>
      </c>
      <c r="L595" s="96">
        <f t="shared" si="259"/>
        <v>1.00046492</v>
      </c>
      <c r="M595" s="96">
        <f t="shared" si="264"/>
        <v>1234.53484667</v>
      </c>
      <c r="N595" s="24">
        <f t="shared" si="274"/>
        <v>0</v>
      </c>
      <c r="O595" s="95">
        <f t="shared" si="275"/>
        <v>0</v>
      </c>
      <c r="P595" s="96">
        <f t="shared" si="276"/>
        <v>0</v>
      </c>
      <c r="Q595" s="5">
        <f t="shared" si="269"/>
        <v>0.12</v>
      </c>
      <c r="R595" s="8">
        <f t="shared" si="277"/>
        <v>1.0016296119999999</v>
      </c>
      <c r="S595" s="3">
        <f t="shared" si="278"/>
        <v>2.0118128</v>
      </c>
      <c r="T595" s="3">
        <f t="shared" si="279"/>
        <v>0</v>
      </c>
      <c r="U595" s="97" t="str">
        <f t="shared" si="270"/>
        <v>A+J=</v>
      </c>
      <c r="V595" s="122">
        <f t="shared" si="261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65"/>
        <v>45348</v>
      </c>
      <c r="B596" s="96">
        <f t="shared" si="263"/>
        <v>1237.0644105499998</v>
      </c>
      <c r="C596" s="3">
        <f t="shared" si="258"/>
        <v>1233.9611534599999</v>
      </c>
      <c r="D596" s="99">
        <f t="shared" si="271"/>
        <v>1088.3119999999999</v>
      </c>
      <c r="E596" s="120">
        <f>IF(DAY(A595)=$A$5,VLOOKUP(A595,[1]A!$E$15:$G$200,3),E595)</f>
        <v>1091.25</v>
      </c>
      <c r="F596" s="100">
        <f t="shared" si="272"/>
        <v>45312</v>
      </c>
      <c r="G596" s="141">
        <f t="shared" si="273"/>
        <v>2.6995934989231252E-3</v>
      </c>
      <c r="H596" s="101">
        <f t="shared" si="266"/>
        <v>6</v>
      </c>
      <c r="I596" s="101">
        <f t="shared" si="267"/>
        <v>29</v>
      </c>
      <c r="J596" s="96">
        <f t="shared" si="268"/>
        <v>1.0005579396196487</v>
      </c>
      <c r="K596" s="96">
        <v>1</v>
      </c>
      <c r="L596" s="96">
        <f t="shared" si="259"/>
        <v>1.00055793</v>
      </c>
      <c r="M596" s="96">
        <f t="shared" si="264"/>
        <v>1234.6496173999999</v>
      </c>
      <c r="N596" s="24">
        <f t="shared" si="274"/>
        <v>0</v>
      </c>
      <c r="O596" s="95">
        <f t="shared" si="275"/>
        <v>0</v>
      </c>
      <c r="P596" s="96">
        <f t="shared" si="276"/>
        <v>0</v>
      </c>
      <c r="Q596" s="5">
        <f t="shared" si="269"/>
        <v>0.12</v>
      </c>
      <c r="R596" s="8">
        <f t="shared" si="277"/>
        <v>1.0019558529999999</v>
      </c>
      <c r="S596" s="3">
        <f t="shared" si="278"/>
        <v>2.4147931499999999</v>
      </c>
      <c r="T596" s="3">
        <f t="shared" si="279"/>
        <v>0</v>
      </c>
      <c r="U596" s="97" t="str">
        <f t="shared" si="270"/>
        <v>A+J=</v>
      </c>
      <c r="V596" s="122">
        <f t="shared" si="261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65"/>
        <v>45349</v>
      </c>
      <c r="B597" s="96">
        <f t="shared" si="263"/>
        <v>1237.5823797800001</v>
      </c>
      <c r="C597" s="3">
        <f t="shared" si="258"/>
        <v>1233.9611534599999</v>
      </c>
      <c r="D597" s="99">
        <f t="shared" si="271"/>
        <v>1088.3119999999999</v>
      </c>
      <c r="E597" s="120">
        <f>IF(DAY(A596)=$A$5,VLOOKUP(A596,[1]A!$E$15:$G$200,3),E596)</f>
        <v>1091.25</v>
      </c>
      <c r="F597" s="100">
        <f t="shared" si="272"/>
        <v>45312</v>
      </c>
      <c r="G597" s="141">
        <f t="shared" si="273"/>
        <v>2.6995934989231252E-3</v>
      </c>
      <c r="H597" s="101">
        <f t="shared" si="266"/>
        <v>7</v>
      </c>
      <c r="I597" s="101">
        <f t="shared" si="267"/>
        <v>29</v>
      </c>
      <c r="J597" s="96">
        <f t="shared" si="268"/>
        <v>1.0006509598165165</v>
      </c>
      <c r="K597" s="96">
        <v>1</v>
      </c>
      <c r="L597" s="96">
        <f t="shared" si="259"/>
        <v>1.00065095</v>
      </c>
      <c r="M597" s="96">
        <f t="shared" si="264"/>
        <v>1234.7644004700001</v>
      </c>
      <c r="N597" s="24">
        <f t="shared" si="274"/>
        <v>0</v>
      </c>
      <c r="O597" s="95">
        <f t="shared" si="275"/>
        <v>0</v>
      </c>
      <c r="P597" s="96">
        <f t="shared" si="276"/>
        <v>0</v>
      </c>
      <c r="Q597" s="5">
        <f t="shared" si="269"/>
        <v>0.12</v>
      </c>
      <c r="R597" s="8">
        <f t="shared" si="277"/>
        <v>1.0022822</v>
      </c>
      <c r="S597" s="3">
        <f t="shared" si="278"/>
        <v>2.8179793100000001</v>
      </c>
      <c r="T597" s="3">
        <f t="shared" si="279"/>
        <v>0</v>
      </c>
      <c r="U597" s="97" t="str">
        <f t="shared" si="270"/>
        <v>A+J=</v>
      </c>
      <c r="V597" s="122">
        <f t="shared" si="261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65"/>
        <v>45350</v>
      </c>
      <c r="B598" s="96">
        <f t="shared" si="263"/>
        <v>1238.1005684200002</v>
      </c>
      <c r="C598" s="3">
        <f t="shared" si="258"/>
        <v>1233.9611534599999</v>
      </c>
      <c r="D598" s="99">
        <f t="shared" si="271"/>
        <v>1088.3119999999999</v>
      </c>
      <c r="E598" s="120">
        <f>IF(DAY(A597)=$A$5,VLOOKUP(A597,[1]A!$E$15:$G$200,3),E597)</f>
        <v>1091.25</v>
      </c>
      <c r="F598" s="100">
        <f t="shared" si="272"/>
        <v>45312</v>
      </c>
      <c r="G598" s="141">
        <f t="shared" si="273"/>
        <v>2.6995934989231252E-3</v>
      </c>
      <c r="H598" s="101">
        <f t="shared" si="266"/>
        <v>8</v>
      </c>
      <c r="I598" s="101">
        <f t="shared" si="267"/>
        <v>29</v>
      </c>
      <c r="J598" s="96">
        <f t="shared" si="268"/>
        <v>1.0007439886613165</v>
      </c>
      <c r="K598" s="96">
        <v>1</v>
      </c>
      <c r="L598" s="96">
        <f t="shared" si="259"/>
        <v>1.00074398</v>
      </c>
      <c r="M598" s="96">
        <f t="shared" si="264"/>
        <v>1234.8791958700001</v>
      </c>
      <c r="N598" s="24">
        <f t="shared" si="274"/>
        <v>0</v>
      </c>
      <c r="O598" s="95">
        <f t="shared" si="275"/>
        <v>0</v>
      </c>
      <c r="P598" s="96">
        <f t="shared" si="276"/>
        <v>0</v>
      </c>
      <c r="Q598" s="5">
        <f t="shared" si="269"/>
        <v>0.12</v>
      </c>
      <c r="R598" s="8">
        <f t="shared" si="277"/>
        <v>1.0026086540000001</v>
      </c>
      <c r="S598" s="3">
        <f t="shared" si="278"/>
        <v>3.2213725499999999</v>
      </c>
      <c r="T598" s="3">
        <f t="shared" si="279"/>
        <v>0</v>
      </c>
      <c r="U598" s="97" t="str">
        <f t="shared" si="270"/>
        <v>A+J=</v>
      </c>
      <c r="V598" s="122">
        <f t="shared" si="261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65"/>
        <v>45351</v>
      </c>
      <c r="B599" s="96">
        <f t="shared" si="263"/>
        <v>1238.6189753000001</v>
      </c>
      <c r="C599" s="3">
        <f t="shared" si="258"/>
        <v>1233.9611534599999</v>
      </c>
      <c r="D599" s="99">
        <f t="shared" si="271"/>
        <v>1088.3119999999999</v>
      </c>
      <c r="E599" s="120">
        <f>IF(DAY(A598)=$A$5,VLOOKUP(A598,[1]A!$E$15:$G$200,3),E598)</f>
        <v>1091.25</v>
      </c>
      <c r="F599" s="100">
        <f t="shared" si="272"/>
        <v>45312</v>
      </c>
      <c r="G599" s="141">
        <f t="shared" si="273"/>
        <v>2.6995934989231252E-3</v>
      </c>
      <c r="H599" s="101">
        <f t="shared" si="266"/>
        <v>9</v>
      </c>
      <c r="I599" s="101">
        <f t="shared" si="267"/>
        <v>29</v>
      </c>
      <c r="J599" s="96">
        <f t="shared" si="268"/>
        <v>1.0008370261548523</v>
      </c>
      <c r="K599" s="96">
        <v>1</v>
      </c>
      <c r="L599" s="96">
        <f t="shared" si="259"/>
        <v>1.0008370200000001</v>
      </c>
      <c r="M599" s="96">
        <f t="shared" si="264"/>
        <v>1234.9940036200001</v>
      </c>
      <c r="N599" s="24">
        <f t="shared" si="274"/>
        <v>0</v>
      </c>
      <c r="O599" s="95">
        <f t="shared" si="275"/>
        <v>0</v>
      </c>
      <c r="P599" s="96">
        <f t="shared" si="276"/>
        <v>0</v>
      </c>
      <c r="Q599" s="5">
        <f t="shared" si="269"/>
        <v>0.12</v>
      </c>
      <c r="R599" s="8">
        <f t="shared" si="277"/>
        <v>1.0029352140000001</v>
      </c>
      <c r="S599" s="3">
        <f t="shared" si="278"/>
        <v>3.6249716799999998</v>
      </c>
      <c r="T599" s="3">
        <f t="shared" si="279"/>
        <v>0</v>
      </c>
      <c r="U599" s="97" t="str">
        <f t="shared" si="270"/>
        <v>A+J=</v>
      </c>
      <c r="V599" s="122">
        <f t="shared" si="261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65"/>
        <v>45352</v>
      </c>
      <c r="B600" s="96">
        <f t="shared" si="263"/>
        <v>1239.1376004700001</v>
      </c>
      <c r="C600" s="3">
        <f t="shared" si="258"/>
        <v>1233.9611534599999</v>
      </c>
      <c r="D600" s="99">
        <f t="shared" si="271"/>
        <v>1088.3119999999999</v>
      </c>
      <c r="E600" s="120">
        <f>IF(DAY(A599)=$A$5,VLOOKUP(A599,[1]A!$E$15:$G$200,3),E599)</f>
        <v>1091.25</v>
      </c>
      <c r="F600" s="100">
        <f t="shared" si="272"/>
        <v>45312</v>
      </c>
      <c r="G600" s="141">
        <f t="shared" si="273"/>
        <v>2.6995934989231252E-3</v>
      </c>
      <c r="H600" s="101">
        <f t="shared" si="266"/>
        <v>10</v>
      </c>
      <c r="I600" s="101">
        <f t="shared" si="267"/>
        <v>29</v>
      </c>
      <c r="J600" s="96">
        <f t="shared" si="268"/>
        <v>1.0009300722979282</v>
      </c>
      <c r="K600" s="96">
        <v>1</v>
      </c>
      <c r="L600" s="96">
        <f t="shared" si="259"/>
        <v>1.0009300699999999</v>
      </c>
      <c r="M600" s="96">
        <f t="shared" si="264"/>
        <v>1235.10882371</v>
      </c>
      <c r="N600" s="24">
        <f t="shared" si="274"/>
        <v>0</v>
      </c>
      <c r="O600" s="95">
        <f t="shared" si="275"/>
        <v>0</v>
      </c>
      <c r="P600" s="96">
        <f t="shared" si="276"/>
        <v>0</v>
      </c>
      <c r="Q600" s="5">
        <f t="shared" si="269"/>
        <v>0.12</v>
      </c>
      <c r="R600" s="8">
        <f t="shared" si="277"/>
        <v>1.0032618799999999</v>
      </c>
      <c r="S600" s="3">
        <f t="shared" si="278"/>
        <v>4.0287767600000004</v>
      </c>
      <c r="T600" s="3">
        <f t="shared" si="279"/>
        <v>0</v>
      </c>
      <c r="U600" s="97" t="str">
        <f t="shared" si="270"/>
        <v>A+J=</v>
      </c>
      <c r="V600" s="122">
        <f t="shared" si="261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65"/>
        <v>45353</v>
      </c>
      <c r="B601" s="96">
        <f t="shared" si="263"/>
        <v>1239.6564315800001</v>
      </c>
      <c r="C601" s="3">
        <f t="shared" si="258"/>
        <v>1233.9611534599999</v>
      </c>
      <c r="D601" s="99">
        <f t="shared" si="271"/>
        <v>1088.3119999999999</v>
      </c>
      <c r="E601" s="120">
        <f>IF(DAY(A600)=$A$5,VLOOKUP(A600,[1]A!$E$15:$G$200,3),E600)</f>
        <v>1091.25</v>
      </c>
      <c r="F601" s="100">
        <f t="shared" si="272"/>
        <v>45312</v>
      </c>
      <c r="G601" s="141">
        <f t="shared" si="273"/>
        <v>2.6995934989231252E-3</v>
      </c>
      <c r="H601" s="101">
        <f t="shared" si="266"/>
        <v>11</v>
      </c>
      <c r="I601" s="101">
        <f t="shared" si="267"/>
        <v>29</v>
      </c>
      <c r="J601" s="96">
        <f t="shared" si="268"/>
        <v>1.0010231270913483</v>
      </c>
      <c r="K601" s="96">
        <v>1</v>
      </c>
      <c r="L601" s="96">
        <f t="shared" si="259"/>
        <v>1.0010231199999999</v>
      </c>
      <c r="M601" s="96">
        <f t="shared" si="264"/>
        <v>1235.2236437900001</v>
      </c>
      <c r="N601" s="24">
        <f t="shared" si="274"/>
        <v>0</v>
      </c>
      <c r="O601" s="95">
        <f t="shared" si="275"/>
        <v>0</v>
      </c>
      <c r="P601" s="96">
        <f t="shared" si="276"/>
        <v>0</v>
      </c>
      <c r="Q601" s="5">
        <f t="shared" si="269"/>
        <v>0.12</v>
      </c>
      <c r="R601" s="8">
        <f t="shared" si="277"/>
        <v>1.0035886519999999</v>
      </c>
      <c r="S601" s="3">
        <f t="shared" si="278"/>
        <v>4.4327877899999999</v>
      </c>
      <c r="T601" s="3">
        <f t="shared" si="279"/>
        <v>0</v>
      </c>
      <c r="U601" s="97" t="str">
        <f t="shared" si="270"/>
        <v>A+J=</v>
      </c>
      <c r="V601" s="122">
        <f t="shared" si="261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65"/>
        <v>45354</v>
      </c>
      <c r="B602" s="96">
        <f t="shared" si="263"/>
        <v>1240.1754946900001</v>
      </c>
      <c r="C602" s="3">
        <f t="shared" si="258"/>
        <v>1233.9611534599999</v>
      </c>
      <c r="D602" s="99">
        <f t="shared" si="271"/>
        <v>1088.3119999999999</v>
      </c>
      <c r="E602" s="120">
        <f>IF(DAY(A601)=$A$5,VLOOKUP(A601,[1]A!$E$15:$G$200,3),E601)</f>
        <v>1091.25</v>
      </c>
      <c r="F602" s="100">
        <f t="shared" si="272"/>
        <v>45312</v>
      </c>
      <c r="G602" s="141">
        <f t="shared" si="273"/>
        <v>2.6995934989231252E-3</v>
      </c>
      <c r="H602" s="101">
        <f t="shared" si="266"/>
        <v>12</v>
      </c>
      <c r="I602" s="101">
        <f t="shared" si="267"/>
        <v>29</v>
      </c>
      <c r="J602" s="96">
        <f t="shared" si="268"/>
        <v>1.0011161905359167</v>
      </c>
      <c r="K602" s="96">
        <v>1</v>
      </c>
      <c r="L602" s="96">
        <f t="shared" si="259"/>
        <v>1.0011161900000001</v>
      </c>
      <c r="M602" s="96">
        <f t="shared" si="264"/>
        <v>1235.33848855</v>
      </c>
      <c r="N602" s="24">
        <f t="shared" si="274"/>
        <v>0</v>
      </c>
      <c r="O602" s="95">
        <f t="shared" si="275"/>
        <v>0</v>
      </c>
      <c r="P602" s="96">
        <f t="shared" si="276"/>
        <v>0</v>
      </c>
      <c r="Q602" s="5">
        <f t="shared" si="269"/>
        <v>0.12</v>
      </c>
      <c r="R602" s="8">
        <f t="shared" si="277"/>
        <v>1.0039155310000001</v>
      </c>
      <c r="S602" s="3">
        <f t="shared" si="278"/>
        <v>4.8370061399999997</v>
      </c>
      <c r="T602" s="3">
        <f t="shared" si="279"/>
        <v>0</v>
      </c>
      <c r="U602" s="97" t="str">
        <f t="shared" si="270"/>
        <v>A+J=</v>
      </c>
      <c r="V602" s="122">
        <f t="shared" si="261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65"/>
        <v>45355</v>
      </c>
      <c r="B603" s="96">
        <f t="shared" si="263"/>
        <v>1240.69476508</v>
      </c>
      <c r="C603" s="3">
        <f t="shared" si="258"/>
        <v>1233.9611534599999</v>
      </c>
      <c r="D603" s="99">
        <f t="shared" si="271"/>
        <v>1088.3119999999999</v>
      </c>
      <c r="E603" s="120">
        <f>IF(DAY(A602)=$A$5,VLOOKUP(A602,[1]A!$E$15:$G$200,3),E602)</f>
        <v>1091.25</v>
      </c>
      <c r="F603" s="100">
        <f t="shared" si="272"/>
        <v>45312</v>
      </c>
      <c r="G603" s="141">
        <f t="shared" si="273"/>
        <v>2.6995934989231252E-3</v>
      </c>
      <c r="H603" s="101">
        <f t="shared" si="266"/>
        <v>13</v>
      </c>
      <c r="I603" s="101">
        <f t="shared" si="267"/>
        <v>29</v>
      </c>
      <c r="J603" s="96">
        <f t="shared" si="268"/>
        <v>1.0012092626324378</v>
      </c>
      <c r="K603" s="96">
        <v>1</v>
      </c>
      <c r="L603" s="96">
        <f t="shared" si="259"/>
        <v>1.00120926</v>
      </c>
      <c r="M603" s="96">
        <f t="shared" si="264"/>
        <v>1235.45333332</v>
      </c>
      <c r="N603" s="24">
        <f t="shared" si="274"/>
        <v>0</v>
      </c>
      <c r="O603" s="95">
        <f t="shared" si="275"/>
        <v>0</v>
      </c>
      <c r="P603" s="96">
        <f t="shared" si="276"/>
        <v>0</v>
      </c>
      <c r="Q603" s="5">
        <f t="shared" si="269"/>
        <v>0.12</v>
      </c>
      <c r="R603" s="8">
        <f t="shared" si="277"/>
        <v>1.004242517</v>
      </c>
      <c r="S603" s="3">
        <f t="shared" si="278"/>
        <v>5.2414317600000002</v>
      </c>
      <c r="T603" s="3">
        <f t="shared" si="279"/>
        <v>0</v>
      </c>
      <c r="U603" s="97" t="str">
        <f t="shared" ref="U603:U618" si="280">U602</f>
        <v>A+J=</v>
      </c>
      <c r="V603" s="122">
        <f t="shared" si="261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65"/>
        <v>45356</v>
      </c>
      <c r="B604" s="96">
        <f t="shared" si="263"/>
        <v>1241.2142539400002</v>
      </c>
      <c r="C604" s="3">
        <f t="shared" si="258"/>
        <v>1233.9611534599999</v>
      </c>
      <c r="D604" s="99">
        <f t="shared" si="271"/>
        <v>1088.3119999999999</v>
      </c>
      <c r="E604" s="120">
        <f>IF(DAY(A603)=$A$5,VLOOKUP(A603,[1]A!$E$15:$G$200,3),E603)</f>
        <v>1091.25</v>
      </c>
      <c r="F604" s="100">
        <f t="shared" si="272"/>
        <v>45312</v>
      </c>
      <c r="G604" s="141">
        <f t="shared" si="273"/>
        <v>2.6995934989231252E-3</v>
      </c>
      <c r="H604" s="101">
        <f t="shared" si="266"/>
        <v>14</v>
      </c>
      <c r="I604" s="101">
        <f t="shared" si="267"/>
        <v>29</v>
      </c>
      <c r="J604" s="96">
        <f t="shared" si="268"/>
        <v>1.0013023433817159</v>
      </c>
      <c r="K604" s="96">
        <v>1</v>
      </c>
      <c r="L604" s="96">
        <f t="shared" si="259"/>
        <v>1.0013023400000001</v>
      </c>
      <c r="M604" s="96">
        <f t="shared" si="264"/>
        <v>1235.5681904200001</v>
      </c>
      <c r="N604" s="24">
        <f t="shared" si="274"/>
        <v>0</v>
      </c>
      <c r="O604" s="95">
        <f t="shared" si="275"/>
        <v>0</v>
      </c>
      <c r="P604" s="96">
        <f t="shared" si="276"/>
        <v>0</v>
      </c>
      <c r="Q604" s="5">
        <f t="shared" si="269"/>
        <v>0.12</v>
      </c>
      <c r="R604" s="8">
        <f t="shared" si="277"/>
        <v>1.004569609</v>
      </c>
      <c r="S604" s="3">
        <f t="shared" si="278"/>
        <v>5.6460635200000002</v>
      </c>
      <c r="T604" s="3">
        <f t="shared" si="279"/>
        <v>0</v>
      </c>
      <c r="U604" s="97" t="str">
        <f t="shared" si="280"/>
        <v>A+J=</v>
      </c>
      <c r="V604" s="122">
        <f t="shared" si="261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65"/>
        <v>45357</v>
      </c>
      <c r="B605" s="96">
        <f t="shared" si="263"/>
        <v>1241.7339613200002</v>
      </c>
      <c r="C605" s="3">
        <f t="shared" si="258"/>
        <v>1233.9611534599999</v>
      </c>
      <c r="D605" s="99">
        <f t="shared" si="271"/>
        <v>1088.3119999999999</v>
      </c>
      <c r="E605" s="120">
        <f>IF(DAY(A604)=$A$5,VLOOKUP(A604,[1]A!$E$15:$G$200,3),E604)</f>
        <v>1091.25</v>
      </c>
      <c r="F605" s="100">
        <f t="shared" si="272"/>
        <v>45312</v>
      </c>
      <c r="G605" s="141">
        <f t="shared" si="273"/>
        <v>2.6995934989231252E-3</v>
      </c>
      <c r="H605" s="101">
        <f t="shared" si="266"/>
        <v>15</v>
      </c>
      <c r="I605" s="101">
        <f t="shared" si="267"/>
        <v>29</v>
      </c>
      <c r="J605" s="96">
        <f t="shared" si="268"/>
        <v>1.0013954327845556</v>
      </c>
      <c r="K605" s="96">
        <v>1</v>
      </c>
      <c r="L605" s="96">
        <f t="shared" si="259"/>
        <v>1.0013954300000001</v>
      </c>
      <c r="M605" s="96">
        <f t="shared" si="264"/>
        <v>1235.6830598700001</v>
      </c>
      <c r="N605" s="24">
        <f t="shared" si="274"/>
        <v>0</v>
      </c>
      <c r="O605" s="95">
        <f t="shared" si="275"/>
        <v>0</v>
      </c>
      <c r="P605" s="96">
        <f t="shared" si="276"/>
        <v>0</v>
      </c>
      <c r="Q605" s="5">
        <f t="shared" si="269"/>
        <v>0.12</v>
      </c>
      <c r="R605" s="8">
        <f t="shared" si="277"/>
        <v>1.0048968069999999</v>
      </c>
      <c r="S605" s="3">
        <f t="shared" si="278"/>
        <v>6.0509014499999996</v>
      </c>
      <c r="T605" s="3">
        <f t="shared" si="279"/>
        <v>0</v>
      </c>
      <c r="U605" s="97" t="str">
        <f t="shared" si="280"/>
        <v>A+J=</v>
      </c>
      <c r="V605" s="122">
        <f t="shared" si="261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65"/>
        <v>45358</v>
      </c>
      <c r="B606" s="96">
        <f t="shared" si="263"/>
        <v>1242.25388974</v>
      </c>
      <c r="C606" s="3">
        <f t="shared" si="258"/>
        <v>1233.9611534599999</v>
      </c>
      <c r="D606" s="99">
        <f t="shared" si="271"/>
        <v>1088.3119999999999</v>
      </c>
      <c r="E606" s="120">
        <f>IF(DAY(A605)=$A$5,VLOOKUP(A605,[1]A!$E$15:$G$200,3),E605)</f>
        <v>1091.25</v>
      </c>
      <c r="F606" s="100">
        <f t="shared" si="272"/>
        <v>45312</v>
      </c>
      <c r="G606" s="141">
        <f t="shared" si="273"/>
        <v>2.6995934989231252E-3</v>
      </c>
      <c r="H606" s="101">
        <f t="shared" si="266"/>
        <v>16</v>
      </c>
      <c r="I606" s="101">
        <f t="shared" si="267"/>
        <v>29</v>
      </c>
      <c r="J606" s="96">
        <f t="shared" si="268"/>
        <v>1.0014885308417611</v>
      </c>
      <c r="K606" s="96">
        <v>1</v>
      </c>
      <c r="L606" s="96">
        <f t="shared" si="259"/>
        <v>1.00148853</v>
      </c>
      <c r="M606" s="96">
        <f t="shared" si="264"/>
        <v>1235.79794165</v>
      </c>
      <c r="N606" s="24">
        <f t="shared" si="274"/>
        <v>0</v>
      </c>
      <c r="O606" s="95">
        <f t="shared" si="275"/>
        <v>0</v>
      </c>
      <c r="P606" s="96">
        <f t="shared" si="276"/>
        <v>0</v>
      </c>
      <c r="Q606" s="5">
        <f t="shared" si="269"/>
        <v>0.12</v>
      </c>
      <c r="R606" s="8">
        <f t="shared" si="277"/>
        <v>1.0052241129999999</v>
      </c>
      <c r="S606" s="3">
        <f t="shared" si="278"/>
        <v>6.4559480899999997</v>
      </c>
      <c r="T606" s="3">
        <f t="shared" si="279"/>
        <v>0</v>
      </c>
      <c r="U606" s="97" t="str">
        <f t="shared" si="280"/>
        <v>A+J=</v>
      </c>
      <c r="V606" s="122">
        <f t="shared" si="261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65"/>
        <v>45359</v>
      </c>
      <c r="B607" s="96">
        <f t="shared" si="263"/>
        <v>1242.7740231299999</v>
      </c>
      <c r="C607" s="3">
        <f t="shared" si="258"/>
        <v>1233.9611534599999</v>
      </c>
      <c r="D607" s="99">
        <f t="shared" si="271"/>
        <v>1088.3119999999999</v>
      </c>
      <c r="E607" s="120">
        <f>IF(DAY(A606)=$A$5,VLOOKUP(A606,[1]A!$E$15:$G$200,3),E606)</f>
        <v>1091.25</v>
      </c>
      <c r="F607" s="100">
        <f t="shared" si="272"/>
        <v>45312</v>
      </c>
      <c r="G607" s="141">
        <f t="shared" si="273"/>
        <v>2.6995934989231252E-3</v>
      </c>
      <c r="H607" s="101">
        <f t="shared" si="266"/>
        <v>17</v>
      </c>
      <c r="I607" s="101">
        <f t="shared" si="267"/>
        <v>29</v>
      </c>
      <c r="J607" s="96">
        <f t="shared" si="268"/>
        <v>1.0015816375541373</v>
      </c>
      <c r="K607" s="96">
        <v>1</v>
      </c>
      <c r="L607" s="96">
        <f t="shared" si="259"/>
        <v>1.00158163</v>
      </c>
      <c r="M607" s="96">
        <f t="shared" si="264"/>
        <v>1235.9128234299999</v>
      </c>
      <c r="N607" s="24">
        <f t="shared" si="274"/>
        <v>0</v>
      </c>
      <c r="O607" s="95">
        <f t="shared" si="275"/>
        <v>0</v>
      </c>
      <c r="P607" s="96">
        <f t="shared" si="276"/>
        <v>0</v>
      </c>
      <c r="Q607" s="5">
        <f t="shared" si="269"/>
        <v>0.12</v>
      </c>
      <c r="R607" s="8">
        <f t="shared" si="277"/>
        <v>1.0055515239999999</v>
      </c>
      <c r="S607" s="3">
        <f t="shared" si="278"/>
        <v>6.8611997000000002</v>
      </c>
      <c r="T607" s="3">
        <f t="shared" si="279"/>
        <v>0</v>
      </c>
      <c r="U607" s="97" t="str">
        <f t="shared" si="280"/>
        <v>A+J=</v>
      </c>
      <c r="V607" s="122">
        <f t="shared" si="261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65"/>
        <v>45360</v>
      </c>
      <c r="B608" s="96">
        <f t="shared" si="263"/>
        <v>1243.29439007</v>
      </c>
      <c r="C608" s="3">
        <f t="shared" si="258"/>
        <v>1233.9611534599999</v>
      </c>
      <c r="D608" s="99">
        <f t="shared" si="271"/>
        <v>1088.3119999999999</v>
      </c>
      <c r="E608" s="120">
        <f>IF(DAY(A607)=$A$5,VLOOKUP(A607,[1]A!$E$15:$G$200,3),E607)</f>
        <v>1091.25</v>
      </c>
      <c r="F608" s="100">
        <f t="shared" si="272"/>
        <v>45312</v>
      </c>
      <c r="G608" s="141">
        <f t="shared" si="273"/>
        <v>2.6995934989231252E-3</v>
      </c>
      <c r="H608" s="101">
        <f t="shared" si="266"/>
        <v>18</v>
      </c>
      <c r="I608" s="101">
        <f t="shared" si="267"/>
        <v>29</v>
      </c>
      <c r="J608" s="96">
        <f t="shared" si="268"/>
        <v>1.0016747529224885</v>
      </c>
      <c r="K608" s="96">
        <v>1</v>
      </c>
      <c r="L608" s="96">
        <f t="shared" si="259"/>
        <v>1.0016747500000001</v>
      </c>
      <c r="M608" s="96">
        <f t="shared" si="264"/>
        <v>1236.0277298999999</v>
      </c>
      <c r="N608" s="24">
        <f t="shared" si="274"/>
        <v>0</v>
      </c>
      <c r="O608" s="95">
        <f t="shared" si="275"/>
        <v>0</v>
      </c>
      <c r="P608" s="96">
        <f t="shared" si="276"/>
        <v>0</v>
      </c>
      <c r="Q608" s="5">
        <f t="shared" si="269"/>
        <v>0.12</v>
      </c>
      <c r="R608" s="8">
        <f t="shared" si="277"/>
        <v>1.005879043</v>
      </c>
      <c r="S608" s="3">
        <f t="shared" si="278"/>
        <v>7.2666601699999998</v>
      </c>
      <c r="T608" s="3">
        <f t="shared" si="279"/>
        <v>0</v>
      </c>
      <c r="U608" s="97" t="str">
        <f t="shared" si="280"/>
        <v>A+J=</v>
      </c>
      <c r="V608" s="122">
        <f t="shared" si="261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65"/>
        <v>45361</v>
      </c>
      <c r="B609" s="96">
        <f t="shared" si="263"/>
        <v>1243.8149633</v>
      </c>
      <c r="C609" s="3">
        <f t="shared" si="258"/>
        <v>1233.9611534599999</v>
      </c>
      <c r="D609" s="99">
        <f t="shared" si="271"/>
        <v>1088.3119999999999</v>
      </c>
      <c r="E609" s="120">
        <f>IF(DAY(A608)=$A$5,VLOOKUP(A608,[1]A!$E$15:$G$200,3),E608)</f>
        <v>1091.25</v>
      </c>
      <c r="F609" s="100">
        <f t="shared" si="272"/>
        <v>45312</v>
      </c>
      <c r="G609" s="141">
        <f t="shared" si="273"/>
        <v>2.6995934989231252E-3</v>
      </c>
      <c r="H609" s="101">
        <f t="shared" si="266"/>
        <v>19</v>
      </c>
      <c r="I609" s="101">
        <f t="shared" si="267"/>
        <v>29</v>
      </c>
      <c r="J609" s="96">
        <f t="shared" si="268"/>
        <v>1.0017678769476197</v>
      </c>
      <c r="K609" s="96">
        <v>1</v>
      </c>
      <c r="L609" s="96">
        <f t="shared" si="259"/>
        <v>1.0017678699999999</v>
      </c>
      <c r="M609" s="96">
        <f t="shared" si="264"/>
        <v>1236.1426363600001</v>
      </c>
      <c r="N609" s="24">
        <f t="shared" si="274"/>
        <v>0</v>
      </c>
      <c r="O609" s="95">
        <f t="shared" si="275"/>
        <v>0</v>
      </c>
      <c r="P609" s="96">
        <f t="shared" si="276"/>
        <v>0</v>
      </c>
      <c r="Q609" s="5">
        <f t="shared" si="269"/>
        <v>0.12</v>
      </c>
      <c r="R609" s="8">
        <f t="shared" si="277"/>
        <v>1.0062066679999999</v>
      </c>
      <c r="S609" s="3">
        <f t="shared" si="278"/>
        <v>7.6723269399999996</v>
      </c>
      <c r="T609" s="3">
        <f t="shared" si="279"/>
        <v>0</v>
      </c>
      <c r="U609" s="97" t="str">
        <f t="shared" si="280"/>
        <v>A+J=</v>
      </c>
      <c r="V609" s="122">
        <f t="shared" si="261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65"/>
        <v>45362</v>
      </c>
      <c r="B610" s="96">
        <f t="shared" si="263"/>
        <v>1244.33575529</v>
      </c>
      <c r="C610" s="3">
        <f t="shared" si="258"/>
        <v>1233.9611534599999</v>
      </c>
      <c r="D610" s="99">
        <f t="shared" si="271"/>
        <v>1088.3119999999999</v>
      </c>
      <c r="E610" s="120">
        <f>IF(DAY(A609)=$A$5,VLOOKUP(A609,[1]A!$E$15:$G$200,3),E609)</f>
        <v>1091.25</v>
      </c>
      <c r="F610" s="100">
        <f t="shared" si="272"/>
        <v>45312</v>
      </c>
      <c r="G610" s="141">
        <f t="shared" si="273"/>
        <v>2.6995934989231252E-3</v>
      </c>
      <c r="H610" s="101">
        <f t="shared" si="266"/>
        <v>20</v>
      </c>
      <c r="I610" s="101">
        <f t="shared" si="267"/>
        <v>29</v>
      </c>
      <c r="J610" s="96">
        <f t="shared" si="268"/>
        <v>1.0018610096303358</v>
      </c>
      <c r="K610" s="96">
        <v>1</v>
      </c>
      <c r="L610" s="96">
        <f t="shared" si="259"/>
        <v>1.0018609999999999</v>
      </c>
      <c r="M610" s="96">
        <f t="shared" si="264"/>
        <v>1236.25755516</v>
      </c>
      <c r="N610" s="24">
        <f t="shared" si="274"/>
        <v>0</v>
      </c>
      <c r="O610" s="95">
        <f t="shared" si="275"/>
        <v>0</v>
      </c>
      <c r="P610" s="96">
        <f t="shared" si="276"/>
        <v>0</v>
      </c>
      <c r="Q610" s="5">
        <f t="shared" si="269"/>
        <v>0.12</v>
      </c>
      <c r="R610" s="8">
        <f t="shared" si="277"/>
        <v>1.006534399</v>
      </c>
      <c r="S610" s="3">
        <f t="shared" si="278"/>
        <v>8.0782001300000008</v>
      </c>
      <c r="T610" s="3">
        <f t="shared" si="279"/>
        <v>0</v>
      </c>
      <c r="U610" s="97" t="str">
        <f t="shared" si="280"/>
        <v>A+J=</v>
      </c>
      <c r="V610" s="122">
        <f t="shared" si="261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65"/>
        <v>45363</v>
      </c>
      <c r="B611" s="96">
        <f t="shared" si="263"/>
        <v>1244.8567809799999</v>
      </c>
      <c r="C611" s="3">
        <f t="shared" si="258"/>
        <v>1233.9611534599999</v>
      </c>
      <c r="D611" s="99">
        <f t="shared" si="271"/>
        <v>1088.3119999999999</v>
      </c>
      <c r="E611" s="120">
        <f>IF(DAY(A610)=$A$5,VLOOKUP(A610,[1]A!$E$15:$G$200,3),E610)</f>
        <v>1091.25</v>
      </c>
      <c r="F611" s="100">
        <f t="shared" si="272"/>
        <v>45312</v>
      </c>
      <c r="G611" s="141">
        <f t="shared" si="273"/>
        <v>2.6995934989231252E-3</v>
      </c>
      <c r="H611" s="101">
        <f t="shared" si="266"/>
        <v>21</v>
      </c>
      <c r="I611" s="101">
        <f t="shared" si="267"/>
        <v>29</v>
      </c>
      <c r="J611" s="96">
        <f t="shared" si="268"/>
        <v>1.0019541509714414</v>
      </c>
      <c r="K611" s="96">
        <v>1</v>
      </c>
      <c r="L611" s="96">
        <f t="shared" si="259"/>
        <v>1.00195415</v>
      </c>
      <c r="M611" s="96">
        <f t="shared" si="264"/>
        <v>1236.37249864</v>
      </c>
      <c r="N611" s="24">
        <f t="shared" si="274"/>
        <v>0</v>
      </c>
      <c r="O611" s="95">
        <f t="shared" si="275"/>
        <v>0</v>
      </c>
      <c r="P611" s="96">
        <f t="shared" si="276"/>
        <v>0</v>
      </c>
      <c r="Q611" s="5">
        <f t="shared" si="269"/>
        <v>0.12</v>
      </c>
      <c r="R611" s="8">
        <f t="shared" si="277"/>
        <v>1.0068622380000001</v>
      </c>
      <c r="S611" s="3">
        <f t="shared" si="278"/>
        <v>8.48428234</v>
      </c>
      <c r="T611" s="3">
        <f t="shared" si="279"/>
        <v>0</v>
      </c>
      <c r="U611" s="97" t="str">
        <f t="shared" si="280"/>
        <v>A+J=</v>
      </c>
      <c r="V611" s="122">
        <f t="shared" si="261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65"/>
        <v>45364</v>
      </c>
      <c r="B612" s="96">
        <f t="shared" si="263"/>
        <v>1245.3780130999999</v>
      </c>
      <c r="C612" s="3">
        <f t="shared" si="258"/>
        <v>1233.9611534599999</v>
      </c>
      <c r="D612" s="99">
        <f t="shared" si="271"/>
        <v>1088.3119999999999</v>
      </c>
      <c r="E612" s="120">
        <f>IF(DAY(A611)=$A$5,VLOOKUP(A611,[1]A!$E$15:$G$200,3),E611)</f>
        <v>1091.25</v>
      </c>
      <c r="F612" s="100">
        <f t="shared" si="272"/>
        <v>45312</v>
      </c>
      <c r="G612" s="141">
        <f t="shared" si="273"/>
        <v>2.6995934989231252E-3</v>
      </c>
      <c r="H612" s="101">
        <f t="shared" si="266"/>
        <v>22</v>
      </c>
      <c r="I612" s="101">
        <f t="shared" si="267"/>
        <v>29</v>
      </c>
      <c r="J612" s="96">
        <f t="shared" si="268"/>
        <v>1.0020473009717417</v>
      </c>
      <c r="K612" s="96">
        <v>1</v>
      </c>
      <c r="L612" s="96">
        <f t="shared" si="259"/>
        <v>1.0020473000000001</v>
      </c>
      <c r="M612" s="96">
        <f t="shared" si="264"/>
        <v>1236.48744212</v>
      </c>
      <c r="N612" s="24">
        <f t="shared" si="274"/>
        <v>0</v>
      </c>
      <c r="O612" s="95">
        <f t="shared" si="275"/>
        <v>0</v>
      </c>
      <c r="P612" s="96">
        <f t="shared" si="276"/>
        <v>0</v>
      </c>
      <c r="Q612" s="5">
        <f t="shared" si="269"/>
        <v>0.12</v>
      </c>
      <c r="R612" s="8">
        <f t="shared" si="277"/>
        <v>1.0071901830000001</v>
      </c>
      <c r="S612" s="3">
        <f t="shared" si="278"/>
        <v>8.8905709799999997</v>
      </c>
      <c r="T612" s="3">
        <f t="shared" si="279"/>
        <v>0</v>
      </c>
      <c r="U612" s="97" t="str">
        <f t="shared" si="280"/>
        <v>A+J=</v>
      </c>
      <c r="V612" s="122">
        <f t="shared" si="261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65"/>
        <v>45365</v>
      </c>
      <c r="B613" s="96">
        <f t="shared" si="263"/>
        <v>1245.8994529399999</v>
      </c>
      <c r="C613" s="3">
        <f t="shared" si="258"/>
        <v>1233.9611534599999</v>
      </c>
      <c r="D613" s="99">
        <f t="shared" si="271"/>
        <v>1088.3119999999999</v>
      </c>
      <c r="E613" s="120">
        <f>IF(DAY(A612)=$A$5,VLOOKUP(A612,[1]A!$E$15:$G$200,3),E612)</f>
        <v>1091.25</v>
      </c>
      <c r="F613" s="100">
        <f t="shared" si="272"/>
        <v>45312</v>
      </c>
      <c r="G613" s="141">
        <f t="shared" si="273"/>
        <v>2.6995934989231252E-3</v>
      </c>
      <c r="H613" s="101">
        <f t="shared" si="266"/>
        <v>23</v>
      </c>
      <c r="I613" s="101">
        <f t="shared" si="267"/>
        <v>29</v>
      </c>
      <c r="J613" s="96">
        <f t="shared" si="268"/>
        <v>1.0021404596320413</v>
      </c>
      <c r="K613" s="96">
        <v>1</v>
      </c>
      <c r="L613" s="96">
        <f t="shared" si="259"/>
        <v>1.00214045</v>
      </c>
      <c r="M613" s="96">
        <f t="shared" si="264"/>
        <v>1236.6023856100001</v>
      </c>
      <c r="N613" s="24">
        <f t="shared" si="274"/>
        <v>0</v>
      </c>
      <c r="O613" s="95">
        <f t="shared" si="275"/>
        <v>0</v>
      </c>
      <c r="P613" s="96">
        <f t="shared" si="276"/>
        <v>0</v>
      </c>
      <c r="Q613" s="5">
        <f t="shared" si="269"/>
        <v>0.12</v>
      </c>
      <c r="R613" s="8">
        <f t="shared" si="277"/>
        <v>1.007518235</v>
      </c>
      <c r="S613" s="3">
        <f t="shared" si="278"/>
        <v>9.2970673300000009</v>
      </c>
      <c r="T613" s="3">
        <f t="shared" si="279"/>
        <v>0</v>
      </c>
      <c r="U613" s="97" t="str">
        <f t="shared" si="280"/>
        <v>A+J=</v>
      </c>
      <c r="V613" s="122">
        <f t="shared" si="261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65"/>
        <v>45366</v>
      </c>
      <c r="B614" s="96">
        <f t="shared" si="263"/>
        <v>1246.42112539</v>
      </c>
      <c r="C614" s="3">
        <f t="shared" ref="C614:C677" si="281">IF(N613&gt;0,M613-P613,C613)</f>
        <v>1233.9611534599999</v>
      </c>
      <c r="D614" s="99">
        <f t="shared" si="271"/>
        <v>1088.3119999999999</v>
      </c>
      <c r="E614" s="120">
        <f>IF(DAY(A613)=$A$5,VLOOKUP(A613,[1]A!$E$15:$G$200,3),E613)</f>
        <v>1091.25</v>
      </c>
      <c r="F614" s="100">
        <f t="shared" si="272"/>
        <v>45312</v>
      </c>
      <c r="G614" s="141">
        <f t="shared" si="273"/>
        <v>2.6995934989231252E-3</v>
      </c>
      <c r="H614" s="101">
        <f t="shared" si="266"/>
        <v>24</v>
      </c>
      <c r="I614" s="101">
        <f t="shared" si="267"/>
        <v>29</v>
      </c>
      <c r="J614" s="96">
        <f t="shared" si="268"/>
        <v>1.002233626953146</v>
      </c>
      <c r="K614" s="96">
        <v>1</v>
      </c>
      <c r="L614" s="96">
        <f t="shared" si="259"/>
        <v>1.0022336199999999</v>
      </c>
      <c r="M614" s="96">
        <f t="shared" si="264"/>
        <v>1236.71735377</v>
      </c>
      <c r="N614" s="24">
        <f t="shared" si="274"/>
        <v>0</v>
      </c>
      <c r="O614" s="95">
        <f t="shared" si="275"/>
        <v>0</v>
      </c>
      <c r="P614" s="96">
        <f t="shared" si="276"/>
        <v>0</v>
      </c>
      <c r="Q614" s="5">
        <f t="shared" si="269"/>
        <v>0.12</v>
      </c>
      <c r="R614" s="8">
        <f t="shared" si="277"/>
        <v>1.007846394</v>
      </c>
      <c r="S614" s="3">
        <f t="shared" si="278"/>
        <v>9.7037716199999995</v>
      </c>
      <c r="T614" s="3">
        <f t="shared" si="279"/>
        <v>0</v>
      </c>
      <c r="U614" s="97" t="str">
        <f t="shared" si="280"/>
        <v>A+J=</v>
      </c>
      <c r="V614" s="122">
        <f t="shared" si="261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65"/>
        <v>45367</v>
      </c>
      <c r="B615" s="96">
        <f t="shared" si="263"/>
        <v>1246.9430180700001</v>
      </c>
      <c r="C615" s="3">
        <f t="shared" si="281"/>
        <v>1233.9611534599999</v>
      </c>
      <c r="D615" s="99">
        <f t="shared" si="271"/>
        <v>1088.3119999999999</v>
      </c>
      <c r="E615" s="120">
        <f>IF(DAY(A614)=$A$5,VLOOKUP(A614,[1]A!$E$15:$G$200,3),E614)</f>
        <v>1091.25</v>
      </c>
      <c r="F615" s="100">
        <f t="shared" si="272"/>
        <v>45312</v>
      </c>
      <c r="G615" s="141">
        <f t="shared" si="273"/>
        <v>2.6995934989231252E-3</v>
      </c>
      <c r="H615" s="101">
        <f t="shared" si="266"/>
        <v>25</v>
      </c>
      <c r="I615" s="101">
        <f t="shared" si="267"/>
        <v>29</v>
      </c>
      <c r="J615" s="96">
        <f t="shared" si="268"/>
        <v>1.0023268029358603</v>
      </c>
      <c r="K615" s="96">
        <v>1</v>
      </c>
      <c r="L615" s="96">
        <f t="shared" si="259"/>
        <v>1.0023268000000001</v>
      </c>
      <c r="M615" s="96">
        <f t="shared" si="264"/>
        <v>1236.83233427</v>
      </c>
      <c r="N615" s="24">
        <f t="shared" si="274"/>
        <v>0</v>
      </c>
      <c r="O615" s="95">
        <f t="shared" si="275"/>
        <v>0</v>
      </c>
      <c r="P615" s="96">
        <f t="shared" si="276"/>
        <v>0</v>
      </c>
      <c r="Q615" s="5">
        <f t="shared" si="269"/>
        <v>0.12</v>
      </c>
      <c r="R615" s="8">
        <f t="shared" si="277"/>
        <v>1.0081746599999999</v>
      </c>
      <c r="S615" s="3">
        <f t="shared" si="278"/>
        <v>10.1106838</v>
      </c>
      <c r="T615" s="3">
        <f t="shared" si="279"/>
        <v>0</v>
      </c>
      <c r="U615" s="97" t="str">
        <f t="shared" si="280"/>
        <v>A+J=</v>
      </c>
      <c r="V615" s="122">
        <f t="shared" si="261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65"/>
        <v>45368</v>
      </c>
      <c r="B616" s="96">
        <f t="shared" si="263"/>
        <v>1247.4651186000001</v>
      </c>
      <c r="C616" s="3">
        <f t="shared" si="281"/>
        <v>1233.9611534599999</v>
      </c>
      <c r="D616" s="99">
        <f t="shared" si="271"/>
        <v>1088.3119999999999</v>
      </c>
      <c r="E616" s="120">
        <f>IF(DAY(A615)=$A$5,VLOOKUP(A615,[1]A!$E$15:$G$200,3),E615)</f>
        <v>1091.25</v>
      </c>
      <c r="F616" s="100">
        <f t="shared" si="272"/>
        <v>45312</v>
      </c>
      <c r="G616" s="141">
        <f t="shared" si="273"/>
        <v>2.6995934989231252E-3</v>
      </c>
      <c r="H616" s="101">
        <f t="shared" si="266"/>
        <v>26</v>
      </c>
      <c r="I616" s="101">
        <f t="shared" si="267"/>
        <v>29</v>
      </c>
      <c r="J616" s="96">
        <f t="shared" si="268"/>
        <v>1.0024199875809898</v>
      </c>
      <c r="K616" s="96">
        <v>1</v>
      </c>
      <c r="L616" s="96">
        <f t="shared" si="259"/>
        <v>1.00241998</v>
      </c>
      <c r="M616" s="96">
        <f t="shared" si="264"/>
        <v>1236.94731477</v>
      </c>
      <c r="N616" s="24">
        <f t="shared" si="274"/>
        <v>0</v>
      </c>
      <c r="O616" s="95">
        <f t="shared" si="275"/>
        <v>0</v>
      </c>
      <c r="P616" s="96">
        <f t="shared" si="276"/>
        <v>0</v>
      </c>
      <c r="Q616" s="5">
        <f t="shared" si="269"/>
        <v>0.12</v>
      </c>
      <c r="R616" s="8">
        <f t="shared" si="277"/>
        <v>1.008503033</v>
      </c>
      <c r="S616" s="3">
        <f t="shared" si="278"/>
        <v>10.51780383</v>
      </c>
      <c r="T616" s="3">
        <f t="shared" si="279"/>
        <v>0</v>
      </c>
      <c r="U616" s="97" t="str">
        <f t="shared" si="280"/>
        <v>A+J=</v>
      </c>
      <c r="V616" s="122">
        <f t="shared" si="261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65"/>
        <v>45369</v>
      </c>
      <c r="B617" s="96">
        <f t="shared" si="263"/>
        <v>1247.9874519100001</v>
      </c>
      <c r="C617" s="3">
        <f t="shared" si="281"/>
        <v>1233.9611534599999</v>
      </c>
      <c r="D617" s="99">
        <f t="shared" si="271"/>
        <v>1088.3119999999999</v>
      </c>
      <c r="E617" s="120">
        <f>IF(DAY(A616)=$A$5,VLOOKUP(A616,[1]A!$E$15:$G$200,3),E616)</f>
        <v>1091.25</v>
      </c>
      <c r="F617" s="100">
        <f t="shared" si="272"/>
        <v>45312</v>
      </c>
      <c r="G617" s="141">
        <f t="shared" si="273"/>
        <v>2.6995934989231252E-3</v>
      </c>
      <c r="H617" s="101">
        <f t="shared" si="266"/>
        <v>27</v>
      </c>
      <c r="I617" s="101">
        <f t="shared" si="267"/>
        <v>29</v>
      </c>
      <c r="J617" s="96">
        <f t="shared" si="268"/>
        <v>1.0025131808893399</v>
      </c>
      <c r="K617" s="96">
        <v>1</v>
      </c>
      <c r="L617" s="96">
        <f t="shared" si="259"/>
        <v>1.00251318</v>
      </c>
      <c r="M617" s="96">
        <f t="shared" si="264"/>
        <v>1237.0623199500001</v>
      </c>
      <c r="N617" s="24">
        <f t="shared" si="274"/>
        <v>0</v>
      </c>
      <c r="O617" s="95">
        <f t="shared" si="275"/>
        <v>0</v>
      </c>
      <c r="P617" s="96">
        <f t="shared" si="276"/>
        <v>0</v>
      </c>
      <c r="Q617" s="5">
        <f t="shared" si="269"/>
        <v>0.12</v>
      </c>
      <c r="R617" s="8">
        <f t="shared" si="277"/>
        <v>1.0088315130000001</v>
      </c>
      <c r="S617" s="3">
        <f t="shared" si="278"/>
        <v>10.92513196</v>
      </c>
      <c r="T617" s="3">
        <f t="shared" si="279"/>
        <v>0</v>
      </c>
      <c r="U617" s="97" t="str">
        <f t="shared" si="280"/>
        <v>A+J=</v>
      </c>
      <c r="V617" s="122">
        <f t="shared" si="261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65"/>
        <v>45370</v>
      </c>
      <c r="B618" s="96">
        <f t="shared" si="263"/>
        <v>1248.5099919000002</v>
      </c>
      <c r="C618" s="3">
        <f t="shared" si="281"/>
        <v>1233.9611534599999</v>
      </c>
      <c r="D618" s="99">
        <f t="shared" si="271"/>
        <v>1088.3119999999999</v>
      </c>
      <c r="E618" s="120">
        <f>IF(DAY(A617)=$A$5,VLOOKUP(A617,[1]A!$E$15:$G$200,3),E617)</f>
        <v>1091.25</v>
      </c>
      <c r="F618" s="100">
        <f t="shared" si="272"/>
        <v>45312</v>
      </c>
      <c r="G618" s="141">
        <f t="shared" si="273"/>
        <v>2.6995934989231252E-3</v>
      </c>
      <c r="H618" s="101">
        <f t="shared" si="266"/>
        <v>28</v>
      </c>
      <c r="I618" s="101">
        <f t="shared" si="267"/>
        <v>29</v>
      </c>
      <c r="J618" s="96">
        <f t="shared" si="268"/>
        <v>1.0026063828617158</v>
      </c>
      <c r="K618" s="96">
        <v>1</v>
      </c>
      <c r="L618" s="96">
        <f t="shared" si="259"/>
        <v>1.00260638</v>
      </c>
      <c r="M618" s="96">
        <f t="shared" si="264"/>
        <v>1237.1773251300001</v>
      </c>
      <c r="N618" s="24">
        <f t="shared" si="274"/>
        <v>0</v>
      </c>
      <c r="O618" s="95">
        <f t="shared" si="275"/>
        <v>0</v>
      </c>
      <c r="P618" s="96">
        <f t="shared" si="276"/>
        <v>0</v>
      </c>
      <c r="Q618" s="5">
        <f t="shared" si="269"/>
        <v>0.12</v>
      </c>
      <c r="R618" s="8">
        <f t="shared" si="277"/>
        <v>1.009160099</v>
      </c>
      <c r="S618" s="3">
        <f t="shared" si="278"/>
        <v>11.332666769999999</v>
      </c>
      <c r="T618" s="3">
        <f t="shared" si="279"/>
        <v>0</v>
      </c>
      <c r="U618" s="97" t="str">
        <f t="shared" si="280"/>
        <v>A+J=</v>
      </c>
      <c r="V618" s="122">
        <f t="shared" si="261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65"/>
        <v>45371</v>
      </c>
      <c r="B619" s="96">
        <f t="shared" si="263"/>
        <v>1249.0327535599999</v>
      </c>
      <c r="C619" s="3">
        <f t="shared" si="281"/>
        <v>1233.9611534599999</v>
      </c>
      <c r="D619" s="99">
        <f t="shared" si="271"/>
        <v>1088.3119999999999</v>
      </c>
      <c r="E619" s="120">
        <f>IF(DAY(A618)=$A$5,VLOOKUP(A618,[1]A!$E$15:$G$200,3),E618)</f>
        <v>1091.25</v>
      </c>
      <c r="F619" s="100">
        <f t="shared" si="272"/>
        <v>45312</v>
      </c>
      <c r="G619" s="141">
        <f t="shared" si="273"/>
        <v>2.6995934989231252E-3</v>
      </c>
      <c r="H619" s="101">
        <f t="shared" si="266"/>
        <v>29</v>
      </c>
      <c r="I619" s="101">
        <f t="shared" si="267"/>
        <v>29</v>
      </c>
      <c r="J619" s="96">
        <f t="shared" si="268"/>
        <v>1.0026995934989231</v>
      </c>
      <c r="K619" s="96">
        <v>1</v>
      </c>
      <c r="L619" s="96">
        <f t="shared" ref="L619:L621" si="282">TRUNC(J619*K619,8)</f>
        <v>1.00269959</v>
      </c>
      <c r="M619" s="96">
        <f t="shared" si="264"/>
        <v>1237.2923426499999</v>
      </c>
      <c r="N619" s="24">
        <f t="shared" si="274"/>
        <v>20</v>
      </c>
      <c r="O619" s="95">
        <f t="shared" si="275"/>
        <v>5.0000000000000001E-3</v>
      </c>
      <c r="P619" s="96">
        <f t="shared" si="276"/>
        <v>6.1864617099999997</v>
      </c>
      <c r="Q619" s="5">
        <f t="shared" si="269"/>
        <v>0.12</v>
      </c>
      <c r="R619" s="8">
        <f t="shared" si="277"/>
        <v>1.0094887930000001</v>
      </c>
      <c r="S619" s="3">
        <f t="shared" si="278"/>
        <v>11.74041091</v>
      </c>
      <c r="T619" s="3">
        <f t="shared" si="279"/>
        <v>17.926872619999997</v>
      </c>
      <c r="U619" s="97" t="str">
        <f t="shared" ref="U619:U634" si="283">U618</f>
        <v>A+J=</v>
      </c>
      <c r="V619" s="122">
        <f t="shared" ref="V619:V682" si="284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65"/>
        <v>45372</v>
      </c>
      <c r="B620" s="96">
        <f t="shared" si="263"/>
        <v>1231.58809217</v>
      </c>
      <c r="C620" s="3">
        <f t="shared" si="281"/>
        <v>1231.1058809399999</v>
      </c>
      <c r="D620" s="99">
        <f t="shared" si="271"/>
        <v>1088.3119999999999</v>
      </c>
      <c r="E620" s="120">
        <f>IF(DAY(A619)=$A$5,VLOOKUP(A619,[1]A!$E$15:$G$200,3),E619)</f>
        <v>1091.25</v>
      </c>
      <c r="F620" s="100">
        <f t="shared" si="272"/>
        <v>45312</v>
      </c>
      <c r="G620" s="141">
        <f t="shared" si="273"/>
        <v>2.6995934989231252E-3</v>
      </c>
      <c r="H620" s="101">
        <f t="shared" si="266"/>
        <v>1</v>
      </c>
      <c r="I620" s="101">
        <f t="shared" si="267"/>
        <v>31</v>
      </c>
      <c r="J620" s="96">
        <f t="shared" si="268"/>
        <v>1.0000869701088155</v>
      </c>
      <c r="K620" s="96">
        <v>1</v>
      </c>
      <c r="L620" s="96">
        <f t="shared" si="282"/>
        <v>1.0000869699999999</v>
      </c>
      <c r="M620" s="96">
        <f t="shared" si="264"/>
        <v>1231.2129502099999</v>
      </c>
      <c r="N620" s="24">
        <f t="shared" si="274"/>
        <v>0</v>
      </c>
      <c r="O620" s="95">
        <f t="shared" si="275"/>
        <v>0</v>
      </c>
      <c r="P620" s="96">
        <f t="shared" si="276"/>
        <v>0</v>
      </c>
      <c r="Q620" s="5">
        <f t="shared" si="269"/>
        <v>0.12</v>
      </c>
      <c r="R620" s="8">
        <f t="shared" si="277"/>
        <v>1.0003046929999999</v>
      </c>
      <c r="S620" s="3">
        <f t="shared" si="278"/>
        <v>0.37514196</v>
      </c>
      <c r="T620" s="3">
        <f t="shared" si="279"/>
        <v>0</v>
      </c>
      <c r="U620" s="97" t="str">
        <f t="shared" si="283"/>
        <v>A+J=</v>
      </c>
      <c r="V620" s="122">
        <f t="shared" si="284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65"/>
        <v>45373</v>
      </c>
      <c r="B621" s="96">
        <f t="shared" si="263"/>
        <v>1232.0704844100001</v>
      </c>
      <c r="C621" s="3">
        <f t="shared" si="281"/>
        <v>1231.1058809399999</v>
      </c>
      <c r="D621" s="99">
        <f t="shared" si="271"/>
        <v>1088.3119999999999</v>
      </c>
      <c r="E621" s="120">
        <f>IF(DAY(A620)=$A$5,VLOOKUP(A620,[1]A!$E$15:$G$200,3),E620)</f>
        <v>1091.25</v>
      </c>
      <c r="F621" s="100">
        <f t="shared" si="272"/>
        <v>45312</v>
      </c>
      <c r="G621" s="141">
        <f t="shared" si="273"/>
        <v>2.6995934989231252E-3</v>
      </c>
      <c r="H621" s="101">
        <f t="shared" si="266"/>
        <v>2</v>
      </c>
      <c r="I621" s="101">
        <f t="shared" si="267"/>
        <v>31</v>
      </c>
      <c r="J621" s="96">
        <f t="shared" si="268"/>
        <v>1.0001739477814309</v>
      </c>
      <c r="K621" s="96">
        <v>1</v>
      </c>
      <c r="L621" s="96">
        <f t="shared" si="282"/>
        <v>1.00017394</v>
      </c>
      <c r="M621" s="96">
        <f t="shared" si="264"/>
        <v>1231.32001949</v>
      </c>
      <c r="N621" s="24">
        <f t="shared" si="274"/>
        <v>0</v>
      </c>
      <c r="O621" s="95">
        <f t="shared" si="275"/>
        <v>0</v>
      </c>
      <c r="P621" s="96">
        <f t="shared" si="276"/>
        <v>0</v>
      </c>
      <c r="Q621" s="5">
        <f t="shared" si="269"/>
        <v>0.12</v>
      </c>
      <c r="R621" s="8">
        <f t="shared" si="277"/>
        <v>1.0006094800000001</v>
      </c>
      <c r="S621" s="3">
        <f t="shared" si="278"/>
        <v>0.75046491999999998</v>
      </c>
      <c r="T621" s="3">
        <f t="shared" si="279"/>
        <v>0</v>
      </c>
      <c r="U621" s="97" t="str">
        <f t="shared" si="283"/>
        <v>A+J=</v>
      </c>
      <c r="V621" s="122">
        <f t="shared" si="284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65"/>
        <v>45374</v>
      </c>
      <c r="B622" s="96">
        <f t="shared" ref="B622:B685" si="285">(M622+S622)</f>
        <v>1232.5530798499999</v>
      </c>
      <c r="C622" s="3">
        <f t="shared" si="281"/>
        <v>1231.1058809399999</v>
      </c>
      <c r="D622" s="99">
        <f t="shared" ref="D622:D685" si="286">IF(E622=E621,D621,E621)</f>
        <v>1088.3119999999999</v>
      </c>
      <c r="E622" s="120">
        <f>IF(DAY(A621)=$A$5,VLOOKUP(A621,[1]A!$E$15:$G$200,3),E621)</f>
        <v>1091.25</v>
      </c>
      <c r="F622" s="100">
        <f t="shared" ref="F622:F685" si="287">IF(D622=D621,F621,EDATE(A622,-1))</f>
        <v>45312</v>
      </c>
      <c r="G622" s="141">
        <f t="shared" ref="G622:G685" si="288">(E622/D622)-1</f>
        <v>2.6995934989231252E-3</v>
      </c>
      <c r="H622" s="101">
        <f t="shared" si="266"/>
        <v>3</v>
      </c>
      <c r="I622" s="101">
        <f t="shared" si="267"/>
        <v>31</v>
      </c>
      <c r="J622" s="96">
        <f t="shared" si="268"/>
        <v>1.0002609330185039</v>
      </c>
      <c r="K622" s="96">
        <v>1</v>
      </c>
      <c r="L622" s="96">
        <f t="shared" ref="L622:L685" si="289">TRUNC(J622*K622,8)</f>
        <v>1.00026093</v>
      </c>
      <c r="M622" s="96">
        <f t="shared" ref="M622:M685" si="290">TRUNC(C622*L622,8)</f>
        <v>1231.4271133899999</v>
      </c>
      <c r="N622" s="24">
        <f t="shared" si="274"/>
        <v>0</v>
      </c>
      <c r="O622" s="95">
        <f t="shared" si="275"/>
        <v>0</v>
      </c>
      <c r="P622" s="96">
        <f t="shared" si="276"/>
        <v>0</v>
      </c>
      <c r="Q622" s="5">
        <f t="shared" si="269"/>
        <v>0.12</v>
      </c>
      <c r="R622" s="8">
        <f t="shared" si="277"/>
        <v>1.000914359</v>
      </c>
      <c r="S622" s="3">
        <f t="shared" si="278"/>
        <v>1.1259664599999999</v>
      </c>
      <c r="T622" s="3">
        <f t="shared" si="279"/>
        <v>0</v>
      </c>
      <c r="U622" s="97" t="str">
        <f t="shared" si="283"/>
        <v>A+J=</v>
      </c>
      <c r="V622" s="122">
        <f t="shared" si="284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65"/>
        <v>45375</v>
      </c>
      <c r="B623" s="96">
        <f t="shared" si="285"/>
        <v>1233.03585512</v>
      </c>
      <c r="C623" s="3">
        <f t="shared" si="281"/>
        <v>1231.1058809399999</v>
      </c>
      <c r="D623" s="99">
        <f t="shared" si="286"/>
        <v>1088.3119999999999</v>
      </c>
      <c r="E623" s="120">
        <f>IF(DAY(A622)=$A$5,VLOOKUP(A622,[1]A!$E$15:$G$200,3),E622)</f>
        <v>1091.25</v>
      </c>
      <c r="F623" s="100">
        <f t="shared" si="287"/>
        <v>45312</v>
      </c>
      <c r="G623" s="141">
        <f t="shared" si="288"/>
        <v>2.6995934989231252E-3</v>
      </c>
      <c r="H623" s="101">
        <f t="shared" si="266"/>
        <v>4</v>
      </c>
      <c r="I623" s="101">
        <f t="shared" si="267"/>
        <v>31</v>
      </c>
      <c r="J623" s="96">
        <f t="shared" si="268"/>
        <v>1.0003479258206924</v>
      </c>
      <c r="K623" s="96">
        <v>1</v>
      </c>
      <c r="L623" s="96">
        <f t="shared" si="289"/>
        <v>1.0003479200000001</v>
      </c>
      <c r="M623" s="96">
        <f t="shared" si="290"/>
        <v>1231.53420729</v>
      </c>
      <c r="N623" s="24">
        <f t="shared" si="274"/>
        <v>0</v>
      </c>
      <c r="O623" s="95">
        <f t="shared" si="275"/>
        <v>0</v>
      </c>
      <c r="P623" s="96">
        <f t="shared" si="276"/>
        <v>0</v>
      </c>
      <c r="Q623" s="5">
        <f t="shared" si="269"/>
        <v>0.12</v>
      </c>
      <c r="R623" s="8">
        <f t="shared" si="277"/>
        <v>1.0012193309999999</v>
      </c>
      <c r="S623" s="3">
        <f t="shared" si="278"/>
        <v>1.50164783</v>
      </c>
      <c r="T623" s="3">
        <f t="shared" si="279"/>
        <v>0</v>
      </c>
      <c r="U623" s="97" t="str">
        <f t="shared" si="283"/>
        <v>A+J=</v>
      </c>
      <c r="V623" s="122">
        <f t="shared" si="284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65"/>
        <v>45376</v>
      </c>
      <c r="B624" s="96">
        <f t="shared" si="285"/>
        <v>1233.5188225900001</v>
      </c>
      <c r="C624" s="3">
        <f t="shared" si="281"/>
        <v>1231.1058809399999</v>
      </c>
      <c r="D624" s="99">
        <f t="shared" si="286"/>
        <v>1088.3119999999999</v>
      </c>
      <c r="E624" s="120">
        <f>IF(DAY(A623)=$A$5,VLOOKUP(A623,[1]A!$E$15:$G$200,3),E623)</f>
        <v>1091.25</v>
      </c>
      <c r="F624" s="100">
        <f t="shared" si="287"/>
        <v>45312</v>
      </c>
      <c r="G624" s="141">
        <f t="shared" si="288"/>
        <v>2.6995934989231252E-3</v>
      </c>
      <c r="H624" s="101">
        <f t="shared" si="266"/>
        <v>5</v>
      </c>
      <c r="I624" s="101">
        <f t="shared" si="267"/>
        <v>31</v>
      </c>
      <c r="J624" s="96">
        <f t="shared" si="268"/>
        <v>1.0004349261886545</v>
      </c>
      <c r="K624" s="96">
        <v>1</v>
      </c>
      <c r="L624" s="96">
        <f t="shared" si="289"/>
        <v>1.00043492</v>
      </c>
      <c r="M624" s="96">
        <f t="shared" si="290"/>
        <v>1231.6413135</v>
      </c>
      <c r="N624" s="24">
        <f t="shared" si="274"/>
        <v>0</v>
      </c>
      <c r="O624" s="95">
        <f t="shared" si="275"/>
        <v>0</v>
      </c>
      <c r="P624" s="96">
        <f t="shared" si="276"/>
        <v>0</v>
      </c>
      <c r="Q624" s="5">
        <f t="shared" si="269"/>
        <v>0.12</v>
      </c>
      <c r="R624" s="8">
        <f t="shared" si="277"/>
        <v>1.001524396</v>
      </c>
      <c r="S624" s="3">
        <f t="shared" si="278"/>
        <v>1.87750909</v>
      </c>
      <c r="T624" s="3">
        <f t="shared" si="279"/>
        <v>0</v>
      </c>
      <c r="U624" s="97" t="str">
        <f t="shared" si="283"/>
        <v>A+J=</v>
      </c>
      <c r="V624" s="122">
        <f t="shared" si="284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65"/>
        <v>45377</v>
      </c>
      <c r="B625" s="96">
        <f t="shared" si="285"/>
        <v>1234.0019823</v>
      </c>
      <c r="C625" s="3">
        <f t="shared" si="281"/>
        <v>1231.1058809399999</v>
      </c>
      <c r="D625" s="99">
        <f t="shared" si="286"/>
        <v>1088.3119999999999</v>
      </c>
      <c r="E625" s="120">
        <f>IF(DAY(A624)=$A$5,VLOOKUP(A624,[1]A!$E$15:$G$200,3),E624)</f>
        <v>1091.25</v>
      </c>
      <c r="F625" s="100">
        <f t="shared" si="287"/>
        <v>45312</v>
      </c>
      <c r="G625" s="141">
        <f t="shared" si="288"/>
        <v>2.6995934989231252E-3</v>
      </c>
      <c r="H625" s="101">
        <f t="shared" si="266"/>
        <v>6</v>
      </c>
      <c r="I625" s="101">
        <f t="shared" si="267"/>
        <v>31</v>
      </c>
      <c r="J625" s="96">
        <f t="shared" si="268"/>
        <v>1.000521934123048</v>
      </c>
      <c r="K625" s="96">
        <v>1</v>
      </c>
      <c r="L625" s="96">
        <f t="shared" si="289"/>
        <v>1.0005219299999999</v>
      </c>
      <c r="M625" s="96">
        <f t="shared" si="290"/>
        <v>1231.74843203</v>
      </c>
      <c r="N625" s="24">
        <f t="shared" si="274"/>
        <v>0</v>
      </c>
      <c r="O625" s="95">
        <f t="shared" si="275"/>
        <v>0</v>
      </c>
      <c r="P625" s="96">
        <f t="shared" si="276"/>
        <v>0</v>
      </c>
      <c r="Q625" s="5">
        <f t="shared" si="269"/>
        <v>0.12</v>
      </c>
      <c r="R625" s="8">
        <f t="shared" si="277"/>
        <v>1.001829554</v>
      </c>
      <c r="S625" s="3">
        <f t="shared" si="278"/>
        <v>2.2535502699999999</v>
      </c>
      <c r="T625" s="3">
        <f t="shared" si="279"/>
        <v>0</v>
      </c>
      <c r="U625" s="97" t="str">
        <f t="shared" si="283"/>
        <v>A+J=</v>
      </c>
      <c r="V625" s="122">
        <f t="shared" si="284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65"/>
        <v>45378</v>
      </c>
      <c r="B626" s="96">
        <f t="shared" si="285"/>
        <v>1234.4853207000001</v>
      </c>
      <c r="C626" s="3">
        <f t="shared" si="281"/>
        <v>1231.1058809399999</v>
      </c>
      <c r="D626" s="99">
        <f t="shared" si="286"/>
        <v>1088.3119999999999</v>
      </c>
      <c r="E626" s="120">
        <f>IF(DAY(A625)=$A$5,VLOOKUP(A625,[1]A!$E$15:$G$200,3),E625)</f>
        <v>1091.25</v>
      </c>
      <c r="F626" s="100">
        <f t="shared" si="287"/>
        <v>45312</v>
      </c>
      <c r="G626" s="141">
        <f t="shared" si="288"/>
        <v>2.6995934989231252E-3</v>
      </c>
      <c r="H626" s="101">
        <f t="shared" si="266"/>
        <v>7</v>
      </c>
      <c r="I626" s="101">
        <f t="shared" si="267"/>
        <v>31</v>
      </c>
      <c r="J626" s="96">
        <f t="shared" si="268"/>
        <v>1.000608949624531</v>
      </c>
      <c r="K626" s="96">
        <v>1</v>
      </c>
      <c r="L626" s="96">
        <f t="shared" si="289"/>
        <v>1.00060894</v>
      </c>
      <c r="M626" s="96">
        <f t="shared" si="290"/>
        <v>1231.8555505500001</v>
      </c>
      <c r="N626" s="24">
        <f t="shared" si="274"/>
        <v>0</v>
      </c>
      <c r="O626" s="95">
        <f t="shared" si="275"/>
        <v>0</v>
      </c>
      <c r="P626" s="96">
        <f t="shared" si="276"/>
        <v>0</v>
      </c>
      <c r="Q626" s="5">
        <f t="shared" si="269"/>
        <v>0.12</v>
      </c>
      <c r="R626" s="8">
        <f t="shared" si="277"/>
        <v>1.002134804</v>
      </c>
      <c r="S626" s="3">
        <f t="shared" si="278"/>
        <v>2.6297701500000001</v>
      </c>
      <c r="T626" s="3">
        <f t="shared" si="279"/>
        <v>0</v>
      </c>
      <c r="U626" s="97" t="str">
        <f t="shared" si="283"/>
        <v>A+J=</v>
      </c>
      <c r="V626" s="122">
        <f t="shared" si="284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65"/>
        <v>45379</v>
      </c>
      <c r="B627" s="96">
        <f t="shared" si="285"/>
        <v>1234.9688649899999</v>
      </c>
      <c r="C627" s="3">
        <f t="shared" si="281"/>
        <v>1231.1058809399999</v>
      </c>
      <c r="D627" s="99">
        <f t="shared" si="286"/>
        <v>1088.3119999999999</v>
      </c>
      <c r="E627" s="120">
        <f>IF(DAY(A626)=$A$5,VLOOKUP(A626,[1]A!$E$15:$G$200,3),E626)</f>
        <v>1091.25</v>
      </c>
      <c r="F627" s="100">
        <f t="shared" si="287"/>
        <v>45312</v>
      </c>
      <c r="G627" s="141">
        <f t="shared" si="288"/>
        <v>2.6995934989231252E-3</v>
      </c>
      <c r="H627" s="101">
        <f t="shared" si="266"/>
        <v>8</v>
      </c>
      <c r="I627" s="101">
        <f t="shared" si="267"/>
        <v>31</v>
      </c>
      <c r="J627" s="96">
        <f t="shared" si="268"/>
        <v>1.0006959726937616</v>
      </c>
      <c r="K627" s="96">
        <v>1</v>
      </c>
      <c r="L627" s="96">
        <f t="shared" si="289"/>
        <v>1.00069597</v>
      </c>
      <c r="M627" s="96">
        <f t="shared" si="290"/>
        <v>1231.9626936899999</v>
      </c>
      <c r="N627" s="24">
        <f t="shared" si="274"/>
        <v>0</v>
      </c>
      <c r="O627" s="95">
        <f t="shared" si="275"/>
        <v>0</v>
      </c>
      <c r="P627" s="96">
        <f t="shared" si="276"/>
        <v>0</v>
      </c>
      <c r="Q627" s="5">
        <f t="shared" si="269"/>
        <v>0.12</v>
      </c>
      <c r="R627" s="8">
        <f t="shared" si="277"/>
        <v>1.002440148</v>
      </c>
      <c r="S627" s="3">
        <f t="shared" si="278"/>
        <v>3.0061713000000001</v>
      </c>
      <c r="T627" s="3">
        <f t="shared" si="279"/>
        <v>0</v>
      </c>
      <c r="U627" s="97" t="str">
        <f t="shared" si="283"/>
        <v>A+J=</v>
      </c>
      <c r="V627" s="122">
        <f t="shared" si="284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65"/>
        <v>45380</v>
      </c>
      <c r="B628" s="96">
        <f t="shared" si="285"/>
        <v>1235.4525893</v>
      </c>
      <c r="C628" s="3">
        <f t="shared" si="281"/>
        <v>1231.1058809399999</v>
      </c>
      <c r="D628" s="99">
        <f t="shared" si="286"/>
        <v>1088.3119999999999</v>
      </c>
      <c r="E628" s="120">
        <f>IF(DAY(A627)=$A$5,VLOOKUP(A627,[1]A!$E$15:$G$200,3),E627)</f>
        <v>1091.25</v>
      </c>
      <c r="F628" s="100">
        <f t="shared" si="287"/>
        <v>45312</v>
      </c>
      <c r="G628" s="141">
        <f t="shared" si="288"/>
        <v>2.6995934989231252E-3</v>
      </c>
      <c r="H628" s="101">
        <f t="shared" si="266"/>
        <v>9</v>
      </c>
      <c r="I628" s="101">
        <f t="shared" si="267"/>
        <v>31</v>
      </c>
      <c r="J628" s="96">
        <f t="shared" si="268"/>
        <v>1.000783003331398</v>
      </c>
      <c r="K628" s="96">
        <v>1</v>
      </c>
      <c r="L628" s="96">
        <f t="shared" si="289"/>
        <v>1.000783</v>
      </c>
      <c r="M628" s="96">
        <f t="shared" si="290"/>
        <v>1232.0698368400001</v>
      </c>
      <c r="N628" s="24">
        <f t="shared" si="274"/>
        <v>0</v>
      </c>
      <c r="O628" s="95">
        <f t="shared" si="275"/>
        <v>0</v>
      </c>
      <c r="P628" s="96">
        <f t="shared" si="276"/>
        <v>0</v>
      </c>
      <c r="Q628" s="5">
        <f t="shared" si="269"/>
        <v>0.12</v>
      </c>
      <c r="R628" s="8">
        <f t="shared" si="277"/>
        <v>1.002745585</v>
      </c>
      <c r="S628" s="3">
        <f t="shared" si="278"/>
        <v>3.3827524599999999</v>
      </c>
      <c r="T628" s="3">
        <f t="shared" si="279"/>
        <v>0</v>
      </c>
      <c r="U628" s="97" t="str">
        <f t="shared" si="283"/>
        <v>A+J=</v>
      </c>
      <c r="V628" s="122">
        <f t="shared" si="284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65"/>
        <v>45381</v>
      </c>
      <c r="B629" s="96">
        <f t="shared" si="285"/>
        <v>1235.936506</v>
      </c>
      <c r="C629" s="3">
        <f t="shared" si="281"/>
        <v>1231.1058809399999</v>
      </c>
      <c r="D629" s="99">
        <f t="shared" si="286"/>
        <v>1088.3119999999999</v>
      </c>
      <c r="E629" s="120">
        <f>IF(DAY(A628)=$A$5,VLOOKUP(A628,[1]A!$E$15:$G$200,3),E628)</f>
        <v>1091.25</v>
      </c>
      <c r="F629" s="100">
        <f t="shared" si="287"/>
        <v>45312</v>
      </c>
      <c r="G629" s="141">
        <f t="shared" si="288"/>
        <v>2.6995934989231252E-3</v>
      </c>
      <c r="H629" s="101">
        <f t="shared" si="266"/>
        <v>10</v>
      </c>
      <c r="I629" s="101">
        <f t="shared" si="267"/>
        <v>31</v>
      </c>
      <c r="J629" s="96">
        <f t="shared" si="268"/>
        <v>1.0008700415380984</v>
      </c>
      <c r="K629" s="96">
        <v>1</v>
      </c>
      <c r="L629" s="96">
        <f t="shared" si="289"/>
        <v>1.0008700399999999</v>
      </c>
      <c r="M629" s="96">
        <f t="shared" si="290"/>
        <v>1232.1769922999999</v>
      </c>
      <c r="N629" s="24">
        <f t="shared" si="274"/>
        <v>0</v>
      </c>
      <c r="O629" s="95">
        <f t="shared" si="275"/>
        <v>0</v>
      </c>
      <c r="P629" s="96">
        <f t="shared" si="276"/>
        <v>0</v>
      </c>
      <c r="Q629" s="5">
        <f t="shared" si="269"/>
        <v>0.12</v>
      </c>
      <c r="R629" s="8">
        <f t="shared" si="277"/>
        <v>1.0030511150000001</v>
      </c>
      <c r="S629" s="3">
        <f t="shared" si="278"/>
        <v>3.7595136999999998</v>
      </c>
      <c r="T629" s="3">
        <f t="shared" si="279"/>
        <v>0</v>
      </c>
      <c r="U629" s="97" t="str">
        <f t="shared" si="283"/>
        <v>A+J=</v>
      </c>
      <c r="V629" s="122">
        <f t="shared" si="284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65"/>
        <v>45382</v>
      </c>
      <c r="B630" s="96">
        <f t="shared" si="285"/>
        <v>1236.4206027700002</v>
      </c>
      <c r="C630" s="3">
        <f t="shared" si="281"/>
        <v>1231.1058809399999</v>
      </c>
      <c r="D630" s="99">
        <f t="shared" si="286"/>
        <v>1088.3119999999999</v>
      </c>
      <c r="E630" s="120">
        <f>IF(DAY(A629)=$A$5,VLOOKUP(A629,[1]A!$E$15:$G$200,3),E629)</f>
        <v>1091.25</v>
      </c>
      <c r="F630" s="100">
        <f t="shared" si="287"/>
        <v>45312</v>
      </c>
      <c r="G630" s="141">
        <f t="shared" si="288"/>
        <v>2.6995934989231252E-3</v>
      </c>
      <c r="H630" s="101">
        <f t="shared" si="266"/>
        <v>11</v>
      </c>
      <c r="I630" s="101">
        <f t="shared" si="267"/>
        <v>31</v>
      </c>
      <c r="J630" s="96">
        <f t="shared" si="268"/>
        <v>1.0009570873145213</v>
      </c>
      <c r="K630" s="96">
        <v>1</v>
      </c>
      <c r="L630" s="96">
        <f t="shared" si="289"/>
        <v>1.0009570800000001</v>
      </c>
      <c r="M630" s="96">
        <f t="shared" si="290"/>
        <v>1232.2841477500001</v>
      </c>
      <c r="N630" s="24">
        <f t="shared" si="274"/>
        <v>0</v>
      </c>
      <c r="O630" s="95">
        <f t="shared" si="275"/>
        <v>0</v>
      </c>
      <c r="P630" s="96">
        <f t="shared" si="276"/>
        <v>0</v>
      </c>
      <c r="Q630" s="5">
        <f t="shared" si="269"/>
        <v>0.12</v>
      </c>
      <c r="R630" s="8">
        <f t="shared" si="277"/>
        <v>1.0033567379999999</v>
      </c>
      <c r="S630" s="3">
        <f t="shared" si="278"/>
        <v>4.1364550199999996</v>
      </c>
      <c r="T630" s="3">
        <f t="shared" si="279"/>
        <v>0</v>
      </c>
      <c r="U630" s="97" t="str">
        <f t="shared" si="283"/>
        <v>A+J=</v>
      </c>
      <c r="V630" s="122">
        <f t="shared" si="284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65"/>
        <v>45383</v>
      </c>
      <c r="B631" s="96">
        <f t="shared" si="285"/>
        <v>1236.9049043699999</v>
      </c>
      <c r="C631" s="3">
        <f t="shared" si="281"/>
        <v>1231.1058809399999</v>
      </c>
      <c r="D631" s="99">
        <f t="shared" si="286"/>
        <v>1088.3119999999999</v>
      </c>
      <c r="E631" s="120">
        <f>IF(DAY(A630)=$A$5,VLOOKUP(A630,[1]A!$E$15:$G$200,3),E630)</f>
        <v>1091.25</v>
      </c>
      <c r="F631" s="100">
        <f t="shared" si="287"/>
        <v>45312</v>
      </c>
      <c r="G631" s="141">
        <f t="shared" si="288"/>
        <v>2.6995934989231252E-3</v>
      </c>
      <c r="H631" s="101">
        <f t="shared" si="266"/>
        <v>12</v>
      </c>
      <c r="I631" s="101">
        <f t="shared" si="267"/>
        <v>31</v>
      </c>
      <c r="J631" s="96">
        <f t="shared" si="268"/>
        <v>1.0010441406613246</v>
      </c>
      <c r="K631" s="96">
        <v>1</v>
      </c>
      <c r="L631" s="96">
        <f t="shared" si="289"/>
        <v>1.0010441400000001</v>
      </c>
      <c r="M631" s="96">
        <f t="shared" si="290"/>
        <v>1232.3913278299999</v>
      </c>
      <c r="N631" s="24">
        <f t="shared" si="274"/>
        <v>0</v>
      </c>
      <c r="O631" s="95">
        <f t="shared" si="275"/>
        <v>0</v>
      </c>
      <c r="P631" s="96">
        <f t="shared" si="276"/>
        <v>0</v>
      </c>
      <c r="Q631" s="5">
        <f t="shared" si="269"/>
        <v>0.12</v>
      </c>
      <c r="R631" s="8">
        <f t="shared" si="277"/>
        <v>1.0036624540000001</v>
      </c>
      <c r="S631" s="3">
        <f t="shared" si="278"/>
        <v>4.5135765399999999</v>
      </c>
      <c r="T631" s="3">
        <f t="shared" si="279"/>
        <v>0</v>
      </c>
      <c r="U631" s="97" t="str">
        <f t="shared" si="283"/>
        <v>A+J=</v>
      </c>
      <c r="V631" s="122">
        <f t="shared" si="284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65"/>
        <v>45384</v>
      </c>
      <c r="B632" s="96">
        <f t="shared" si="285"/>
        <v>1237.38938736</v>
      </c>
      <c r="C632" s="3">
        <f t="shared" si="281"/>
        <v>1231.1058809399999</v>
      </c>
      <c r="D632" s="99">
        <f t="shared" si="286"/>
        <v>1088.3119999999999</v>
      </c>
      <c r="E632" s="120">
        <f>IF(DAY(A631)=$A$5,VLOOKUP(A631,[1]A!$E$15:$G$200,3),E631)</f>
        <v>1091.25</v>
      </c>
      <c r="F632" s="100">
        <f t="shared" si="287"/>
        <v>45312</v>
      </c>
      <c r="G632" s="141">
        <f t="shared" si="288"/>
        <v>2.6995934989231252E-3</v>
      </c>
      <c r="H632" s="101">
        <f t="shared" si="266"/>
        <v>13</v>
      </c>
      <c r="I632" s="101">
        <f t="shared" si="267"/>
        <v>31</v>
      </c>
      <c r="J632" s="96">
        <f t="shared" si="268"/>
        <v>1.0011312015791671</v>
      </c>
      <c r="K632" s="96">
        <v>1</v>
      </c>
      <c r="L632" s="96">
        <f t="shared" si="289"/>
        <v>1.0011312000000001</v>
      </c>
      <c r="M632" s="96">
        <f t="shared" si="290"/>
        <v>1232.4985079099999</v>
      </c>
      <c r="N632" s="24">
        <f t="shared" si="274"/>
        <v>0</v>
      </c>
      <c r="O632" s="95">
        <f t="shared" si="275"/>
        <v>0</v>
      </c>
      <c r="P632" s="96">
        <f t="shared" si="276"/>
        <v>0</v>
      </c>
      <c r="Q632" s="5">
        <f t="shared" si="269"/>
        <v>0.12</v>
      </c>
      <c r="R632" s="8">
        <f t="shared" si="277"/>
        <v>1.0039682640000001</v>
      </c>
      <c r="S632" s="3">
        <f t="shared" si="278"/>
        <v>4.8908794499999999</v>
      </c>
      <c r="T632" s="3">
        <f t="shared" si="279"/>
        <v>0</v>
      </c>
      <c r="U632" s="97" t="str">
        <f t="shared" si="283"/>
        <v>A+J=</v>
      </c>
      <c r="V632" s="122">
        <f t="shared" si="284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65"/>
        <v>45385</v>
      </c>
      <c r="B633" s="96">
        <f t="shared" si="285"/>
        <v>1237.8740616700002</v>
      </c>
      <c r="C633" s="3">
        <f t="shared" si="281"/>
        <v>1231.1058809399999</v>
      </c>
      <c r="D633" s="99">
        <f t="shared" si="286"/>
        <v>1088.3119999999999</v>
      </c>
      <c r="E633" s="120">
        <f>IF(DAY(A632)=$A$5,VLOOKUP(A632,[1]A!$E$15:$G$200,3),E632)</f>
        <v>1091.25</v>
      </c>
      <c r="F633" s="100">
        <f t="shared" si="287"/>
        <v>45312</v>
      </c>
      <c r="G633" s="141">
        <f t="shared" si="288"/>
        <v>2.6995934989231252E-3</v>
      </c>
      <c r="H633" s="101">
        <f t="shared" si="266"/>
        <v>14</v>
      </c>
      <c r="I633" s="101">
        <f t="shared" si="267"/>
        <v>31</v>
      </c>
      <c r="J633" s="96">
        <f t="shared" si="268"/>
        <v>1.0012182700687071</v>
      </c>
      <c r="K633" s="96">
        <v>1</v>
      </c>
      <c r="L633" s="96">
        <f t="shared" si="289"/>
        <v>1.0012182700000001</v>
      </c>
      <c r="M633" s="96">
        <f t="shared" si="290"/>
        <v>1232.6057003000001</v>
      </c>
      <c r="N633" s="24">
        <f t="shared" si="274"/>
        <v>0</v>
      </c>
      <c r="O633" s="95">
        <f t="shared" si="275"/>
        <v>0</v>
      </c>
      <c r="P633" s="96">
        <f t="shared" si="276"/>
        <v>0</v>
      </c>
      <c r="Q633" s="5">
        <f t="shared" si="269"/>
        <v>0.12</v>
      </c>
      <c r="R633" s="8">
        <f t="shared" si="277"/>
        <v>1.0042741660000001</v>
      </c>
      <c r="S633" s="3">
        <f t="shared" si="278"/>
        <v>5.26836137</v>
      </c>
      <c r="T633" s="3">
        <f t="shared" si="279"/>
        <v>0</v>
      </c>
      <c r="U633" s="97" t="str">
        <f t="shared" si="283"/>
        <v>A+J=</v>
      </c>
      <c r="V633" s="122">
        <f t="shared" si="284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65"/>
        <v>45386</v>
      </c>
      <c r="B634" s="96">
        <f t="shared" si="285"/>
        <v>1238.35891743</v>
      </c>
      <c r="C634" s="3">
        <f t="shared" si="281"/>
        <v>1231.1058809399999</v>
      </c>
      <c r="D634" s="99">
        <f t="shared" si="286"/>
        <v>1088.3119999999999</v>
      </c>
      <c r="E634" s="120">
        <f>IF(DAY(A633)=$A$5,VLOOKUP(A633,[1]A!$E$15:$G$200,3),E633)</f>
        <v>1091.25</v>
      </c>
      <c r="F634" s="100">
        <f t="shared" si="287"/>
        <v>45312</v>
      </c>
      <c r="G634" s="141">
        <f t="shared" si="288"/>
        <v>2.6995934989231252E-3</v>
      </c>
      <c r="H634" s="101">
        <f t="shared" si="266"/>
        <v>15</v>
      </c>
      <c r="I634" s="101">
        <f t="shared" si="267"/>
        <v>31</v>
      </c>
      <c r="J634" s="96">
        <f t="shared" si="268"/>
        <v>1.001305346130603</v>
      </c>
      <c r="K634" s="96">
        <v>1</v>
      </c>
      <c r="L634" s="96">
        <f t="shared" si="289"/>
        <v>1.00130534</v>
      </c>
      <c r="M634" s="96">
        <f t="shared" si="290"/>
        <v>1232.71289269</v>
      </c>
      <c r="N634" s="24">
        <f t="shared" si="274"/>
        <v>0</v>
      </c>
      <c r="O634" s="95">
        <f t="shared" si="275"/>
        <v>0</v>
      </c>
      <c r="P634" s="96">
        <f t="shared" si="276"/>
        <v>0</v>
      </c>
      <c r="Q634" s="5">
        <f t="shared" si="269"/>
        <v>0.12</v>
      </c>
      <c r="R634" s="8">
        <f t="shared" si="277"/>
        <v>1.0045801620000001</v>
      </c>
      <c r="S634" s="3">
        <f t="shared" si="278"/>
        <v>5.6460247399999997</v>
      </c>
      <c r="T634" s="3">
        <f t="shared" si="279"/>
        <v>0</v>
      </c>
      <c r="U634" s="97" t="str">
        <f t="shared" si="283"/>
        <v>A+J=</v>
      </c>
      <c r="V634" s="122">
        <f t="shared" si="284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65"/>
        <v>45387</v>
      </c>
      <c r="B635" s="96">
        <f t="shared" si="285"/>
        <v>1238.84396582</v>
      </c>
      <c r="C635" s="3">
        <f t="shared" si="281"/>
        <v>1231.1058809399999</v>
      </c>
      <c r="D635" s="99">
        <f t="shared" si="286"/>
        <v>1088.3119999999999</v>
      </c>
      <c r="E635" s="120">
        <f>IF(DAY(A634)=$A$5,VLOOKUP(A634,[1]A!$E$15:$G$200,3),E634)</f>
        <v>1091.25</v>
      </c>
      <c r="F635" s="100">
        <f t="shared" si="287"/>
        <v>45312</v>
      </c>
      <c r="G635" s="141">
        <f t="shared" si="288"/>
        <v>2.6995934989231252E-3</v>
      </c>
      <c r="H635" s="101">
        <f t="shared" si="266"/>
        <v>16</v>
      </c>
      <c r="I635" s="101">
        <f t="shared" si="267"/>
        <v>31</v>
      </c>
      <c r="J635" s="96">
        <f t="shared" si="268"/>
        <v>1.0013924297655135</v>
      </c>
      <c r="K635" s="96">
        <v>1</v>
      </c>
      <c r="L635" s="96">
        <f t="shared" si="289"/>
        <v>1.0013924199999999</v>
      </c>
      <c r="M635" s="96">
        <f t="shared" si="290"/>
        <v>1232.82009739</v>
      </c>
      <c r="N635" s="24">
        <f t="shared" si="274"/>
        <v>0</v>
      </c>
      <c r="O635" s="95">
        <f t="shared" si="275"/>
        <v>0</v>
      </c>
      <c r="P635" s="96">
        <f t="shared" si="276"/>
        <v>0</v>
      </c>
      <c r="Q635" s="5">
        <f t="shared" si="269"/>
        <v>0.12</v>
      </c>
      <c r="R635" s="8">
        <f t="shared" si="277"/>
        <v>1.0048862510000001</v>
      </c>
      <c r="S635" s="3">
        <f t="shared" si="278"/>
        <v>6.0238684300000003</v>
      </c>
      <c r="T635" s="3">
        <f t="shared" si="279"/>
        <v>0</v>
      </c>
      <c r="U635" s="97" t="str">
        <f t="shared" ref="U635:U650" si="291">U634</f>
        <v>A+J=</v>
      </c>
      <c r="V635" s="122">
        <f t="shared" si="284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65"/>
        <v>45388</v>
      </c>
      <c r="B636" s="96">
        <f t="shared" si="285"/>
        <v>1239.3292192399999</v>
      </c>
      <c r="C636" s="3">
        <f t="shared" si="281"/>
        <v>1231.1058809399999</v>
      </c>
      <c r="D636" s="99">
        <f t="shared" si="286"/>
        <v>1088.3119999999999</v>
      </c>
      <c r="E636" s="120">
        <f>IF(DAY(A635)=$A$5,VLOOKUP(A635,[1]A!$E$15:$G$200,3),E635)</f>
        <v>1091.25</v>
      </c>
      <c r="F636" s="100">
        <f t="shared" si="287"/>
        <v>45312</v>
      </c>
      <c r="G636" s="141">
        <f t="shared" si="288"/>
        <v>2.6995934989231252E-3</v>
      </c>
      <c r="H636" s="101">
        <f t="shared" si="266"/>
        <v>17</v>
      </c>
      <c r="I636" s="101">
        <f t="shared" si="267"/>
        <v>31</v>
      </c>
      <c r="J636" s="96">
        <f t="shared" si="268"/>
        <v>1.0014795209740972</v>
      </c>
      <c r="K636" s="96">
        <v>1</v>
      </c>
      <c r="L636" s="96">
        <f t="shared" si="289"/>
        <v>1.00147952</v>
      </c>
      <c r="M636" s="96">
        <f t="shared" si="290"/>
        <v>1232.92732671</v>
      </c>
      <c r="N636" s="24">
        <f t="shared" si="274"/>
        <v>0</v>
      </c>
      <c r="O636" s="95">
        <f t="shared" si="275"/>
        <v>0</v>
      </c>
      <c r="P636" s="96">
        <f t="shared" si="276"/>
        <v>0</v>
      </c>
      <c r="Q636" s="5">
        <f t="shared" si="269"/>
        <v>0.12</v>
      </c>
      <c r="R636" s="8">
        <f t="shared" si="277"/>
        <v>1.0051924329999999</v>
      </c>
      <c r="S636" s="3">
        <f t="shared" si="278"/>
        <v>6.4018925299999996</v>
      </c>
      <c r="T636" s="3">
        <f t="shared" si="279"/>
        <v>0</v>
      </c>
      <c r="U636" s="97" t="str">
        <f t="shared" si="291"/>
        <v>A+J=</v>
      </c>
      <c r="V636" s="122">
        <f t="shared" si="284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65"/>
        <v>45389</v>
      </c>
      <c r="B637" s="96">
        <f t="shared" si="285"/>
        <v>1239.8146418600002</v>
      </c>
      <c r="C637" s="3">
        <f t="shared" si="281"/>
        <v>1231.1058809399999</v>
      </c>
      <c r="D637" s="99">
        <f t="shared" si="286"/>
        <v>1088.3119999999999</v>
      </c>
      <c r="E637" s="120">
        <f>IF(DAY(A636)=$A$5,VLOOKUP(A636,[1]A!$E$15:$G$200,3),E636)</f>
        <v>1091.25</v>
      </c>
      <c r="F637" s="100">
        <f t="shared" si="287"/>
        <v>45312</v>
      </c>
      <c r="G637" s="141">
        <f t="shared" si="288"/>
        <v>2.6995934989231252E-3</v>
      </c>
      <c r="H637" s="101">
        <f t="shared" si="266"/>
        <v>18</v>
      </c>
      <c r="I637" s="101">
        <f t="shared" si="267"/>
        <v>31</v>
      </c>
      <c r="J637" s="96">
        <f t="shared" si="268"/>
        <v>1.001566619757013</v>
      </c>
      <c r="K637" s="96">
        <v>1</v>
      </c>
      <c r="L637" s="96">
        <f t="shared" si="289"/>
        <v>1.00156661</v>
      </c>
      <c r="M637" s="96">
        <f t="shared" si="290"/>
        <v>1233.0345437200001</v>
      </c>
      <c r="N637" s="24">
        <f t="shared" si="274"/>
        <v>0</v>
      </c>
      <c r="O637" s="95">
        <f t="shared" si="275"/>
        <v>0</v>
      </c>
      <c r="P637" s="96">
        <f t="shared" si="276"/>
        <v>0</v>
      </c>
      <c r="Q637" s="5">
        <f t="shared" si="269"/>
        <v>0.12</v>
      </c>
      <c r="R637" s="8">
        <f t="shared" si="277"/>
        <v>1.005498709</v>
      </c>
      <c r="S637" s="3">
        <f t="shared" si="278"/>
        <v>6.7800981399999998</v>
      </c>
      <c r="T637" s="3">
        <f t="shared" si="279"/>
        <v>0</v>
      </c>
      <c r="U637" s="97" t="str">
        <f t="shared" si="291"/>
        <v>A+J=</v>
      </c>
      <c r="V637" s="122">
        <f t="shared" si="284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65"/>
        <v>45390</v>
      </c>
      <c r="B638" s="96">
        <f t="shared" si="285"/>
        <v>1240.30026959</v>
      </c>
      <c r="C638" s="3">
        <f t="shared" si="281"/>
        <v>1231.1058809399999</v>
      </c>
      <c r="D638" s="99">
        <f t="shared" si="286"/>
        <v>1088.3119999999999</v>
      </c>
      <c r="E638" s="120">
        <f>IF(DAY(A637)=$A$5,VLOOKUP(A637,[1]A!$E$15:$G$200,3),E637)</f>
        <v>1091.25</v>
      </c>
      <c r="F638" s="100">
        <f t="shared" si="287"/>
        <v>45312</v>
      </c>
      <c r="G638" s="141">
        <f t="shared" si="288"/>
        <v>2.6995934989231252E-3</v>
      </c>
      <c r="H638" s="101">
        <f t="shared" si="266"/>
        <v>19</v>
      </c>
      <c r="I638" s="101">
        <f t="shared" si="267"/>
        <v>31</v>
      </c>
      <c r="J638" s="96">
        <f t="shared" si="268"/>
        <v>1.0016537261149192</v>
      </c>
      <c r="K638" s="96">
        <v>1</v>
      </c>
      <c r="L638" s="96">
        <f t="shared" si="289"/>
        <v>1.00165372</v>
      </c>
      <c r="M638" s="96">
        <f t="shared" si="290"/>
        <v>1233.14178535</v>
      </c>
      <c r="N638" s="24">
        <f t="shared" si="274"/>
        <v>0</v>
      </c>
      <c r="O638" s="95">
        <f t="shared" si="275"/>
        <v>0</v>
      </c>
      <c r="P638" s="96">
        <f t="shared" si="276"/>
        <v>0</v>
      </c>
      <c r="Q638" s="5">
        <f t="shared" si="269"/>
        <v>0.12</v>
      </c>
      <c r="R638" s="8">
        <f t="shared" si="277"/>
        <v>1.0058050780000001</v>
      </c>
      <c r="S638" s="3">
        <f t="shared" si="278"/>
        <v>7.1584842399999999</v>
      </c>
      <c r="T638" s="3">
        <f t="shared" si="279"/>
        <v>0</v>
      </c>
      <c r="U638" s="97" t="str">
        <f t="shared" si="291"/>
        <v>A+J=</v>
      </c>
      <c r="V638" s="122">
        <f t="shared" si="284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65"/>
        <v>45391</v>
      </c>
      <c r="B639" s="96">
        <f t="shared" si="285"/>
        <v>1240.78609013</v>
      </c>
      <c r="C639" s="3">
        <f t="shared" si="281"/>
        <v>1231.1058809399999</v>
      </c>
      <c r="D639" s="99">
        <f t="shared" si="286"/>
        <v>1088.3119999999999</v>
      </c>
      <c r="E639" s="120">
        <f>IF(DAY(A638)=$A$5,VLOOKUP(A638,[1]A!$E$15:$G$200,3),E638)</f>
        <v>1091.25</v>
      </c>
      <c r="F639" s="100">
        <f t="shared" si="287"/>
        <v>45312</v>
      </c>
      <c r="G639" s="141">
        <f t="shared" si="288"/>
        <v>2.6995934989231252E-3</v>
      </c>
      <c r="H639" s="101">
        <f t="shared" si="266"/>
        <v>20</v>
      </c>
      <c r="I639" s="101">
        <f t="shared" si="267"/>
        <v>31</v>
      </c>
      <c r="J639" s="96">
        <f t="shared" si="268"/>
        <v>1.0017408400484749</v>
      </c>
      <c r="K639" s="96">
        <v>1</v>
      </c>
      <c r="L639" s="96">
        <f t="shared" si="289"/>
        <v>1.0017408400000001</v>
      </c>
      <c r="M639" s="96">
        <f t="shared" si="290"/>
        <v>1233.2490393</v>
      </c>
      <c r="N639" s="24">
        <f t="shared" si="274"/>
        <v>0</v>
      </c>
      <c r="O639" s="95">
        <f t="shared" si="275"/>
        <v>0</v>
      </c>
      <c r="P639" s="96">
        <f t="shared" si="276"/>
        <v>0</v>
      </c>
      <c r="Q639" s="5">
        <f t="shared" si="269"/>
        <v>0.12</v>
      </c>
      <c r="R639" s="8">
        <f t="shared" si="277"/>
        <v>1.00611154</v>
      </c>
      <c r="S639" s="3">
        <f t="shared" si="278"/>
        <v>7.5370508300000001</v>
      </c>
      <c r="T639" s="3">
        <f t="shared" si="279"/>
        <v>0</v>
      </c>
      <c r="U639" s="97" t="str">
        <f t="shared" si="291"/>
        <v>A+J=</v>
      </c>
      <c r="V639" s="122">
        <f t="shared" si="284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65"/>
        <v>45392</v>
      </c>
      <c r="B640" s="96">
        <f t="shared" si="285"/>
        <v>1241.27209109</v>
      </c>
      <c r="C640" s="3">
        <f t="shared" si="281"/>
        <v>1231.1058809399999</v>
      </c>
      <c r="D640" s="99">
        <f t="shared" si="286"/>
        <v>1088.3119999999999</v>
      </c>
      <c r="E640" s="120">
        <f>IF(DAY(A639)=$A$5,VLOOKUP(A639,[1]A!$E$15:$G$200,3),E639)</f>
        <v>1091.25</v>
      </c>
      <c r="F640" s="100">
        <f t="shared" si="287"/>
        <v>45312</v>
      </c>
      <c r="G640" s="141">
        <f t="shared" si="288"/>
        <v>2.6995934989231252E-3</v>
      </c>
      <c r="H640" s="101">
        <f t="shared" si="266"/>
        <v>21</v>
      </c>
      <c r="I640" s="101">
        <f t="shared" si="267"/>
        <v>31</v>
      </c>
      <c r="J640" s="96">
        <f t="shared" si="268"/>
        <v>1.001827961558339</v>
      </c>
      <c r="K640" s="96">
        <v>1</v>
      </c>
      <c r="L640" s="96">
        <f t="shared" si="289"/>
        <v>1.00182796</v>
      </c>
      <c r="M640" s="96">
        <f t="shared" si="290"/>
        <v>1233.35629324</v>
      </c>
      <c r="N640" s="24">
        <f t="shared" si="274"/>
        <v>0</v>
      </c>
      <c r="O640" s="95">
        <f t="shared" si="275"/>
        <v>0</v>
      </c>
      <c r="P640" s="96">
        <f t="shared" si="276"/>
        <v>0</v>
      </c>
      <c r="Q640" s="5">
        <f t="shared" si="269"/>
        <v>0.12</v>
      </c>
      <c r="R640" s="8">
        <f t="shared" si="277"/>
        <v>1.0064180949999999</v>
      </c>
      <c r="S640" s="3">
        <f t="shared" si="278"/>
        <v>7.9157978499999997</v>
      </c>
      <c r="T640" s="3">
        <f t="shared" si="279"/>
        <v>0</v>
      </c>
      <c r="U640" s="97" t="str">
        <f t="shared" si="291"/>
        <v>A+J=</v>
      </c>
      <c r="V640" s="122">
        <f t="shared" si="284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65"/>
        <v>45393</v>
      </c>
      <c r="B641" s="96">
        <f t="shared" si="285"/>
        <v>1241.75828617</v>
      </c>
      <c r="C641" s="3">
        <f t="shared" si="281"/>
        <v>1231.1058809399999</v>
      </c>
      <c r="D641" s="99">
        <f t="shared" si="286"/>
        <v>1088.3119999999999</v>
      </c>
      <c r="E641" s="120">
        <f>IF(DAY(A640)=$A$5,VLOOKUP(A640,[1]A!$E$15:$G$200,3),E640)</f>
        <v>1091.25</v>
      </c>
      <c r="F641" s="100">
        <f t="shared" si="287"/>
        <v>45312</v>
      </c>
      <c r="G641" s="141">
        <f t="shared" si="288"/>
        <v>2.6995934989231252E-3</v>
      </c>
      <c r="H641" s="101">
        <f t="shared" si="266"/>
        <v>22</v>
      </c>
      <c r="I641" s="101">
        <f t="shared" si="267"/>
        <v>31</v>
      </c>
      <c r="J641" s="96">
        <f t="shared" si="268"/>
        <v>1.0019150906451701</v>
      </c>
      <c r="K641" s="96">
        <v>1</v>
      </c>
      <c r="L641" s="96">
        <f t="shared" si="289"/>
        <v>1.00191509</v>
      </c>
      <c r="M641" s="96">
        <f t="shared" si="290"/>
        <v>1233.4635595</v>
      </c>
      <c r="N641" s="24">
        <f t="shared" si="274"/>
        <v>0</v>
      </c>
      <c r="O641" s="95">
        <f t="shared" si="275"/>
        <v>0</v>
      </c>
      <c r="P641" s="96">
        <f t="shared" si="276"/>
        <v>0</v>
      </c>
      <c r="Q641" s="5">
        <f t="shared" si="269"/>
        <v>0.12</v>
      </c>
      <c r="R641" s="8">
        <f t="shared" si="277"/>
        <v>1.006724744</v>
      </c>
      <c r="S641" s="3">
        <f t="shared" si="278"/>
        <v>8.2947266699999993</v>
      </c>
      <c r="T641" s="3">
        <f t="shared" si="279"/>
        <v>0</v>
      </c>
      <c r="U641" s="97" t="str">
        <f t="shared" si="291"/>
        <v>A+J=</v>
      </c>
      <c r="V641" s="122">
        <f t="shared" si="284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65"/>
        <v>45394</v>
      </c>
      <c r="B642" s="96">
        <f t="shared" si="285"/>
        <v>1242.24466297</v>
      </c>
      <c r="C642" s="3">
        <f t="shared" si="281"/>
        <v>1231.1058809399999</v>
      </c>
      <c r="D642" s="99">
        <f t="shared" si="286"/>
        <v>1088.3119999999999</v>
      </c>
      <c r="E642" s="120">
        <f>IF(DAY(A641)=$A$5,VLOOKUP(A641,[1]A!$E$15:$G$200,3),E641)</f>
        <v>1091.25</v>
      </c>
      <c r="F642" s="100">
        <f t="shared" si="287"/>
        <v>45312</v>
      </c>
      <c r="G642" s="141">
        <f t="shared" si="288"/>
        <v>2.6995934989231252E-3</v>
      </c>
      <c r="H642" s="101">
        <f t="shared" si="266"/>
        <v>23</v>
      </c>
      <c r="I642" s="101">
        <f t="shared" si="267"/>
        <v>31</v>
      </c>
      <c r="J642" s="96">
        <f t="shared" si="268"/>
        <v>1.0020022273096274</v>
      </c>
      <c r="K642" s="96">
        <v>1</v>
      </c>
      <c r="L642" s="96">
        <f t="shared" si="289"/>
        <v>1.0020022200000001</v>
      </c>
      <c r="M642" s="96">
        <f t="shared" si="290"/>
        <v>1233.57082575</v>
      </c>
      <c r="N642" s="24">
        <f t="shared" si="274"/>
        <v>0</v>
      </c>
      <c r="O642" s="95">
        <f t="shared" si="275"/>
        <v>0</v>
      </c>
      <c r="P642" s="96">
        <f t="shared" si="276"/>
        <v>0</v>
      </c>
      <c r="Q642" s="5">
        <f t="shared" si="269"/>
        <v>0.12</v>
      </c>
      <c r="R642" s="8">
        <f t="shared" si="277"/>
        <v>1.0070314869999999</v>
      </c>
      <c r="S642" s="3">
        <f t="shared" si="278"/>
        <v>8.6738372199999993</v>
      </c>
      <c r="T642" s="3">
        <f t="shared" si="279"/>
        <v>0</v>
      </c>
      <c r="U642" s="97" t="str">
        <f t="shared" si="291"/>
        <v>A+J=</v>
      </c>
      <c r="V642" s="122">
        <f t="shared" si="284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65"/>
        <v>45395</v>
      </c>
      <c r="B643" s="96">
        <f t="shared" si="285"/>
        <v>1242.73124512</v>
      </c>
      <c r="C643" s="3">
        <f t="shared" si="281"/>
        <v>1231.1058809399999</v>
      </c>
      <c r="D643" s="99">
        <f t="shared" si="286"/>
        <v>1088.3119999999999</v>
      </c>
      <c r="E643" s="120">
        <f>IF(DAY(A642)=$A$5,VLOOKUP(A642,[1]A!$E$15:$G$200,3),E642)</f>
        <v>1091.25</v>
      </c>
      <c r="F643" s="100">
        <f t="shared" si="287"/>
        <v>45312</v>
      </c>
      <c r="G643" s="141">
        <f t="shared" si="288"/>
        <v>2.6995934989231252E-3</v>
      </c>
      <c r="H643" s="101">
        <f t="shared" si="266"/>
        <v>24</v>
      </c>
      <c r="I643" s="101">
        <f t="shared" si="267"/>
        <v>31</v>
      </c>
      <c r="J643" s="96">
        <f t="shared" si="268"/>
        <v>1.00208937155237</v>
      </c>
      <c r="K643" s="96">
        <v>1</v>
      </c>
      <c r="L643" s="96">
        <f t="shared" si="289"/>
        <v>1.00208937</v>
      </c>
      <c r="M643" s="96">
        <f t="shared" si="290"/>
        <v>1233.67811663</v>
      </c>
      <c r="N643" s="24">
        <f t="shared" si="274"/>
        <v>0</v>
      </c>
      <c r="O643" s="95">
        <f t="shared" si="275"/>
        <v>0</v>
      </c>
      <c r="P643" s="96">
        <f t="shared" si="276"/>
        <v>0</v>
      </c>
      <c r="Q643" s="5">
        <f t="shared" si="269"/>
        <v>0.12</v>
      </c>
      <c r="R643" s="8">
        <f t="shared" si="277"/>
        <v>1.0073383229999999</v>
      </c>
      <c r="S643" s="3">
        <f t="shared" si="278"/>
        <v>9.0531284900000006</v>
      </c>
      <c r="T643" s="3">
        <f t="shared" si="279"/>
        <v>0</v>
      </c>
      <c r="U643" s="97" t="str">
        <f t="shared" si="291"/>
        <v>A+J=</v>
      </c>
      <c r="V643" s="122">
        <f t="shared" si="284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65"/>
        <v>45396</v>
      </c>
      <c r="B644" s="96">
        <f t="shared" si="285"/>
        <v>1243.2180078599999</v>
      </c>
      <c r="C644" s="3">
        <f t="shared" si="281"/>
        <v>1231.1058809399999</v>
      </c>
      <c r="D644" s="99">
        <f t="shared" si="286"/>
        <v>1088.3119999999999</v>
      </c>
      <c r="E644" s="120">
        <f>IF(DAY(A643)=$A$5,VLOOKUP(A643,[1]A!$E$15:$G$200,3),E643)</f>
        <v>1091.25</v>
      </c>
      <c r="F644" s="100">
        <f t="shared" si="287"/>
        <v>45312</v>
      </c>
      <c r="G644" s="141">
        <f t="shared" si="288"/>
        <v>2.6995934989231252E-3</v>
      </c>
      <c r="H644" s="101">
        <f t="shared" si="266"/>
        <v>25</v>
      </c>
      <c r="I644" s="101">
        <f t="shared" si="267"/>
        <v>31</v>
      </c>
      <c r="J644" s="96">
        <f t="shared" si="268"/>
        <v>1.0021765233740567</v>
      </c>
      <c r="K644" s="96">
        <v>1</v>
      </c>
      <c r="L644" s="96">
        <f t="shared" si="289"/>
        <v>1.0021765199999999</v>
      </c>
      <c r="M644" s="96">
        <f t="shared" si="290"/>
        <v>1233.7854075099999</v>
      </c>
      <c r="N644" s="24">
        <f t="shared" si="274"/>
        <v>0</v>
      </c>
      <c r="O644" s="95">
        <f t="shared" si="275"/>
        <v>0</v>
      </c>
      <c r="P644" s="96">
        <f t="shared" si="276"/>
        <v>0</v>
      </c>
      <c r="Q644" s="5">
        <f t="shared" si="269"/>
        <v>0.12</v>
      </c>
      <c r="R644" s="8">
        <f t="shared" si="277"/>
        <v>1.0076452520000001</v>
      </c>
      <c r="S644" s="3">
        <f t="shared" si="278"/>
        <v>9.4326003499999995</v>
      </c>
      <c r="T644" s="3">
        <f t="shared" si="279"/>
        <v>0</v>
      </c>
      <c r="U644" s="97" t="str">
        <f t="shared" si="291"/>
        <v>A+J=</v>
      </c>
      <c r="V644" s="122">
        <f t="shared" si="284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65"/>
        <v>45397</v>
      </c>
      <c r="B645" s="96">
        <f t="shared" si="285"/>
        <v>1243.7049648499999</v>
      </c>
      <c r="C645" s="3">
        <f t="shared" si="281"/>
        <v>1231.1058809399999</v>
      </c>
      <c r="D645" s="99">
        <f t="shared" si="286"/>
        <v>1088.3119999999999</v>
      </c>
      <c r="E645" s="120">
        <f>IF(DAY(A644)=$A$5,VLOOKUP(A644,[1]A!$E$15:$G$200,3),E644)</f>
        <v>1091.25</v>
      </c>
      <c r="F645" s="100">
        <f t="shared" si="287"/>
        <v>45312</v>
      </c>
      <c r="G645" s="141">
        <f t="shared" si="288"/>
        <v>2.6995934989231252E-3</v>
      </c>
      <c r="H645" s="101">
        <f t="shared" si="266"/>
        <v>26</v>
      </c>
      <c r="I645" s="101">
        <f t="shared" si="267"/>
        <v>31</v>
      </c>
      <c r="J645" s="96">
        <f t="shared" si="268"/>
        <v>1.0022636827753468</v>
      </c>
      <c r="K645" s="96">
        <v>1</v>
      </c>
      <c r="L645" s="96">
        <f t="shared" si="289"/>
        <v>1.00226368</v>
      </c>
      <c r="M645" s="96">
        <f t="shared" si="290"/>
        <v>1233.8927107</v>
      </c>
      <c r="N645" s="24">
        <f t="shared" si="274"/>
        <v>0</v>
      </c>
      <c r="O645" s="95">
        <f t="shared" si="275"/>
        <v>0</v>
      </c>
      <c r="P645" s="96">
        <f t="shared" si="276"/>
        <v>0</v>
      </c>
      <c r="Q645" s="5">
        <f t="shared" si="269"/>
        <v>0.12</v>
      </c>
      <c r="R645" s="8">
        <f t="shared" si="277"/>
        <v>1.0079522750000001</v>
      </c>
      <c r="S645" s="3">
        <f t="shared" si="278"/>
        <v>9.8122541499999993</v>
      </c>
      <c r="T645" s="3">
        <f t="shared" si="279"/>
        <v>0</v>
      </c>
      <c r="U645" s="97" t="str">
        <f t="shared" si="291"/>
        <v>A+J=</v>
      </c>
      <c r="V645" s="122">
        <f t="shared" si="284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65"/>
        <v>45398</v>
      </c>
      <c r="B646" s="96">
        <f t="shared" si="285"/>
        <v>1244.1921024800001</v>
      </c>
      <c r="C646" s="3">
        <f t="shared" si="281"/>
        <v>1231.1058809399999</v>
      </c>
      <c r="D646" s="99">
        <f t="shared" si="286"/>
        <v>1088.3119999999999</v>
      </c>
      <c r="E646" s="120">
        <f>IF(DAY(A645)=$A$5,VLOOKUP(A645,[1]A!$E$15:$G$200,3),E645)</f>
        <v>1091.25</v>
      </c>
      <c r="F646" s="100">
        <f t="shared" si="287"/>
        <v>45312</v>
      </c>
      <c r="G646" s="141">
        <f t="shared" si="288"/>
        <v>2.6995934989231252E-3</v>
      </c>
      <c r="H646" s="101">
        <f t="shared" si="266"/>
        <v>27</v>
      </c>
      <c r="I646" s="101">
        <f t="shared" si="267"/>
        <v>31</v>
      </c>
      <c r="J646" s="96">
        <f t="shared" si="268"/>
        <v>1.0023508497568998</v>
      </c>
      <c r="K646" s="96">
        <v>1</v>
      </c>
      <c r="L646" s="96">
        <f t="shared" si="289"/>
        <v>1.0023508400000001</v>
      </c>
      <c r="M646" s="96">
        <f t="shared" si="290"/>
        <v>1234.0000138800001</v>
      </c>
      <c r="N646" s="24">
        <f t="shared" si="274"/>
        <v>0</v>
      </c>
      <c r="O646" s="95">
        <f t="shared" si="275"/>
        <v>0</v>
      </c>
      <c r="P646" s="96">
        <f t="shared" si="276"/>
        <v>0</v>
      </c>
      <c r="Q646" s="5">
        <f t="shared" si="269"/>
        <v>0.12</v>
      </c>
      <c r="R646" s="8">
        <f t="shared" si="277"/>
        <v>1.0082593909999999</v>
      </c>
      <c r="S646" s="3">
        <f t="shared" si="278"/>
        <v>10.1920886</v>
      </c>
      <c r="T646" s="3">
        <f t="shared" si="279"/>
        <v>0</v>
      </c>
      <c r="U646" s="97" t="str">
        <f t="shared" si="291"/>
        <v>A+J=</v>
      </c>
      <c r="V646" s="122">
        <f t="shared" si="284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65"/>
        <v>45399</v>
      </c>
      <c r="B647" s="96">
        <f t="shared" si="285"/>
        <v>1244.6794468700002</v>
      </c>
      <c r="C647" s="3">
        <f t="shared" si="281"/>
        <v>1231.1058809399999</v>
      </c>
      <c r="D647" s="99">
        <f t="shared" si="286"/>
        <v>1088.3119999999999</v>
      </c>
      <c r="E647" s="120">
        <f>IF(DAY(A646)=$A$5,VLOOKUP(A646,[1]A!$E$15:$G$200,3),E646)</f>
        <v>1091.25</v>
      </c>
      <c r="F647" s="100">
        <f t="shared" si="287"/>
        <v>45312</v>
      </c>
      <c r="G647" s="141">
        <f t="shared" si="288"/>
        <v>2.6995934989231252E-3</v>
      </c>
      <c r="H647" s="101">
        <f t="shared" si="266"/>
        <v>28</v>
      </c>
      <c r="I647" s="101">
        <f t="shared" si="267"/>
        <v>31</v>
      </c>
      <c r="J647" s="96">
        <f t="shared" si="268"/>
        <v>1.0024380243193745</v>
      </c>
      <c r="K647" s="96">
        <v>1</v>
      </c>
      <c r="L647" s="96">
        <f t="shared" si="289"/>
        <v>1.00243802</v>
      </c>
      <c r="M647" s="96">
        <f t="shared" si="290"/>
        <v>1234.1073416900001</v>
      </c>
      <c r="N647" s="24">
        <f t="shared" si="274"/>
        <v>0</v>
      </c>
      <c r="O647" s="95">
        <f t="shared" si="275"/>
        <v>0</v>
      </c>
      <c r="P647" s="96">
        <f t="shared" si="276"/>
        <v>0</v>
      </c>
      <c r="Q647" s="5">
        <f t="shared" si="269"/>
        <v>0.12</v>
      </c>
      <c r="R647" s="8">
        <f t="shared" si="277"/>
        <v>1.0085666010000001</v>
      </c>
      <c r="S647" s="3">
        <f t="shared" si="278"/>
        <v>10.572105179999999</v>
      </c>
      <c r="T647" s="3">
        <f t="shared" si="279"/>
        <v>0</v>
      </c>
      <c r="U647" s="97" t="str">
        <f t="shared" si="291"/>
        <v>A+J=</v>
      </c>
      <c r="V647" s="122">
        <f t="shared" si="284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65"/>
        <v>45400</v>
      </c>
      <c r="B648" s="96">
        <f t="shared" si="285"/>
        <v>1245.1669732299999</v>
      </c>
      <c r="C648" s="3">
        <f t="shared" si="281"/>
        <v>1231.1058809399999</v>
      </c>
      <c r="D648" s="99">
        <f t="shared" si="286"/>
        <v>1088.3119999999999</v>
      </c>
      <c r="E648" s="120">
        <f>IF(DAY(A647)=$A$5,VLOOKUP(A647,[1]A!$E$15:$G$200,3),E647)</f>
        <v>1091.25</v>
      </c>
      <c r="F648" s="100">
        <f t="shared" si="287"/>
        <v>45312</v>
      </c>
      <c r="G648" s="141">
        <f t="shared" si="288"/>
        <v>2.6995934989231252E-3</v>
      </c>
      <c r="H648" s="101">
        <f t="shared" si="266"/>
        <v>29</v>
      </c>
      <c r="I648" s="101">
        <f t="shared" si="267"/>
        <v>31</v>
      </c>
      <c r="J648" s="96">
        <f t="shared" si="268"/>
        <v>1.0025252064634302</v>
      </c>
      <c r="K648" s="96">
        <v>1</v>
      </c>
      <c r="L648" s="96">
        <f t="shared" si="289"/>
        <v>1.0025252</v>
      </c>
      <c r="M648" s="96">
        <f t="shared" si="290"/>
        <v>1234.21466951</v>
      </c>
      <c r="N648" s="24">
        <f t="shared" si="274"/>
        <v>0</v>
      </c>
      <c r="O648" s="95">
        <f t="shared" si="275"/>
        <v>0</v>
      </c>
      <c r="P648" s="96">
        <f t="shared" si="276"/>
        <v>0</v>
      </c>
      <c r="Q648" s="5">
        <f t="shared" si="269"/>
        <v>0.12</v>
      </c>
      <c r="R648" s="8">
        <f t="shared" si="277"/>
        <v>1.008873905</v>
      </c>
      <c r="S648" s="3">
        <f t="shared" si="278"/>
        <v>10.95230372</v>
      </c>
      <c r="T648" s="3">
        <f t="shared" si="279"/>
        <v>0</v>
      </c>
      <c r="U648" s="97" t="str">
        <f t="shared" si="291"/>
        <v>A+J=</v>
      </c>
      <c r="V648" s="122">
        <f t="shared" si="284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65"/>
        <v>45401</v>
      </c>
      <c r="B649" s="96">
        <f t="shared" si="285"/>
        <v>1245.65469276</v>
      </c>
      <c r="C649" s="3">
        <f t="shared" si="281"/>
        <v>1231.1058809399999</v>
      </c>
      <c r="D649" s="99">
        <f t="shared" si="286"/>
        <v>1088.3119999999999</v>
      </c>
      <c r="E649" s="120">
        <f>IF(DAY(A648)=$A$5,VLOOKUP(A648,[1]A!$E$15:$G$200,3),E648)</f>
        <v>1091.25</v>
      </c>
      <c r="F649" s="100">
        <f t="shared" si="287"/>
        <v>45312</v>
      </c>
      <c r="G649" s="141">
        <f t="shared" si="288"/>
        <v>2.6995934989231252E-3</v>
      </c>
      <c r="H649" s="101">
        <f t="shared" si="266"/>
        <v>30</v>
      </c>
      <c r="I649" s="101">
        <f t="shared" si="267"/>
        <v>31</v>
      </c>
      <c r="J649" s="96">
        <f t="shared" si="268"/>
        <v>1.0026123961897266</v>
      </c>
      <c r="K649" s="96">
        <v>1</v>
      </c>
      <c r="L649" s="96">
        <f t="shared" si="289"/>
        <v>1.0026123899999999</v>
      </c>
      <c r="M649" s="96">
        <f t="shared" si="290"/>
        <v>1234.3220096299999</v>
      </c>
      <c r="N649" s="24">
        <f t="shared" si="274"/>
        <v>0</v>
      </c>
      <c r="O649" s="95">
        <f t="shared" si="275"/>
        <v>0</v>
      </c>
      <c r="P649" s="96">
        <f t="shared" si="276"/>
        <v>0</v>
      </c>
      <c r="Q649" s="5">
        <f t="shared" si="269"/>
        <v>0.12</v>
      </c>
      <c r="R649" s="8">
        <f t="shared" si="277"/>
        <v>1.009181302</v>
      </c>
      <c r="S649" s="3">
        <f t="shared" si="278"/>
        <v>11.332683129999999</v>
      </c>
      <c r="T649" s="3">
        <f t="shared" si="279"/>
        <v>0</v>
      </c>
      <c r="U649" s="97" t="str">
        <f t="shared" si="291"/>
        <v>A+J=</v>
      </c>
      <c r="V649" s="122">
        <f t="shared" si="284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65"/>
        <v>45402</v>
      </c>
      <c r="B650" s="96">
        <f t="shared" si="285"/>
        <v>1246.1426067399998</v>
      </c>
      <c r="C650" s="3">
        <f t="shared" si="281"/>
        <v>1231.1058809399999</v>
      </c>
      <c r="D650" s="99">
        <f t="shared" si="286"/>
        <v>1088.3119999999999</v>
      </c>
      <c r="E650" s="120">
        <f>IF(DAY(A649)=$A$5,VLOOKUP(A649,[1]A!$E$15:$G$200,3),E649)</f>
        <v>1091.25</v>
      </c>
      <c r="F650" s="100">
        <f t="shared" si="287"/>
        <v>45312</v>
      </c>
      <c r="G650" s="141">
        <f t="shared" si="288"/>
        <v>2.6995934989231252E-3</v>
      </c>
      <c r="H650" s="101">
        <f t="shared" si="266"/>
        <v>31</v>
      </c>
      <c r="I650" s="101">
        <f t="shared" si="267"/>
        <v>31</v>
      </c>
      <c r="J650" s="96">
        <f t="shared" si="268"/>
        <v>1.0026995934989231</v>
      </c>
      <c r="K650" s="96">
        <v>1</v>
      </c>
      <c r="L650" s="96">
        <f t="shared" si="289"/>
        <v>1.00269959</v>
      </c>
      <c r="M650" s="96">
        <f t="shared" si="290"/>
        <v>1234.4293620599999</v>
      </c>
      <c r="N650" s="24">
        <f t="shared" si="274"/>
        <v>21</v>
      </c>
      <c r="O650" s="95">
        <f t="shared" si="275"/>
        <v>5.0000000000000001E-3</v>
      </c>
      <c r="P650" s="96">
        <f t="shared" si="276"/>
        <v>6.1721468100000001</v>
      </c>
      <c r="Q650" s="5">
        <f t="shared" si="269"/>
        <v>0.12</v>
      </c>
      <c r="R650" s="8">
        <f t="shared" si="277"/>
        <v>1.0094887930000001</v>
      </c>
      <c r="S650" s="3">
        <f t="shared" si="278"/>
        <v>11.713244680000001</v>
      </c>
      <c r="T650" s="3">
        <f t="shared" si="279"/>
        <v>17.88539149</v>
      </c>
      <c r="U650" s="97" t="str">
        <f t="shared" si="291"/>
        <v>A+J=</v>
      </c>
      <c r="V650" s="122">
        <f t="shared" si="284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92">(A650+1)</f>
        <v>45403</v>
      </c>
      <c r="B651" s="96">
        <f t="shared" si="285"/>
        <v>1228.7543392</v>
      </c>
      <c r="C651" s="3">
        <f t="shared" si="281"/>
        <v>1228.2572152499999</v>
      </c>
      <c r="D651" s="99">
        <f t="shared" si="286"/>
        <v>1088.3119999999999</v>
      </c>
      <c r="E651" s="120">
        <f>IF(DAY(A650)=$A$5,VLOOKUP(A650,[1]A!$E$15:$G$200,3),E650)</f>
        <v>1091.25</v>
      </c>
      <c r="F651" s="100">
        <f t="shared" si="287"/>
        <v>45312</v>
      </c>
      <c r="G651" s="141">
        <f t="shared" si="288"/>
        <v>2.6995934989231252E-3</v>
      </c>
      <c r="H651" s="101">
        <f t="shared" ref="H651:H714" si="293">IF(A651&gt;A$7,IF(DAY(A651)=A$5+1,1,H650+1),0)</f>
        <v>1</v>
      </c>
      <c r="I651" s="101">
        <f t="shared" ref="I651:I714" si="294">IF(DAY(A651)=A$5+1,DAY(EOMONTH(A651,0)),I650)</f>
        <v>30</v>
      </c>
      <c r="J651" s="96">
        <f t="shared" ref="J651:J714" si="295">IF(E651&gt;D651,((E651/D651)^(H651/I651)),1)</f>
        <v>1.0000898692427045</v>
      </c>
      <c r="K651" s="96">
        <v>1</v>
      </c>
      <c r="L651" s="96">
        <f t="shared" si="289"/>
        <v>1.0000898600000001</v>
      </c>
      <c r="M651" s="96">
        <f t="shared" si="290"/>
        <v>1228.36758644</v>
      </c>
      <c r="N651" s="24">
        <f t="shared" si="274"/>
        <v>0</v>
      </c>
      <c r="O651" s="95">
        <f t="shared" si="275"/>
        <v>0</v>
      </c>
      <c r="P651" s="96">
        <f t="shared" si="276"/>
        <v>0</v>
      </c>
      <c r="Q651" s="5">
        <f t="shared" ref="Q651:Q714" si="296">(Q650)</f>
        <v>0.12</v>
      </c>
      <c r="R651" s="8">
        <f t="shared" si="277"/>
        <v>1.0003148509999999</v>
      </c>
      <c r="S651" s="3">
        <f t="shared" si="278"/>
        <v>0.38675275999999997</v>
      </c>
      <c r="T651" s="3">
        <f t="shared" si="279"/>
        <v>0</v>
      </c>
      <c r="U651" s="97" t="str">
        <f t="shared" ref="U651:U666" si="297">U650</f>
        <v>A+J=</v>
      </c>
      <c r="V651" s="122">
        <f t="shared" si="284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92"/>
        <v>45404</v>
      </c>
      <c r="B652" s="96">
        <f t="shared" si="285"/>
        <v>1229.25168009</v>
      </c>
      <c r="C652" s="3">
        <f t="shared" si="281"/>
        <v>1228.2572152499999</v>
      </c>
      <c r="D652" s="99">
        <f t="shared" si="286"/>
        <v>1088.3119999999999</v>
      </c>
      <c r="E652" s="120">
        <f>IF(DAY(A651)=$A$5,VLOOKUP(A651,[1]A!$E$15:$G$200,3),E651)</f>
        <v>1091.25</v>
      </c>
      <c r="F652" s="100">
        <f t="shared" si="287"/>
        <v>45312</v>
      </c>
      <c r="G652" s="141">
        <f t="shared" si="288"/>
        <v>2.6995934989231252E-3</v>
      </c>
      <c r="H652" s="101">
        <f t="shared" si="293"/>
        <v>2</v>
      </c>
      <c r="I652" s="101">
        <f t="shared" si="294"/>
        <v>30</v>
      </c>
      <c r="J652" s="96">
        <f t="shared" si="295"/>
        <v>1.0001797465618898</v>
      </c>
      <c r="K652" s="96">
        <v>1</v>
      </c>
      <c r="L652" s="96">
        <f t="shared" si="289"/>
        <v>1.0001797400000001</v>
      </c>
      <c r="M652" s="96">
        <f t="shared" si="290"/>
        <v>1228.4779822</v>
      </c>
      <c r="N652" s="24">
        <f t="shared" ref="N652:N715" si="298">IF(DAY(A652)=A$5,VLOOKUP(A652,$Y$10:$AG$80,8),0)</f>
        <v>0</v>
      </c>
      <c r="O652" s="95">
        <f t="shared" ref="O652:O715" si="299">IF(N652&gt;0,VLOOKUP(N652,$X$10:$AD$117,7),0)</f>
        <v>0</v>
      </c>
      <c r="P652" s="96">
        <f t="shared" ref="P652:P715" si="300">IF(O652&gt;0,TRUNC(O652*M652,8),0)</f>
        <v>0</v>
      </c>
      <c r="Q652" s="5">
        <f t="shared" si="296"/>
        <v>0.12</v>
      </c>
      <c r="R652" s="8">
        <f t="shared" ref="R652:R715" si="301">ROUND((1+Q652)^(30/360)^(H652/I652),9)</f>
        <v>1.000629802</v>
      </c>
      <c r="S652" s="3">
        <f t="shared" ref="S652:S715" si="302">TRUNC(M652*(R652-1),8)</f>
        <v>0.77369789</v>
      </c>
      <c r="T652" s="3">
        <f t="shared" ref="T652:T715" si="303">IF(N652&gt;0,P652+S652,0)</f>
        <v>0</v>
      </c>
      <c r="U652" s="97" t="str">
        <f t="shared" si="297"/>
        <v>A+J=</v>
      </c>
      <c r="V652" s="122">
        <f t="shared" si="284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92"/>
        <v>45405</v>
      </c>
      <c r="B653" s="96">
        <f t="shared" si="285"/>
        <v>1229.7492244300001</v>
      </c>
      <c r="C653" s="3">
        <f t="shared" si="281"/>
        <v>1228.2572152499999</v>
      </c>
      <c r="D653" s="99">
        <f t="shared" si="286"/>
        <v>1088.3119999999999</v>
      </c>
      <c r="E653" s="120">
        <f>IF(DAY(A652)=$A$5,VLOOKUP(A652,[1]A!$E$15:$G$200,3),E652)</f>
        <v>1091.25</v>
      </c>
      <c r="F653" s="100">
        <f t="shared" si="287"/>
        <v>45312</v>
      </c>
      <c r="G653" s="141">
        <f t="shared" si="288"/>
        <v>2.6995934989231252E-3</v>
      </c>
      <c r="H653" s="101">
        <f t="shared" si="293"/>
        <v>3</v>
      </c>
      <c r="I653" s="101">
        <f t="shared" si="294"/>
        <v>30</v>
      </c>
      <c r="J653" s="96">
        <f t="shared" si="295"/>
        <v>1.0002696319582818</v>
      </c>
      <c r="K653" s="96">
        <v>1</v>
      </c>
      <c r="L653" s="96">
        <f t="shared" si="289"/>
        <v>1.00026963</v>
      </c>
      <c r="M653" s="96">
        <f t="shared" si="290"/>
        <v>1228.5883902400001</v>
      </c>
      <c r="N653" s="24">
        <f t="shared" si="298"/>
        <v>0</v>
      </c>
      <c r="O653" s="95">
        <f t="shared" si="299"/>
        <v>0</v>
      </c>
      <c r="P653" s="96">
        <f t="shared" si="300"/>
        <v>0</v>
      </c>
      <c r="Q653" s="5">
        <f t="shared" si="296"/>
        <v>0.12</v>
      </c>
      <c r="R653" s="8">
        <f t="shared" si="301"/>
        <v>1.0009448519999999</v>
      </c>
      <c r="S653" s="3">
        <f t="shared" si="302"/>
        <v>1.1608341900000001</v>
      </c>
      <c r="T653" s="3">
        <f t="shared" si="303"/>
        <v>0</v>
      </c>
      <c r="U653" s="97" t="str">
        <f t="shared" si="297"/>
        <v>A+J=</v>
      </c>
      <c r="V653" s="122">
        <f t="shared" si="284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92"/>
        <v>45406</v>
      </c>
      <c r="B654" s="96">
        <f t="shared" si="285"/>
        <v>1230.2469599899998</v>
      </c>
      <c r="C654" s="3">
        <f t="shared" si="281"/>
        <v>1228.2572152499999</v>
      </c>
      <c r="D654" s="99">
        <f t="shared" si="286"/>
        <v>1088.3119999999999</v>
      </c>
      <c r="E654" s="120">
        <f>IF(DAY(A653)=$A$5,VLOOKUP(A653,[1]A!$E$15:$G$200,3),E653)</f>
        <v>1091.25</v>
      </c>
      <c r="F654" s="100">
        <f t="shared" si="287"/>
        <v>45312</v>
      </c>
      <c r="G654" s="141">
        <f t="shared" si="288"/>
        <v>2.6995934989231252E-3</v>
      </c>
      <c r="H654" s="101">
        <f t="shared" si="293"/>
        <v>4</v>
      </c>
      <c r="I654" s="101">
        <f t="shared" si="294"/>
        <v>30</v>
      </c>
      <c r="J654" s="96">
        <f t="shared" si="295"/>
        <v>1.0003595254326061</v>
      </c>
      <c r="K654" s="96">
        <v>1</v>
      </c>
      <c r="L654" s="96">
        <f t="shared" si="289"/>
        <v>1.0003595199999999</v>
      </c>
      <c r="M654" s="96">
        <f t="shared" si="290"/>
        <v>1228.6987982799999</v>
      </c>
      <c r="N654" s="24">
        <f t="shared" si="298"/>
        <v>0</v>
      </c>
      <c r="O654" s="95">
        <f t="shared" si="299"/>
        <v>0</v>
      </c>
      <c r="P654" s="96">
        <f t="shared" si="300"/>
        <v>0</v>
      </c>
      <c r="Q654" s="5">
        <f t="shared" si="296"/>
        <v>0.12</v>
      </c>
      <c r="R654" s="8">
        <f t="shared" si="301"/>
        <v>1.0012600009999999</v>
      </c>
      <c r="S654" s="3">
        <f t="shared" si="302"/>
        <v>1.54816171</v>
      </c>
      <c r="T654" s="3">
        <f t="shared" si="303"/>
        <v>0</v>
      </c>
      <c r="U654" s="97" t="str">
        <f t="shared" si="297"/>
        <v>A+J=</v>
      </c>
      <c r="V654" s="122">
        <f t="shared" si="284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92"/>
        <v>45407</v>
      </c>
      <c r="B655" s="96">
        <f t="shared" si="285"/>
        <v>1230.74489909</v>
      </c>
      <c r="C655" s="3">
        <f t="shared" si="281"/>
        <v>1228.2572152499999</v>
      </c>
      <c r="D655" s="99">
        <f t="shared" si="286"/>
        <v>1088.3119999999999</v>
      </c>
      <c r="E655" s="120">
        <f>IF(DAY(A654)=$A$5,VLOOKUP(A654,[1]A!$E$15:$G$200,3),E654)</f>
        <v>1091.25</v>
      </c>
      <c r="F655" s="100">
        <f t="shared" si="287"/>
        <v>45312</v>
      </c>
      <c r="G655" s="141">
        <f t="shared" si="288"/>
        <v>2.6995934989231252E-3</v>
      </c>
      <c r="H655" s="101">
        <f t="shared" si="293"/>
        <v>5</v>
      </c>
      <c r="I655" s="101">
        <f t="shared" si="294"/>
        <v>30</v>
      </c>
      <c r="J655" s="96">
        <f t="shared" si="295"/>
        <v>1.000449426985589</v>
      </c>
      <c r="K655" s="96">
        <v>1</v>
      </c>
      <c r="L655" s="96">
        <f t="shared" si="289"/>
        <v>1.00044942</v>
      </c>
      <c r="M655" s="96">
        <f t="shared" si="290"/>
        <v>1228.8092185999999</v>
      </c>
      <c r="N655" s="24">
        <f t="shared" si="298"/>
        <v>0</v>
      </c>
      <c r="O655" s="95">
        <f t="shared" si="299"/>
        <v>0</v>
      </c>
      <c r="P655" s="96">
        <f t="shared" si="300"/>
        <v>0</v>
      </c>
      <c r="Q655" s="5">
        <f t="shared" si="296"/>
        <v>0.12</v>
      </c>
      <c r="R655" s="8">
        <f t="shared" si="301"/>
        <v>1.0015752490000001</v>
      </c>
      <c r="S655" s="3">
        <f t="shared" si="302"/>
        <v>1.93568049</v>
      </c>
      <c r="T655" s="3">
        <f t="shared" si="303"/>
        <v>0</v>
      </c>
      <c r="U655" s="97" t="str">
        <f t="shared" si="297"/>
        <v>A+J=</v>
      </c>
      <c r="V655" s="122">
        <f t="shared" si="284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92"/>
        <v>45408</v>
      </c>
      <c r="B656" s="96">
        <f t="shared" si="285"/>
        <v>1231.2430417799999</v>
      </c>
      <c r="C656" s="3">
        <f t="shared" si="281"/>
        <v>1228.2572152499999</v>
      </c>
      <c r="D656" s="99">
        <f t="shared" si="286"/>
        <v>1088.3119999999999</v>
      </c>
      <c r="E656" s="120">
        <f>IF(DAY(A655)=$A$5,VLOOKUP(A655,[1]A!$E$15:$G$200,3),E655)</f>
        <v>1091.25</v>
      </c>
      <c r="F656" s="100">
        <f t="shared" si="287"/>
        <v>45312</v>
      </c>
      <c r="G656" s="141">
        <f t="shared" si="288"/>
        <v>2.6995934989231252E-3</v>
      </c>
      <c r="H656" s="101">
        <f t="shared" si="293"/>
        <v>6</v>
      </c>
      <c r="I656" s="101">
        <f t="shared" si="294"/>
        <v>30</v>
      </c>
      <c r="J656" s="96">
        <f t="shared" si="295"/>
        <v>1.0005393366179562</v>
      </c>
      <c r="K656" s="96">
        <v>1</v>
      </c>
      <c r="L656" s="96">
        <f t="shared" si="289"/>
        <v>1.0005393300000001</v>
      </c>
      <c r="M656" s="96">
        <f t="shared" si="290"/>
        <v>1228.91965121</v>
      </c>
      <c r="N656" s="24">
        <f t="shared" si="298"/>
        <v>0</v>
      </c>
      <c r="O656" s="95">
        <f t="shared" si="299"/>
        <v>0</v>
      </c>
      <c r="P656" s="96">
        <f t="shared" si="300"/>
        <v>0</v>
      </c>
      <c r="Q656" s="5">
        <f t="shared" si="296"/>
        <v>0.12</v>
      </c>
      <c r="R656" s="8">
        <f t="shared" si="301"/>
        <v>1.001890596</v>
      </c>
      <c r="S656" s="3">
        <f t="shared" si="302"/>
        <v>2.3233905699999999</v>
      </c>
      <c r="T656" s="3">
        <f t="shared" si="303"/>
        <v>0</v>
      </c>
      <c r="U656" s="97" t="str">
        <f t="shared" si="297"/>
        <v>A+J=</v>
      </c>
      <c r="V656" s="122">
        <f t="shared" si="284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92"/>
        <v>45409</v>
      </c>
      <c r="B657" s="96">
        <f t="shared" si="285"/>
        <v>1231.7413893400001</v>
      </c>
      <c r="C657" s="3">
        <f t="shared" si="281"/>
        <v>1228.2572152499999</v>
      </c>
      <c r="D657" s="99">
        <f t="shared" si="286"/>
        <v>1088.3119999999999</v>
      </c>
      <c r="E657" s="120">
        <f>IF(DAY(A656)=$A$5,VLOOKUP(A656,[1]A!$E$15:$G$200,3),E656)</f>
        <v>1091.25</v>
      </c>
      <c r="F657" s="100">
        <f t="shared" si="287"/>
        <v>45312</v>
      </c>
      <c r="G657" s="141">
        <f t="shared" si="288"/>
        <v>2.6995934989231252E-3</v>
      </c>
      <c r="H657" s="101">
        <f t="shared" si="293"/>
        <v>7</v>
      </c>
      <c r="I657" s="101">
        <f t="shared" si="294"/>
        <v>30</v>
      </c>
      <c r="J657" s="96">
        <f t="shared" si="295"/>
        <v>1.0006292543304343</v>
      </c>
      <c r="K657" s="96">
        <v>1</v>
      </c>
      <c r="L657" s="96">
        <f t="shared" si="289"/>
        <v>1.00062925</v>
      </c>
      <c r="M657" s="96">
        <f t="shared" si="290"/>
        <v>1229.0300961</v>
      </c>
      <c r="N657" s="24">
        <f t="shared" si="298"/>
        <v>0</v>
      </c>
      <c r="O657" s="95">
        <f t="shared" si="299"/>
        <v>0</v>
      </c>
      <c r="P657" s="96">
        <f t="shared" si="300"/>
        <v>0</v>
      </c>
      <c r="Q657" s="5">
        <f t="shared" si="296"/>
        <v>0.12</v>
      </c>
      <c r="R657" s="8">
        <f t="shared" si="301"/>
        <v>1.0022060429999999</v>
      </c>
      <c r="S657" s="3">
        <f t="shared" si="302"/>
        <v>2.7112932399999998</v>
      </c>
      <c r="T657" s="3">
        <f t="shared" si="303"/>
        <v>0</v>
      </c>
      <c r="U657" s="97" t="str">
        <f t="shared" si="297"/>
        <v>A+J=</v>
      </c>
      <c r="V657" s="122">
        <f t="shared" si="284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92"/>
        <v>45410</v>
      </c>
      <c r="B658" s="96">
        <f t="shared" si="285"/>
        <v>1232.2399405600002</v>
      </c>
      <c r="C658" s="3">
        <f t="shared" si="281"/>
        <v>1228.2572152499999</v>
      </c>
      <c r="D658" s="99">
        <f t="shared" si="286"/>
        <v>1088.3119999999999</v>
      </c>
      <c r="E658" s="120">
        <f>IF(DAY(A657)=$A$5,VLOOKUP(A657,[1]A!$E$15:$G$200,3),E657)</f>
        <v>1091.25</v>
      </c>
      <c r="F658" s="100">
        <f t="shared" si="287"/>
        <v>45312</v>
      </c>
      <c r="G658" s="141">
        <f t="shared" si="288"/>
        <v>2.6995934989231252E-3</v>
      </c>
      <c r="H658" s="101">
        <f t="shared" si="293"/>
        <v>8</v>
      </c>
      <c r="I658" s="101">
        <f t="shared" si="294"/>
        <v>30</v>
      </c>
      <c r="J658" s="96">
        <f t="shared" si="295"/>
        <v>1.0007191801237489</v>
      </c>
      <c r="K658" s="96">
        <v>1</v>
      </c>
      <c r="L658" s="96">
        <f t="shared" si="289"/>
        <v>1.0007191799999999</v>
      </c>
      <c r="M658" s="96">
        <f t="shared" si="290"/>
        <v>1229.1405532700001</v>
      </c>
      <c r="N658" s="24">
        <f t="shared" si="298"/>
        <v>0</v>
      </c>
      <c r="O658" s="95">
        <f t="shared" si="299"/>
        <v>0</v>
      </c>
      <c r="P658" s="96">
        <f t="shared" si="300"/>
        <v>0</v>
      </c>
      <c r="Q658" s="5">
        <f t="shared" si="296"/>
        <v>0.12</v>
      </c>
      <c r="R658" s="8">
        <f t="shared" si="301"/>
        <v>1.0025215890000001</v>
      </c>
      <c r="S658" s="3">
        <f t="shared" si="302"/>
        <v>3.0993872900000001</v>
      </c>
      <c r="T658" s="3">
        <f t="shared" si="303"/>
        <v>0</v>
      </c>
      <c r="U658" s="97" t="str">
        <f t="shared" si="297"/>
        <v>A+J=</v>
      </c>
      <c r="V658" s="122">
        <f t="shared" si="284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92"/>
        <v>45411</v>
      </c>
      <c r="B659" s="96">
        <f t="shared" si="285"/>
        <v>1232.7386832</v>
      </c>
      <c r="C659" s="3">
        <f t="shared" si="281"/>
        <v>1228.2572152499999</v>
      </c>
      <c r="D659" s="99">
        <f t="shared" si="286"/>
        <v>1088.3119999999999</v>
      </c>
      <c r="E659" s="120">
        <f>IF(DAY(A658)=$A$5,VLOOKUP(A658,[1]A!$E$15:$G$200,3),E658)</f>
        <v>1091.25</v>
      </c>
      <c r="F659" s="100">
        <f t="shared" si="287"/>
        <v>45312</v>
      </c>
      <c r="G659" s="141">
        <f t="shared" si="288"/>
        <v>2.6995934989231252E-3</v>
      </c>
      <c r="H659" s="101">
        <f t="shared" si="293"/>
        <v>9</v>
      </c>
      <c r="I659" s="101">
        <f t="shared" si="294"/>
        <v>30</v>
      </c>
      <c r="J659" s="96">
        <f t="shared" si="295"/>
        <v>1.0008091139986264</v>
      </c>
      <c r="K659" s="96">
        <v>1</v>
      </c>
      <c r="L659" s="96">
        <f t="shared" si="289"/>
        <v>1.0008091100000001</v>
      </c>
      <c r="M659" s="96">
        <f t="shared" si="290"/>
        <v>1229.2510104400001</v>
      </c>
      <c r="N659" s="24">
        <f t="shared" si="298"/>
        <v>0</v>
      </c>
      <c r="O659" s="95">
        <f t="shared" si="299"/>
        <v>0</v>
      </c>
      <c r="P659" s="96">
        <f t="shared" si="300"/>
        <v>0</v>
      </c>
      <c r="Q659" s="5">
        <f t="shared" si="296"/>
        <v>0.12</v>
      </c>
      <c r="R659" s="8">
        <f t="shared" si="301"/>
        <v>1.002837234</v>
      </c>
      <c r="S659" s="3">
        <f t="shared" si="302"/>
        <v>3.4876727600000001</v>
      </c>
      <c r="T659" s="3">
        <f t="shared" si="303"/>
        <v>0</v>
      </c>
      <c r="U659" s="97" t="str">
        <f t="shared" si="297"/>
        <v>A+J=</v>
      </c>
      <c r="V659" s="122">
        <f t="shared" si="284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92"/>
        <v>45412</v>
      </c>
      <c r="B660" s="96">
        <f t="shared" si="285"/>
        <v>1233.2376308100002</v>
      </c>
      <c r="C660" s="3">
        <f t="shared" si="281"/>
        <v>1228.2572152499999</v>
      </c>
      <c r="D660" s="99">
        <f t="shared" si="286"/>
        <v>1088.3119999999999</v>
      </c>
      <c r="E660" s="120">
        <f>IF(DAY(A659)=$A$5,VLOOKUP(A659,[1]A!$E$15:$G$200,3),E659)</f>
        <v>1091.25</v>
      </c>
      <c r="F660" s="100">
        <f t="shared" si="287"/>
        <v>45312</v>
      </c>
      <c r="G660" s="141">
        <f t="shared" si="288"/>
        <v>2.6995934989231252E-3</v>
      </c>
      <c r="H660" s="101">
        <f t="shared" si="293"/>
        <v>10</v>
      </c>
      <c r="I660" s="101">
        <f t="shared" si="294"/>
        <v>30</v>
      </c>
      <c r="J660" s="96">
        <f t="shared" si="295"/>
        <v>1.0008990559557933</v>
      </c>
      <c r="K660" s="96">
        <v>1</v>
      </c>
      <c r="L660" s="96">
        <f t="shared" si="289"/>
        <v>1.0008990499999999</v>
      </c>
      <c r="M660" s="96">
        <f t="shared" si="290"/>
        <v>1229.3614798900001</v>
      </c>
      <c r="N660" s="24">
        <f t="shared" si="298"/>
        <v>0</v>
      </c>
      <c r="O660" s="95">
        <f t="shared" si="299"/>
        <v>0</v>
      </c>
      <c r="P660" s="96">
        <f t="shared" si="300"/>
        <v>0</v>
      </c>
      <c r="Q660" s="5">
        <f t="shared" si="296"/>
        <v>0.12</v>
      </c>
      <c r="R660" s="8">
        <f t="shared" si="301"/>
        <v>1.003152979</v>
      </c>
      <c r="S660" s="3">
        <f t="shared" si="302"/>
        <v>3.8761509200000002</v>
      </c>
      <c r="T660" s="3">
        <f t="shared" si="303"/>
        <v>0</v>
      </c>
      <c r="U660" s="97" t="str">
        <f t="shared" si="297"/>
        <v>A+J=</v>
      </c>
      <c r="V660" s="122">
        <f t="shared" si="284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92"/>
        <v>45413</v>
      </c>
      <c r="B661" s="96">
        <f t="shared" si="285"/>
        <v>1233.7367822399999</v>
      </c>
      <c r="C661" s="3">
        <f t="shared" si="281"/>
        <v>1228.2572152499999</v>
      </c>
      <c r="D661" s="99">
        <f t="shared" si="286"/>
        <v>1088.3119999999999</v>
      </c>
      <c r="E661" s="120">
        <f>IF(DAY(A660)=$A$5,VLOOKUP(A660,[1]A!$E$15:$G$200,3),E660)</f>
        <v>1091.25</v>
      </c>
      <c r="F661" s="100">
        <f t="shared" si="287"/>
        <v>45312</v>
      </c>
      <c r="G661" s="141">
        <f t="shared" si="288"/>
        <v>2.6995934989231252E-3</v>
      </c>
      <c r="H661" s="101">
        <f t="shared" si="293"/>
        <v>11</v>
      </c>
      <c r="I661" s="101">
        <f t="shared" si="294"/>
        <v>30</v>
      </c>
      <c r="J661" s="96">
        <f t="shared" si="295"/>
        <v>1.0009890059959756</v>
      </c>
      <c r="K661" s="96">
        <v>1</v>
      </c>
      <c r="L661" s="96">
        <f t="shared" si="289"/>
        <v>1.0009889999999999</v>
      </c>
      <c r="M661" s="96">
        <f t="shared" si="290"/>
        <v>1229.4719616299999</v>
      </c>
      <c r="N661" s="24">
        <f t="shared" si="298"/>
        <v>0</v>
      </c>
      <c r="O661" s="95">
        <f t="shared" si="299"/>
        <v>0</v>
      </c>
      <c r="P661" s="96">
        <f t="shared" si="300"/>
        <v>0</v>
      </c>
      <c r="Q661" s="5">
        <f t="shared" si="296"/>
        <v>0.12</v>
      </c>
      <c r="R661" s="8">
        <f t="shared" si="301"/>
        <v>1.003468823</v>
      </c>
      <c r="S661" s="3">
        <f t="shared" si="302"/>
        <v>4.2648206100000001</v>
      </c>
      <c r="T661" s="3">
        <f t="shared" si="303"/>
        <v>0</v>
      </c>
      <c r="U661" s="97" t="str">
        <f t="shared" si="297"/>
        <v>A+J=</v>
      </c>
      <c r="V661" s="122">
        <f t="shared" si="284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92"/>
        <v>45414</v>
      </c>
      <c r="B662" s="96">
        <f t="shared" si="285"/>
        <v>1234.23613875</v>
      </c>
      <c r="C662" s="3">
        <f t="shared" si="281"/>
        <v>1228.2572152499999</v>
      </c>
      <c r="D662" s="99">
        <f t="shared" si="286"/>
        <v>1088.3119999999999</v>
      </c>
      <c r="E662" s="120">
        <f>IF(DAY(A661)=$A$5,VLOOKUP(A661,[1]A!$E$15:$G$200,3),E661)</f>
        <v>1091.25</v>
      </c>
      <c r="F662" s="100">
        <f t="shared" si="287"/>
        <v>45312</v>
      </c>
      <c r="G662" s="141">
        <f t="shared" si="288"/>
        <v>2.6995934989231252E-3</v>
      </c>
      <c r="H662" s="101">
        <f t="shared" si="293"/>
        <v>12</v>
      </c>
      <c r="I662" s="101">
        <f t="shared" si="294"/>
        <v>30</v>
      </c>
      <c r="J662" s="96">
        <f t="shared" si="295"/>
        <v>1.0010789641199</v>
      </c>
      <c r="K662" s="96">
        <v>1</v>
      </c>
      <c r="L662" s="96">
        <f t="shared" si="289"/>
        <v>1.0010789600000001</v>
      </c>
      <c r="M662" s="96">
        <f t="shared" si="290"/>
        <v>1229.5824556499999</v>
      </c>
      <c r="N662" s="24">
        <f t="shared" si="298"/>
        <v>0</v>
      </c>
      <c r="O662" s="95">
        <f t="shared" si="299"/>
        <v>0</v>
      </c>
      <c r="P662" s="96">
        <f t="shared" si="300"/>
        <v>0</v>
      </c>
      <c r="Q662" s="5">
        <f t="shared" si="296"/>
        <v>0.12</v>
      </c>
      <c r="R662" s="8">
        <f t="shared" si="301"/>
        <v>1.003784767</v>
      </c>
      <c r="S662" s="3">
        <f t="shared" si="302"/>
        <v>4.6536831000000003</v>
      </c>
      <c r="T662" s="3">
        <f t="shared" si="303"/>
        <v>0</v>
      </c>
      <c r="U662" s="97" t="str">
        <f t="shared" si="297"/>
        <v>A+J=</v>
      </c>
      <c r="V662" s="122">
        <f t="shared" si="284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92"/>
        <v>45415</v>
      </c>
      <c r="B663" s="96">
        <f t="shared" si="285"/>
        <v>1234.73569914</v>
      </c>
      <c r="C663" s="3">
        <f t="shared" si="281"/>
        <v>1228.2572152499999</v>
      </c>
      <c r="D663" s="99">
        <f t="shared" si="286"/>
        <v>1088.3119999999999</v>
      </c>
      <c r="E663" s="120">
        <f>IF(DAY(A662)=$A$5,VLOOKUP(A662,[1]A!$E$15:$G$200,3),E662)</f>
        <v>1091.25</v>
      </c>
      <c r="F663" s="100">
        <f t="shared" si="287"/>
        <v>45312</v>
      </c>
      <c r="G663" s="141">
        <f t="shared" si="288"/>
        <v>2.6995934989231252E-3</v>
      </c>
      <c r="H663" s="101">
        <f t="shared" si="293"/>
        <v>13</v>
      </c>
      <c r="I663" s="101">
        <f t="shared" si="294"/>
        <v>30</v>
      </c>
      <c r="J663" s="96">
        <f t="shared" si="295"/>
        <v>1.0011689303282929</v>
      </c>
      <c r="K663" s="96">
        <v>1</v>
      </c>
      <c r="L663" s="96">
        <f t="shared" si="289"/>
        <v>1.00116893</v>
      </c>
      <c r="M663" s="96">
        <f t="shared" si="290"/>
        <v>1229.6929619499999</v>
      </c>
      <c r="N663" s="24">
        <f t="shared" si="298"/>
        <v>0</v>
      </c>
      <c r="O663" s="95">
        <f t="shared" si="299"/>
        <v>0</v>
      </c>
      <c r="P663" s="96">
        <f t="shared" si="300"/>
        <v>0</v>
      </c>
      <c r="Q663" s="5">
        <f t="shared" si="296"/>
        <v>0.12</v>
      </c>
      <c r="R663" s="8">
        <f t="shared" si="301"/>
        <v>1.00410081</v>
      </c>
      <c r="S663" s="3">
        <f t="shared" si="302"/>
        <v>5.0427371900000004</v>
      </c>
      <c r="T663" s="3">
        <f t="shared" si="303"/>
        <v>0</v>
      </c>
      <c r="U663" s="97" t="str">
        <f t="shared" si="297"/>
        <v>A+J=</v>
      </c>
      <c r="V663" s="122">
        <f t="shared" si="284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92"/>
        <v>45416</v>
      </c>
      <c r="B664" s="96">
        <f t="shared" si="285"/>
        <v>1235.23545236</v>
      </c>
      <c r="C664" s="3">
        <f t="shared" si="281"/>
        <v>1228.2572152499999</v>
      </c>
      <c r="D664" s="99">
        <f t="shared" si="286"/>
        <v>1088.3119999999999</v>
      </c>
      <c r="E664" s="120">
        <f>IF(DAY(A663)=$A$5,VLOOKUP(A663,[1]A!$E$15:$G$200,3),E663)</f>
        <v>1091.25</v>
      </c>
      <c r="F664" s="100">
        <f t="shared" si="287"/>
        <v>45312</v>
      </c>
      <c r="G664" s="141">
        <f t="shared" si="288"/>
        <v>2.6995934989231252E-3</v>
      </c>
      <c r="H664" s="101">
        <f t="shared" si="293"/>
        <v>14</v>
      </c>
      <c r="I664" s="101">
        <f t="shared" si="294"/>
        <v>30</v>
      </c>
      <c r="J664" s="96">
        <f t="shared" si="295"/>
        <v>1.0012589046218807</v>
      </c>
      <c r="K664" s="96">
        <v>1</v>
      </c>
      <c r="L664" s="96">
        <f t="shared" si="289"/>
        <v>1.0012589000000001</v>
      </c>
      <c r="M664" s="96">
        <f t="shared" si="290"/>
        <v>1229.8034682499999</v>
      </c>
      <c r="N664" s="24">
        <f t="shared" si="298"/>
        <v>0</v>
      </c>
      <c r="O664" s="95">
        <f t="shared" si="299"/>
        <v>0</v>
      </c>
      <c r="P664" s="96">
        <f t="shared" si="300"/>
        <v>0</v>
      </c>
      <c r="Q664" s="5">
        <f t="shared" si="296"/>
        <v>0.12</v>
      </c>
      <c r="R664" s="8">
        <f t="shared" si="301"/>
        <v>1.004416953</v>
      </c>
      <c r="S664" s="3">
        <f t="shared" si="302"/>
        <v>5.4319841100000001</v>
      </c>
      <c r="T664" s="3">
        <f t="shared" si="303"/>
        <v>0</v>
      </c>
      <c r="U664" s="97" t="str">
        <f t="shared" si="297"/>
        <v>A+J=</v>
      </c>
      <c r="V664" s="122">
        <f t="shared" si="284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92"/>
        <v>45417</v>
      </c>
      <c r="B665" s="96">
        <f t="shared" si="285"/>
        <v>1235.73540957</v>
      </c>
      <c r="C665" s="3">
        <f t="shared" si="281"/>
        <v>1228.2572152499999</v>
      </c>
      <c r="D665" s="99">
        <f t="shared" si="286"/>
        <v>1088.3119999999999</v>
      </c>
      <c r="E665" s="120">
        <f>IF(DAY(A664)=$A$5,VLOOKUP(A664,[1]A!$E$15:$G$200,3),E664)</f>
        <v>1091.25</v>
      </c>
      <c r="F665" s="100">
        <f t="shared" si="287"/>
        <v>45312</v>
      </c>
      <c r="G665" s="141">
        <f t="shared" si="288"/>
        <v>2.6995934989231252E-3</v>
      </c>
      <c r="H665" s="101">
        <f t="shared" si="293"/>
        <v>15</v>
      </c>
      <c r="I665" s="101">
        <f t="shared" si="294"/>
        <v>30</v>
      </c>
      <c r="J665" s="96">
        <f t="shared" si="295"/>
        <v>1.0013488870013902</v>
      </c>
      <c r="K665" s="96">
        <v>1</v>
      </c>
      <c r="L665" s="96">
        <f t="shared" si="289"/>
        <v>1.0013488800000001</v>
      </c>
      <c r="M665" s="96">
        <f t="shared" si="290"/>
        <v>1229.91398684</v>
      </c>
      <c r="N665" s="24">
        <f t="shared" si="298"/>
        <v>0</v>
      </c>
      <c r="O665" s="95">
        <f t="shared" si="299"/>
        <v>0</v>
      </c>
      <c r="P665" s="96">
        <f t="shared" si="300"/>
        <v>0</v>
      </c>
      <c r="Q665" s="5">
        <f t="shared" si="296"/>
        <v>0.12</v>
      </c>
      <c r="R665" s="8">
        <f t="shared" si="301"/>
        <v>1.004733195</v>
      </c>
      <c r="S665" s="3">
        <f t="shared" si="302"/>
        <v>5.8214227300000001</v>
      </c>
      <c r="T665" s="3">
        <f t="shared" si="303"/>
        <v>0</v>
      </c>
      <c r="U665" s="97" t="str">
        <f t="shared" si="297"/>
        <v>A+J=</v>
      </c>
      <c r="V665" s="122">
        <f t="shared" si="284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92"/>
        <v>45418</v>
      </c>
      <c r="B666" s="96">
        <f t="shared" si="285"/>
        <v>1236.2355720099999</v>
      </c>
      <c r="C666" s="3">
        <f t="shared" si="281"/>
        <v>1228.2572152499999</v>
      </c>
      <c r="D666" s="99">
        <f t="shared" si="286"/>
        <v>1088.3119999999999</v>
      </c>
      <c r="E666" s="120">
        <f>IF(DAY(A665)=$A$5,VLOOKUP(A665,[1]A!$E$15:$G$200,3),E665)</f>
        <v>1091.25</v>
      </c>
      <c r="F666" s="100">
        <f t="shared" si="287"/>
        <v>45312</v>
      </c>
      <c r="G666" s="141">
        <f t="shared" si="288"/>
        <v>2.6995934989231252E-3</v>
      </c>
      <c r="H666" s="101">
        <f t="shared" si="293"/>
        <v>16</v>
      </c>
      <c r="I666" s="101">
        <f t="shared" si="294"/>
        <v>30</v>
      </c>
      <c r="J666" s="96">
        <f t="shared" si="295"/>
        <v>1.001438877467548</v>
      </c>
      <c r="K666" s="96">
        <v>1</v>
      </c>
      <c r="L666" s="96">
        <f t="shared" si="289"/>
        <v>1.0014388700000001</v>
      </c>
      <c r="M666" s="96">
        <f t="shared" si="290"/>
        <v>1230.0245176999999</v>
      </c>
      <c r="N666" s="24">
        <f t="shared" si="298"/>
        <v>0</v>
      </c>
      <c r="O666" s="95">
        <f t="shared" si="299"/>
        <v>0</v>
      </c>
      <c r="P666" s="96">
        <f t="shared" si="300"/>
        <v>0</v>
      </c>
      <c r="Q666" s="5">
        <f t="shared" si="296"/>
        <v>0.12</v>
      </c>
      <c r="R666" s="8">
        <f t="shared" si="301"/>
        <v>1.0050495370000001</v>
      </c>
      <c r="S666" s="3">
        <f t="shared" si="302"/>
        <v>6.2110543099999997</v>
      </c>
      <c r="T666" s="3">
        <f t="shared" si="303"/>
        <v>0</v>
      </c>
      <c r="U666" s="97" t="str">
        <f t="shared" si="297"/>
        <v>A+J=</v>
      </c>
      <c r="V666" s="122">
        <f t="shared" si="284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92"/>
        <v>45419</v>
      </c>
      <c r="B667" s="96">
        <f t="shared" si="285"/>
        <v>1236.73593852</v>
      </c>
      <c r="C667" s="3">
        <f t="shared" si="281"/>
        <v>1228.2572152499999</v>
      </c>
      <c r="D667" s="99">
        <f t="shared" si="286"/>
        <v>1088.3119999999999</v>
      </c>
      <c r="E667" s="120">
        <f>IF(DAY(A666)=$A$5,VLOOKUP(A666,[1]A!$E$15:$G$200,3),E666)</f>
        <v>1091.25</v>
      </c>
      <c r="F667" s="100">
        <f t="shared" si="287"/>
        <v>45312</v>
      </c>
      <c r="G667" s="141">
        <f t="shared" si="288"/>
        <v>2.6995934989231252E-3</v>
      </c>
      <c r="H667" s="101">
        <f t="shared" si="293"/>
        <v>17</v>
      </c>
      <c r="I667" s="101">
        <f t="shared" si="294"/>
        <v>30</v>
      </c>
      <c r="J667" s="96">
        <f t="shared" si="295"/>
        <v>1.001528876021081</v>
      </c>
      <c r="K667" s="96">
        <v>1</v>
      </c>
      <c r="L667" s="96">
        <f t="shared" si="289"/>
        <v>1.00152887</v>
      </c>
      <c r="M667" s="96">
        <f t="shared" si="290"/>
        <v>1230.1350608499999</v>
      </c>
      <c r="N667" s="24">
        <f t="shared" si="298"/>
        <v>0</v>
      </c>
      <c r="O667" s="95">
        <f t="shared" si="299"/>
        <v>0</v>
      </c>
      <c r="P667" s="96">
        <f t="shared" si="300"/>
        <v>0</v>
      </c>
      <c r="Q667" s="5">
        <f t="shared" si="296"/>
        <v>0.12</v>
      </c>
      <c r="R667" s="8">
        <f t="shared" si="301"/>
        <v>1.0053659779999999</v>
      </c>
      <c r="S667" s="3">
        <f t="shared" si="302"/>
        <v>6.60087767</v>
      </c>
      <c r="T667" s="3">
        <f t="shared" si="303"/>
        <v>0</v>
      </c>
      <c r="U667" s="97" t="str">
        <f t="shared" ref="U667:U682" si="304">U666</f>
        <v>A+J=</v>
      </c>
      <c r="V667" s="122">
        <f t="shared" si="284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92"/>
        <v>45420</v>
      </c>
      <c r="B668" s="96">
        <f t="shared" si="285"/>
        <v>1237.2365103700001</v>
      </c>
      <c r="C668" s="3">
        <f t="shared" si="281"/>
        <v>1228.2572152499999</v>
      </c>
      <c r="D668" s="99">
        <f t="shared" si="286"/>
        <v>1088.3119999999999</v>
      </c>
      <c r="E668" s="120">
        <f>IF(DAY(A667)=$A$5,VLOOKUP(A667,[1]A!$E$15:$G$200,3),E667)</f>
        <v>1091.25</v>
      </c>
      <c r="F668" s="100">
        <f t="shared" si="287"/>
        <v>45312</v>
      </c>
      <c r="G668" s="141">
        <f t="shared" si="288"/>
        <v>2.6995934989231252E-3</v>
      </c>
      <c r="H668" s="101">
        <f t="shared" si="293"/>
        <v>18</v>
      </c>
      <c r="I668" s="101">
        <f t="shared" si="294"/>
        <v>30</v>
      </c>
      <c r="J668" s="96">
        <f t="shared" si="295"/>
        <v>1.0016188826627157</v>
      </c>
      <c r="K668" s="96">
        <v>1</v>
      </c>
      <c r="L668" s="96">
        <f t="shared" si="289"/>
        <v>1.0016188800000001</v>
      </c>
      <c r="M668" s="96">
        <f t="shared" si="290"/>
        <v>1230.24561629</v>
      </c>
      <c r="N668" s="24">
        <f t="shared" si="298"/>
        <v>0</v>
      </c>
      <c r="O668" s="95">
        <f t="shared" si="299"/>
        <v>0</v>
      </c>
      <c r="P668" s="96">
        <f t="shared" si="300"/>
        <v>0</v>
      </c>
      <c r="Q668" s="5">
        <f t="shared" si="296"/>
        <v>0.12</v>
      </c>
      <c r="R668" s="8">
        <f t="shared" si="301"/>
        <v>1.0056825190000001</v>
      </c>
      <c r="S668" s="3">
        <f t="shared" si="302"/>
        <v>6.9908940800000003</v>
      </c>
      <c r="T668" s="3">
        <f t="shared" si="303"/>
        <v>0</v>
      </c>
      <c r="U668" s="97" t="str">
        <f t="shared" si="304"/>
        <v>A+J=</v>
      </c>
      <c r="V668" s="122">
        <f t="shared" si="284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92"/>
        <v>45421</v>
      </c>
      <c r="B669" s="96">
        <f t="shared" si="285"/>
        <v>1237.7372740200001</v>
      </c>
      <c r="C669" s="3">
        <f t="shared" si="281"/>
        <v>1228.2572152499999</v>
      </c>
      <c r="D669" s="99">
        <f t="shared" si="286"/>
        <v>1088.3119999999999</v>
      </c>
      <c r="E669" s="120">
        <f>IF(DAY(A668)=$A$5,VLOOKUP(A668,[1]A!$E$15:$G$200,3),E668)</f>
        <v>1091.25</v>
      </c>
      <c r="F669" s="100">
        <f t="shared" si="287"/>
        <v>45312</v>
      </c>
      <c r="G669" s="141">
        <f t="shared" si="288"/>
        <v>2.6995934989231252E-3</v>
      </c>
      <c r="H669" s="101">
        <f t="shared" si="293"/>
        <v>19</v>
      </c>
      <c r="I669" s="101">
        <f t="shared" si="294"/>
        <v>30</v>
      </c>
      <c r="J669" s="96">
        <f t="shared" si="295"/>
        <v>1.0017088973931791</v>
      </c>
      <c r="K669" s="96">
        <v>1</v>
      </c>
      <c r="L669" s="96">
        <f t="shared" si="289"/>
        <v>1.00170889</v>
      </c>
      <c r="M669" s="96">
        <f t="shared" si="290"/>
        <v>1230.35617172</v>
      </c>
      <c r="N669" s="24">
        <f t="shared" si="298"/>
        <v>0</v>
      </c>
      <c r="O669" s="95">
        <f t="shared" si="299"/>
        <v>0</v>
      </c>
      <c r="P669" s="96">
        <f t="shared" si="300"/>
        <v>0</v>
      </c>
      <c r="Q669" s="5">
        <f t="shared" si="296"/>
        <v>0.12</v>
      </c>
      <c r="R669" s="8">
        <f t="shared" si="301"/>
        <v>1.0059991589999999</v>
      </c>
      <c r="S669" s="3">
        <f t="shared" si="302"/>
        <v>7.3811023000000002</v>
      </c>
      <c r="T669" s="3">
        <f t="shared" si="303"/>
        <v>0</v>
      </c>
      <c r="U669" s="97" t="str">
        <f t="shared" si="304"/>
        <v>A+J=</v>
      </c>
      <c r="V669" s="122">
        <f t="shared" si="284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92"/>
        <v>45422</v>
      </c>
      <c r="B670" s="96">
        <f t="shared" si="285"/>
        <v>1238.2382566599999</v>
      </c>
      <c r="C670" s="3">
        <f t="shared" si="281"/>
        <v>1228.2572152499999</v>
      </c>
      <c r="D670" s="99">
        <f t="shared" si="286"/>
        <v>1088.3119999999999</v>
      </c>
      <c r="E670" s="120">
        <f>IF(DAY(A669)=$A$5,VLOOKUP(A669,[1]A!$E$15:$G$200,3),E669)</f>
        <v>1091.25</v>
      </c>
      <c r="F670" s="100">
        <f t="shared" si="287"/>
        <v>45312</v>
      </c>
      <c r="G670" s="141">
        <f t="shared" si="288"/>
        <v>2.6995934989231252E-3</v>
      </c>
      <c r="H670" s="101">
        <f t="shared" si="293"/>
        <v>20</v>
      </c>
      <c r="I670" s="101">
        <f t="shared" si="294"/>
        <v>30</v>
      </c>
      <c r="J670" s="96">
        <f t="shared" si="295"/>
        <v>1.0017989202131983</v>
      </c>
      <c r="K670" s="96">
        <v>1</v>
      </c>
      <c r="L670" s="96">
        <f t="shared" si="289"/>
        <v>1.0017989199999999</v>
      </c>
      <c r="M670" s="96">
        <f t="shared" si="290"/>
        <v>1230.4667517099999</v>
      </c>
      <c r="N670" s="24">
        <f t="shared" si="298"/>
        <v>0</v>
      </c>
      <c r="O670" s="95">
        <f t="shared" si="299"/>
        <v>0</v>
      </c>
      <c r="P670" s="96">
        <f t="shared" si="300"/>
        <v>0</v>
      </c>
      <c r="Q670" s="5">
        <f t="shared" si="296"/>
        <v>0.12</v>
      </c>
      <c r="R670" s="8">
        <f t="shared" si="301"/>
        <v>1.0063158999999999</v>
      </c>
      <c r="S670" s="3">
        <f t="shared" si="302"/>
        <v>7.7715049499999997</v>
      </c>
      <c r="T670" s="3">
        <f t="shared" si="303"/>
        <v>0</v>
      </c>
      <c r="U670" s="97" t="str">
        <f t="shared" si="304"/>
        <v>A+J=</v>
      </c>
      <c r="V670" s="122">
        <f t="shared" si="284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92"/>
        <v>45423</v>
      </c>
      <c r="B671" s="96">
        <f t="shared" si="285"/>
        <v>1238.7394311999999</v>
      </c>
      <c r="C671" s="3">
        <f t="shared" si="281"/>
        <v>1228.2572152499999</v>
      </c>
      <c r="D671" s="99">
        <f t="shared" si="286"/>
        <v>1088.3119999999999</v>
      </c>
      <c r="E671" s="120">
        <f>IF(DAY(A670)=$A$5,VLOOKUP(A670,[1]A!$E$15:$G$200,3),E670)</f>
        <v>1091.25</v>
      </c>
      <c r="F671" s="100">
        <f t="shared" si="287"/>
        <v>45312</v>
      </c>
      <c r="G671" s="141">
        <f t="shared" si="288"/>
        <v>2.6995934989231252E-3</v>
      </c>
      <c r="H671" s="101">
        <f t="shared" si="293"/>
        <v>21</v>
      </c>
      <c r="I671" s="101">
        <f t="shared" si="294"/>
        <v>30</v>
      </c>
      <c r="J671" s="96">
        <f t="shared" si="295"/>
        <v>1.0018889511234998</v>
      </c>
      <c r="K671" s="96">
        <v>1</v>
      </c>
      <c r="L671" s="96">
        <f t="shared" si="289"/>
        <v>1.0018889499999999</v>
      </c>
      <c r="M671" s="96">
        <f t="shared" si="290"/>
        <v>1230.57733171</v>
      </c>
      <c r="N671" s="24">
        <f t="shared" si="298"/>
        <v>0</v>
      </c>
      <c r="O671" s="95">
        <f t="shared" si="299"/>
        <v>0</v>
      </c>
      <c r="P671" s="96">
        <f t="shared" si="300"/>
        <v>0</v>
      </c>
      <c r="Q671" s="5">
        <f t="shared" si="296"/>
        <v>0.12</v>
      </c>
      <c r="R671" s="8">
        <f t="shared" si="301"/>
        <v>1.0066327399999999</v>
      </c>
      <c r="S671" s="3">
        <f t="shared" si="302"/>
        <v>8.1620994899999992</v>
      </c>
      <c r="T671" s="3">
        <f t="shared" si="303"/>
        <v>0</v>
      </c>
      <c r="U671" s="97" t="str">
        <f t="shared" si="304"/>
        <v>A+J=</v>
      </c>
      <c r="V671" s="122">
        <f t="shared" si="284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92"/>
        <v>45424</v>
      </c>
      <c r="B672" s="96">
        <f t="shared" si="285"/>
        <v>1239.2408112399999</v>
      </c>
      <c r="C672" s="3">
        <f t="shared" si="281"/>
        <v>1228.2572152499999</v>
      </c>
      <c r="D672" s="99">
        <f t="shared" si="286"/>
        <v>1088.3119999999999</v>
      </c>
      <c r="E672" s="120">
        <f>IF(DAY(A671)=$A$5,VLOOKUP(A671,[1]A!$E$15:$G$200,3),E671)</f>
        <v>1091.25</v>
      </c>
      <c r="F672" s="100">
        <f t="shared" si="287"/>
        <v>45312</v>
      </c>
      <c r="G672" s="141">
        <f t="shared" si="288"/>
        <v>2.6995934989231252E-3</v>
      </c>
      <c r="H672" s="101">
        <f t="shared" si="293"/>
        <v>22</v>
      </c>
      <c r="I672" s="101">
        <f t="shared" si="294"/>
        <v>30</v>
      </c>
      <c r="J672" s="96">
        <f t="shared" si="295"/>
        <v>1.0019789901248115</v>
      </c>
      <c r="K672" s="96">
        <v>1</v>
      </c>
      <c r="L672" s="96">
        <f t="shared" si="289"/>
        <v>1.00197899</v>
      </c>
      <c r="M672" s="96">
        <f t="shared" si="290"/>
        <v>1230.6879239899999</v>
      </c>
      <c r="N672" s="24">
        <f t="shared" si="298"/>
        <v>0</v>
      </c>
      <c r="O672" s="95">
        <f t="shared" si="299"/>
        <v>0</v>
      </c>
      <c r="P672" s="96">
        <f t="shared" si="300"/>
        <v>0</v>
      </c>
      <c r="Q672" s="5">
        <f t="shared" si="296"/>
        <v>0.12</v>
      </c>
      <c r="R672" s="8">
        <f t="shared" si="301"/>
        <v>1.00694968</v>
      </c>
      <c r="S672" s="3">
        <f t="shared" si="302"/>
        <v>8.5528872499999995</v>
      </c>
      <c r="T672" s="3">
        <f t="shared" si="303"/>
        <v>0</v>
      </c>
      <c r="U672" s="97" t="str">
        <f t="shared" si="304"/>
        <v>A+J=</v>
      </c>
      <c r="V672" s="122">
        <f t="shared" si="284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92"/>
        <v>45425</v>
      </c>
      <c r="B673" s="96">
        <f t="shared" si="285"/>
        <v>1239.7423832299999</v>
      </c>
      <c r="C673" s="3">
        <f t="shared" si="281"/>
        <v>1228.2572152499999</v>
      </c>
      <c r="D673" s="99">
        <f t="shared" si="286"/>
        <v>1088.3119999999999</v>
      </c>
      <c r="E673" s="120">
        <f>IF(DAY(A672)=$A$5,VLOOKUP(A672,[1]A!$E$15:$G$200,3),E672)</f>
        <v>1091.25</v>
      </c>
      <c r="F673" s="100">
        <f t="shared" si="287"/>
        <v>45312</v>
      </c>
      <c r="G673" s="141">
        <f t="shared" si="288"/>
        <v>2.6995934989231252E-3</v>
      </c>
      <c r="H673" s="101">
        <f t="shared" si="293"/>
        <v>23</v>
      </c>
      <c r="I673" s="101">
        <f t="shared" si="294"/>
        <v>30</v>
      </c>
      <c r="J673" s="96">
        <f t="shared" si="295"/>
        <v>1.0020690372178598</v>
      </c>
      <c r="K673" s="96">
        <v>1</v>
      </c>
      <c r="L673" s="96">
        <f t="shared" si="289"/>
        <v>1.0020690299999999</v>
      </c>
      <c r="M673" s="96">
        <f t="shared" si="290"/>
        <v>1230.7985162699999</v>
      </c>
      <c r="N673" s="24">
        <f t="shared" si="298"/>
        <v>0</v>
      </c>
      <c r="O673" s="95">
        <f t="shared" si="299"/>
        <v>0</v>
      </c>
      <c r="P673" s="96">
        <f t="shared" si="300"/>
        <v>0</v>
      </c>
      <c r="Q673" s="5">
        <f t="shared" si="296"/>
        <v>0.12</v>
      </c>
      <c r="R673" s="8">
        <f t="shared" si="301"/>
        <v>1.007266719</v>
      </c>
      <c r="S673" s="3">
        <f t="shared" si="302"/>
        <v>8.9438669599999994</v>
      </c>
      <c r="T673" s="3">
        <f t="shared" si="303"/>
        <v>0</v>
      </c>
      <c r="U673" s="97" t="str">
        <f t="shared" si="304"/>
        <v>A+J=</v>
      </c>
      <c r="V673" s="122">
        <f t="shared" si="284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92"/>
        <v>45426</v>
      </c>
      <c r="B674" s="96">
        <f t="shared" si="285"/>
        <v>1240.24417442</v>
      </c>
      <c r="C674" s="3">
        <f t="shared" si="281"/>
        <v>1228.2572152499999</v>
      </c>
      <c r="D674" s="99">
        <f t="shared" si="286"/>
        <v>1088.3119999999999</v>
      </c>
      <c r="E674" s="120">
        <f>IF(DAY(A673)=$A$5,VLOOKUP(A673,[1]A!$E$15:$G$200,3),E673)</f>
        <v>1091.25</v>
      </c>
      <c r="F674" s="100">
        <f t="shared" si="287"/>
        <v>45312</v>
      </c>
      <c r="G674" s="141">
        <f t="shared" si="288"/>
        <v>2.6995934989231252E-3</v>
      </c>
      <c r="H674" s="101">
        <f t="shared" si="293"/>
        <v>24</v>
      </c>
      <c r="I674" s="101">
        <f t="shared" si="294"/>
        <v>30</v>
      </c>
      <c r="J674" s="96">
        <f t="shared" si="295"/>
        <v>1.0021590924033721</v>
      </c>
      <c r="K674" s="96">
        <v>1</v>
      </c>
      <c r="L674" s="96">
        <f t="shared" si="289"/>
        <v>1.0021590899999999</v>
      </c>
      <c r="M674" s="96">
        <f t="shared" si="290"/>
        <v>1230.90913312</v>
      </c>
      <c r="N674" s="24">
        <f t="shared" si="298"/>
        <v>0</v>
      </c>
      <c r="O674" s="95">
        <f t="shared" si="299"/>
        <v>0</v>
      </c>
      <c r="P674" s="96">
        <f t="shared" si="300"/>
        <v>0</v>
      </c>
      <c r="Q674" s="5">
        <f t="shared" si="296"/>
        <v>0.12</v>
      </c>
      <c r="R674" s="8">
        <f t="shared" si="301"/>
        <v>1.0075838589999999</v>
      </c>
      <c r="S674" s="3">
        <f t="shared" si="302"/>
        <v>9.3350413000000003</v>
      </c>
      <c r="T674" s="3">
        <f t="shared" si="303"/>
        <v>0</v>
      </c>
      <c r="U674" s="97" t="str">
        <f t="shared" si="304"/>
        <v>A+J=</v>
      </c>
      <c r="V674" s="122">
        <f t="shared" si="284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92"/>
        <v>45427</v>
      </c>
      <c r="B675" s="96">
        <f t="shared" si="285"/>
        <v>1240.7461576399999</v>
      </c>
      <c r="C675" s="3">
        <f t="shared" si="281"/>
        <v>1228.2572152499999</v>
      </c>
      <c r="D675" s="99">
        <f t="shared" si="286"/>
        <v>1088.3119999999999</v>
      </c>
      <c r="E675" s="120">
        <f>IF(DAY(A674)=$A$5,VLOOKUP(A674,[1]A!$E$15:$G$200,3),E674)</f>
        <v>1091.25</v>
      </c>
      <c r="F675" s="100">
        <f t="shared" si="287"/>
        <v>45312</v>
      </c>
      <c r="G675" s="141">
        <f t="shared" si="288"/>
        <v>2.6995934989231252E-3</v>
      </c>
      <c r="H675" s="101">
        <f t="shared" si="293"/>
        <v>25</v>
      </c>
      <c r="I675" s="101">
        <f t="shared" si="294"/>
        <v>30</v>
      </c>
      <c r="J675" s="96">
        <f t="shared" si="295"/>
        <v>1.0022491556820758</v>
      </c>
      <c r="K675" s="96">
        <v>1</v>
      </c>
      <c r="L675" s="96">
        <f t="shared" si="289"/>
        <v>1.0022491499999999</v>
      </c>
      <c r="M675" s="96">
        <f t="shared" si="290"/>
        <v>1231.0197499599999</v>
      </c>
      <c r="N675" s="24">
        <f t="shared" si="298"/>
        <v>0</v>
      </c>
      <c r="O675" s="95">
        <f t="shared" si="299"/>
        <v>0</v>
      </c>
      <c r="P675" s="96">
        <f t="shared" si="300"/>
        <v>0</v>
      </c>
      <c r="Q675" s="5">
        <f t="shared" si="296"/>
        <v>0.12</v>
      </c>
      <c r="R675" s="8">
        <f t="shared" si="301"/>
        <v>1.0079010980000001</v>
      </c>
      <c r="S675" s="3">
        <f t="shared" si="302"/>
        <v>9.7264076799999994</v>
      </c>
      <c r="T675" s="3">
        <f t="shared" si="303"/>
        <v>0</v>
      </c>
      <c r="U675" s="97" t="str">
        <f t="shared" si="304"/>
        <v>A+J=</v>
      </c>
      <c r="V675" s="122">
        <f t="shared" si="284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92"/>
        <v>45428</v>
      </c>
      <c r="B676" s="96">
        <f t="shared" si="285"/>
        <v>1241.2483465399998</v>
      </c>
      <c r="C676" s="3">
        <f t="shared" si="281"/>
        <v>1228.2572152499999</v>
      </c>
      <c r="D676" s="99">
        <f t="shared" si="286"/>
        <v>1088.3119999999999</v>
      </c>
      <c r="E676" s="120">
        <f>IF(DAY(A675)=$A$5,VLOOKUP(A675,[1]A!$E$15:$G$200,3),E675)</f>
        <v>1091.25</v>
      </c>
      <c r="F676" s="100">
        <f t="shared" si="287"/>
        <v>45312</v>
      </c>
      <c r="G676" s="141">
        <f t="shared" si="288"/>
        <v>2.6995934989231252E-3</v>
      </c>
      <c r="H676" s="101">
        <f t="shared" si="293"/>
        <v>26</v>
      </c>
      <c r="I676" s="101">
        <f t="shared" si="294"/>
        <v>30</v>
      </c>
      <c r="J676" s="96">
        <f t="shared" si="295"/>
        <v>1.0023392270546982</v>
      </c>
      <c r="K676" s="96">
        <v>1</v>
      </c>
      <c r="L676" s="96">
        <f t="shared" si="289"/>
        <v>1.0023392200000001</v>
      </c>
      <c r="M676" s="96">
        <f t="shared" si="290"/>
        <v>1231.1303790899999</v>
      </c>
      <c r="N676" s="24">
        <f t="shared" si="298"/>
        <v>0</v>
      </c>
      <c r="O676" s="95">
        <f t="shared" si="299"/>
        <v>0</v>
      </c>
      <c r="P676" s="96">
        <f t="shared" si="300"/>
        <v>0</v>
      </c>
      <c r="Q676" s="5">
        <f t="shared" si="296"/>
        <v>0.12</v>
      </c>
      <c r="R676" s="8">
        <f t="shared" si="301"/>
        <v>1.008218437</v>
      </c>
      <c r="S676" s="3">
        <f t="shared" si="302"/>
        <v>10.11796745</v>
      </c>
      <c r="T676" s="3">
        <f t="shared" si="303"/>
        <v>0</v>
      </c>
      <c r="U676" s="97" t="str">
        <f t="shared" si="304"/>
        <v>A+J=</v>
      </c>
      <c r="V676" s="122">
        <f t="shared" si="284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92"/>
        <v>45429</v>
      </c>
      <c r="B677" s="96">
        <f t="shared" si="285"/>
        <v>1241.7507411700001</v>
      </c>
      <c r="C677" s="3">
        <f t="shared" si="281"/>
        <v>1228.2572152499999</v>
      </c>
      <c r="D677" s="99">
        <f t="shared" si="286"/>
        <v>1088.3119999999999</v>
      </c>
      <c r="E677" s="120">
        <f>IF(DAY(A676)=$A$5,VLOOKUP(A676,[1]A!$E$15:$G$200,3),E676)</f>
        <v>1091.25</v>
      </c>
      <c r="F677" s="100">
        <f t="shared" si="287"/>
        <v>45312</v>
      </c>
      <c r="G677" s="141">
        <f t="shared" si="288"/>
        <v>2.6995934989231252E-3</v>
      </c>
      <c r="H677" s="101">
        <f t="shared" si="293"/>
        <v>27</v>
      </c>
      <c r="I677" s="101">
        <f t="shared" si="294"/>
        <v>30</v>
      </c>
      <c r="J677" s="96">
        <f t="shared" si="295"/>
        <v>1.0024293065219667</v>
      </c>
      <c r="K677" s="96">
        <v>1</v>
      </c>
      <c r="L677" s="96">
        <f t="shared" si="289"/>
        <v>1.0024293</v>
      </c>
      <c r="M677" s="96">
        <f t="shared" si="290"/>
        <v>1231.2410205000001</v>
      </c>
      <c r="N677" s="24">
        <f t="shared" si="298"/>
        <v>0</v>
      </c>
      <c r="O677" s="95">
        <f t="shared" si="299"/>
        <v>0</v>
      </c>
      <c r="P677" s="96">
        <f t="shared" si="300"/>
        <v>0</v>
      </c>
      <c r="Q677" s="5">
        <f t="shared" si="296"/>
        <v>0.12</v>
      </c>
      <c r="R677" s="8">
        <f t="shared" si="301"/>
        <v>1.0085358760000001</v>
      </c>
      <c r="S677" s="3">
        <f t="shared" si="302"/>
        <v>10.50972067</v>
      </c>
      <c r="T677" s="3">
        <f t="shared" si="303"/>
        <v>0</v>
      </c>
      <c r="U677" s="97" t="str">
        <f t="shared" si="304"/>
        <v>A+J=</v>
      </c>
      <c r="V677" s="122">
        <f t="shared" si="284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92"/>
        <v>45430</v>
      </c>
      <c r="B678" s="96">
        <f t="shared" si="285"/>
        <v>1242.25334157</v>
      </c>
      <c r="C678" s="3">
        <f t="shared" ref="C678:C741" si="305">IF(N677&gt;0,M677-P677,C677)</f>
        <v>1228.2572152499999</v>
      </c>
      <c r="D678" s="99">
        <f t="shared" si="286"/>
        <v>1088.3119999999999</v>
      </c>
      <c r="E678" s="120">
        <f>IF(DAY(A677)=$A$5,VLOOKUP(A677,[1]A!$E$15:$G$200,3),E677)</f>
        <v>1091.25</v>
      </c>
      <c r="F678" s="100">
        <f t="shared" si="287"/>
        <v>45312</v>
      </c>
      <c r="G678" s="141">
        <f t="shared" si="288"/>
        <v>2.6995934989231252E-3</v>
      </c>
      <c r="H678" s="101">
        <f t="shared" si="293"/>
        <v>28</v>
      </c>
      <c r="I678" s="101">
        <f t="shared" si="294"/>
        <v>30</v>
      </c>
      <c r="J678" s="96">
        <f t="shared" si="295"/>
        <v>1.0025193940846087</v>
      </c>
      <c r="K678" s="96">
        <v>1</v>
      </c>
      <c r="L678" s="96">
        <f t="shared" si="289"/>
        <v>1.00251939</v>
      </c>
      <c r="M678" s="96">
        <f t="shared" si="290"/>
        <v>1231.35167419</v>
      </c>
      <c r="N678" s="24">
        <f t="shared" si="298"/>
        <v>0</v>
      </c>
      <c r="O678" s="95">
        <f t="shared" si="299"/>
        <v>0</v>
      </c>
      <c r="P678" s="96">
        <f t="shared" si="300"/>
        <v>0</v>
      </c>
      <c r="Q678" s="5">
        <f t="shared" si="296"/>
        <v>0.12</v>
      </c>
      <c r="R678" s="8">
        <f t="shared" si="301"/>
        <v>1.0088534149999999</v>
      </c>
      <c r="S678" s="3">
        <f t="shared" si="302"/>
        <v>10.901667379999999</v>
      </c>
      <c r="T678" s="3">
        <f t="shared" si="303"/>
        <v>0</v>
      </c>
      <c r="U678" s="97" t="str">
        <f t="shared" si="304"/>
        <v>A+J=</v>
      </c>
      <c r="V678" s="122">
        <f t="shared" si="284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92"/>
        <v>45431</v>
      </c>
      <c r="B679" s="96">
        <f t="shared" si="285"/>
        <v>1242.7561353799999</v>
      </c>
      <c r="C679" s="3">
        <f t="shared" si="305"/>
        <v>1228.2572152499999</v>
      </c>
      <c r="D679" s="99">
        <f t="shared" si="286"/>
        <v>1088.3119999999999</v>
      </c>
      <c r="E679" s="120">
        <f>IF(DAY(A678)=$A$5,VLOOKUP(A678,[1]A!$E$15:$G$200,3),E678)</f>
        <v>1091.25</v>
      </c>
      <c r="F679" s="100">
        <f t="shared" si="287"/>
        <v>45312</v>
      </c>
      <c r="G679" s="141">
        <f t="shared" si="288"/>
        <v>2.6995934989231252E-3</v>
      </c>
      <c r="H679" s="101">
        <f t="shared" si="293"/>
        <v>29</v>
      </c>
      <c r="I679" s="101">
        <f t="shared" si="294"/>
        <v>30</v>
      </c>
      <c r="J679" s="96">
        <f t="shared" si="295"/>
        <v>1.0026094897433515</v>
      </c>
      <c r="K679" s="96">
        <v>1</v>
      </c>
      <c r="L679" s="96">
        <f t="shared" si="289"/>
        <v>1.0026094800000001</v>
      </c>
      <c r="M679" s="96">
        <f t="shared" si="290"/>
        <v>1231.46232788</v>
      </c>
      <c r="N679" s="24">
        <f t="shared" si="298"/>
        <v>0</v>
      </c>
      <c r="O679" s="95">
        <f t="shared" si="299"/>
        <v>0</v>
      </c>
      <c r="P679" s="96">
        <f t="shared" si="300"/>
        <v>0</v>
      </c>
      <c r="Q679" s="5">
        <f t="shared" si="296"/>
        <v>0.12</v>
      </c>
      <c r="R679" s="8">
        <f t="shared" si="301"/>
        <v>1.0091710540000001</v>
      </c>
      <c r="S679" s="3">
        <f t="shared" si="302"/>
        <v>11.2938075</v>
      </c>
      <c r="T679" s="3">
        <f t="shared" si="303"/>
        <v>0</v>
      </c>
      <c r="U679" s="97" t="str">
        <f t="shared" si="304"/>
        <v>A+J=</v>
      </c>
      <c r="V679" s="122">
        <f t="shared" si="284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92"/>
        <v>45432</v>
      </c>
      <c r="B680" s="96">
        <f t="shared" si="285"/>
        <v>1243.25914745</v>
      </c>
      <c r="C680" s="3">
        <f t="shared" si="305"/>
        <v>1228.2572152499999</v>
      </c>
      <c r="D680" s="99">
        <f t="shared" si="286"/>
        <v>1088.3119999999999</v>
      </c>
      <c r="E680" s="120">
        <f>IF(DAY(A679)=$A$5,VLOOKUP(A679,[1]A!$E$15:$G$200,3),E679)</f>
        <v>1091.25</v>
      </c>
      <c r="F680" s="100">
        <f t="shared" si="287"/>
        <v>45312</v>
      </c>
      <c r="G680" s="141">
        <f t="shared" si="288"/>
        <v>2.6995934989231252E-3</v>
      </c>
      <c r="H680" s="101">
        <f t="shared" si="293"/>
        <v>30</v>
      </c>
      <c r="I680" s="101">
        <f t="shared" si="294"/>
        <v>30</v>
      </c>
      <c r="J680" s="96">
        <f t="shared" si="295"/>
        <v>1.0026995934989231</v>
      </c>
      <c r="K680" s="96">
        <v>1</v>
      </c>
      <c r="L680" s="96">
        <f t="shared" si="289"/>
        <v>1.00269959</v>
      </c>
      <c r="M680" s="96">
        <f t="shared" si="290"/>
        <v>1231.57300614</v>
      </c>
      <c r="N680" s="24">
        <f t="shared" si="298"/>
        <v>22</v>
      </c>
      <c r="O680" s="95">
        <f t="shared" si="299"/>
        <v>5.0000000000000001E-3</v>
      </c>
      <c r="P680" s="96">
        <f t="shared" si="300"/>
        <v>6.15786503</v>
      </c>
      <c r="Q680" s="5">
        <f t="shared" si="296"/>
        <v>0.12</v>
      </c>
      <c r="R680" s="8">
        <f t="shared" si="301"/>
        <v>1.0094887930000001</v>
      </c>
      <c r="S680" s="3">
        <f t="shared" si="302"/>
        <v>11.68614131</v>
      </c>
      <c r="T680" s="3">
        <f t="shared" si="303"/>
        <v>17.84400634</v>
      </c>
      <c r="U680" s="97" t="str">
        <f t="shared" si="304"/>
        <v>A+J=</v>
      </c>
      <c r="V680" s="122">
        <f t="shared" si="284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92"/>
        <v>45433</v>
      </c>
      <c r="B681" s="96">
        <f t="shared" si="285"/>
        <v>1225.8951233400001</v>
      </c>
      <c r="C681" s="3">
        <f t="shared" si="305"/>
        <v>1225.4151411099999</v>
      </c>
      <c r="D681" s="99">
        <f t="shared" si="286"/>
        <v>1088.3119999999999</v>
      </c>
      <c r="E681" s="120">
        <f>IF(DAY(A680)=$A$5,VLOOKUP(A680,[1]A!$E$15:$G$200,3),E680)</f>
        <v>1091.25</v>
      </c>
      <c r="F681" s="100">
        <f t="shared" si="287"/>
        <v>45312</v>
      </c>
      <c r="G681" s="141">
        <f t="shared" si="288"/>
        <v>2.6995934989231252E-3</v>
      </c>
      <c r="H681" s="101">
        <f t="shared" si="293"/>
        <v>1</v>
      </c>
      <c r="I681" s="101">
        <f t="shared" si="294"/>
        <v>31</v>
      </c>
      <c r="J681" s="96">
        <f t="shared" si="295"/>
        <v>1.0000869701088155</v>
      </c>
      <c r="K681" s="96">
        <v>1</v>
      </c>
      <c r="L681" s="96">
        <f t="shared" si="289"/>
        <v>1.0000869699999999</v>
      </c>
      <c r="M681" s="96">
        <f t="shared" si="290"/>
        <v>1225.52171546</v>
      </c>
      <c r="N681" s="24">
        <f t="shared" si="298"/>
        <v>0</v>
      </c>
      <c r="O681" s="95">
        <f t="shared" si="299"/>
        <v>0</v>
      </c>
      <c r="P681" s="96">
        <f t="shared" si="300"/>
        <v>0</v>
      </c>
      <c r="Q681" s="5">
        <f t="shared" si="296"/>
        <v>0.12</v>
      </c>
      <c r="R681" s="8">
        <f t="shared" si="301"/>
        <v>1.0003046929999999</v>
      </c>
      <c r="S681" s="3">
        <f t="shared" si="302"/>
        <v>0.37340788000000003</v>
      </c>
      <c r="T681" s="3">
        <f t="shared" si="303"/>
        <v>0</v>
      </c>
      <c r="U681" s="97" t="str">
        <f t="shared" si="304"/>
        <v>A+J=</v>
      </c>
      <c r="V681" s="122">
        <f t="shared" si="284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92"/>
        <v>45434</v>
      </c>
      <c r="B682" s="96">
        <f t="shared" si="285"/>
        <v>1226.37528574</v>
      </c>
      <c r="C682" s="3">
        <f t="shared" si="305"/>
        <v>1225.4151411099999</v>
      </c>
      <c r="D682" s="99">
        <f t="shared" si="286"/>
        <v>1088.3119999999999</v>
      </c>
      <c r="E682" s="120">
        <f>IF(DAY(A681)=$A$5,VLOOKUP(A681,[1]A!$E$15:$G$200,3),E681)</f>
        <v>1091.25</v>
      </c>
      <c r="F682" s="100">
        <f t="shared" si="287"/>
        <v>45312</v>
      </c>
      <c r="G682" s="141">
        <f t="shared" si="288"/>
        <v>2.6995934989231252E-3</v>
      </c>
      <c r="H682" s="101">
        <f t="shared" si="293"/>
        <v>2</v>
      </c>
      <c r="I682" s="101">
        <f t="shared" si="294"/>
        <v>31</v>
      </c>
      <c r="J682" s="96">
        <f t="shared" si="295"/>
        <v>1.0001739477814309</v>
      </c>
      <c r="K682" s="96">
        <v>1</v>
      </c>
      <c r="L682" s="96">
        <f t="shared" si="289"/>
        <v>1.00017394</v>
      </c>
      <c r="M682" s="96">
        <f t="shared" si="290"/>
        <v>1225.6282898100001</v>
      </c>
      <c r="N682" s="24">
        <f t="shared" si="298"/>
        <v>0</v>
      </c>
      <c r="O682" s="95">
        <f t="shared" si="299"/>
        <v>0</v>
      </c>
      <c r="P682" s="96">
        <f t="shared" si="300"/>
        <v>0</v>
      </c>
      <c r="Q682" s="5">
        <f t="shared" si="296"/>
        <v>0.12</v>
      </c>
      <c r="R682" s="8">
        <f t="shared" si="301"/>
        <v>1.0006094800000001</v>
      </c>
      <c r="S682" s="3">
        <f t="shared" si="302"/>
        <v>0.74699592999999997</v>
      </c>
      <c r="T682" s="3">
        <f t="shared" si="303"/>
        <v>0</v>
      </c>
      <c r="U682" s="97" t="str">
        <f t="shared" si="304"/>
        <v>A+J=</v>
      </c>
      <c r="V682" s="122">
        <f t="shared" si="284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92"/>
        <v>45435</v>
      </c>
      <c r="B683" s="96">
        <f t="shared" si="285"/>
        <v>1226.8556504000001</v>
      </c>
      <c r="C683" s="3">
        <f t="shared" si="305"/>
        <v>1225.4151411099999</v>
      </c>
      <c r="D683" s="99">
        <f t="shared" si="286"/>
        <v>1088.3119999999999</v>
      </c>
      <c r="E683" s="120">
        <f>IF(DAY(A682)=$A$5,VLOOKUP(A682,[1]A!$E$15:$G$200,3),E682)</f>
        <v>1091.25</v>
      </c>
      <c r="F683" s="100">
        <f t="shared" si="287"/>
        <v>45312</v>
      </c>
      <c r="G683" s="141">
        <f t="shared" si="288"/>
        <v>2.6995934989231252E-3</v>
      </c>
      <c r="H683" s="101">
        <f t="shared" si="293"/>
        <v>3</v>
      </c>
      <c r="I683" s="101">
        <f t="shared" si="294"/>
        <v>31</v>
      </c>
      <c r="J683" s="96">
        <f t="shared" si="295"/>
        <v>1.0002609330185039</v>
      </c>
      <c r="K683" s="96">
        <v>1</v>
      </c>
      <c r="L683" s="96">
        <f t="shared" si="289"/>
        <v>1.00026093</v>
      </c>
      <c r="M683" s="96">
        <f t="shared" si="290"/>
        <v>1225.73488868</v>
      </c>
      <c r="N683" s="24">
        <f t="shared" si="298"/>
        <v>0</v>
      </c>
      <c r="O683" s="95">
        <f t="shared" si="299"/>
        <v>0</v>
      </c>
      <c r="P683" s="96">
        <f t="shared" si="300"/>
        <v>0</v>
      </c>
      <c r="Q683" s="5">
        <f t="shared" si="296"/>
        <v>0.12</v>
      </c>
      <c r="R683" s="8">
        <f t="shared" si="301"/>
        <v>1.000914359</v>
      </c>
      <c r="S683" s="3">
        <f t="shared" si="302"/>
        <v>1.12076172</v>
      </c>
      <c r="T683" s="3">
        <f t="shared" si="303"/>
        <v>0</v>
      </c>
      <c r="U683" s="97" t="str">
        <f t="shared" ref="U683:U698" si="306">U682</f>
        <v>A+J=</v>
      </c>
      <c r="V683" s="122">
        <f t="shared" ref="V683:V746" si="307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92"/>
        <v>45436</v>
      </c>
      <c r="B684" s="96">
        <f t="shared" si="285"/>
        <v>1227.3361940599998</v>
      </c>
      <c r="C684" s="3">
        <f t="shared" si="305"/>
        <v>1225.4151411099999</v>
      </c>
      <c r="D684" s="99">
        <f t="shared" si="286"/>
        <v>1088.3119999999999</v>
      </c>
      <c r="E684" s="120">
        <f>IF(DAY(A683)=$A$5,VLOOKUP(A683,[1]A!$E$15:$G$200,3),E683)</f>
        <v>1091.25</v>
      </c>
      <c r="F684" s="100">
        <f t="shared" si="287"/>
        <v>45312</v>
      </c>
      <c r="G684" s="141">
        <f t="shared" si="288"/>
        <v>2.6995934989231252E-3</v>
      </c>
      <c r="H684" s="101">
        <f t="shared" si="293"/>
        <v>4</v>
      </c>
      <c r="I684" s="101">
        <f t="shared" si="294"/>
        <v>31</v>
      </c>
      <c r="J684" s="96">
        <f t="shared" si="295"/>
        <v>1.0003479258206924</v>
      </c>
      <c r="K684" s="96">
        <v>1</v>
      </c>
      <c r="L684" s="96">
        <f t="shared" si="289"/>
        <v>1.0003479200000001</v>
      </c>
      <c r="M684" s="96">
        <f t="shared" si="290"/>
        <v>1225.8414875399999</v>
      </c>
      <c r="N684" s="24">
        <f t="shared" si="298"/>
        <v>0</v>
      </c>
      <c r="O684" s="95">
        <f t="shared" si="299"/>
        <v>0</v>
      </c>
      <c r="P684" s="96">
        <f t="shared" si="300"/>
        <v>0</v>
      </c>
      <c r="Q684" s="5">
        <f t="shared" si="296"/>
        <v>0.12</v>
      </c>
      <c r="R684" s="8">
        <f t="shared" si="301"/>
        <v>1.0012193309999999</v>
      </c>
      <c r="S684" s="3">
        <f t="shared" si="302"/>
        <v>1.49470652</v>
      </c>
      <c r="T684" s="3">
        <f t="shared" si="303"/>
        <v>0</v>
      </c>
      <c r="U684" s="97" t="str">
        <f t="shared" si="306"/>
        <v>A+J=</v>
      </c>
      <c r="V684" s="122">
        <f t="shared" si="307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92"/>
        <v>45437</v>
      </c>
      <c r="B685" s="96">
        <f t="shared" si="285"/>
        <v>1227.81692903</v>
      </c>
      <c r="C685" s="3">
        <f t="shared" si="305"/>
        <v>1225.4151411099999</v>
      </c>
      <c r="D685" s="99">
        <f t="shared" si="286"/>
        <v>1088.3119999999999</v>
      </c>
      <c r="E685" s="120">
        <f>IF(DAY(A684)=$A$5,VLOOKUP(A684,[1]A!$E$15:$G$200,3),E684)</f>
        <v>1091.25</v>
      </c>
      <c r="F685" s="100">
        <f t="shared" si="287"/>
        <v>45312</v>
      </c>
      <c r="G685" s="141">
        <f t="shared" si="288"/>
        <v>2.6995934989231252E-3</v>
      </c>
      <c r="H685" s="101">
        <f t="shared" si="293"/>
        <v>5</v>
      </c>
      <c r="I685" s="101">
        <f t="shared" si="294"/>
        <v>31</v>
      </c>
      <c r="J685" s="96">
        <f t="shared" si="295"/>
        <v>1.0004349261886545</v>
      </c>
      <c r="K685" s="96">
        <v>1</v>
      </c>
      <c r="L685" s="96">
        <f t="shared" si="289"/>
        <v>1.00043492</v>
      </c>
      <c r="M685" s="96">
        <f t="shared" si="290"/>
        <v>1225.9480986599999</v>
      </c>
      <c r="N685" s="24">
        <f t="shared" si="298"/>
        <v>0</v>
      </c>
      <c r="O685" s="95">
        <f t="shared" si="299"/>
        <v>0</v>
      </c>
      <c r="P685" s="96">
        <f t="shared" si="300"/>
        <v>0</v>
      </c>
      <c r="Q685" s="5">
        <f t="shared" si="296"/>
        <v>0.12</v>
      </c>
      <c r="R685" s="8">
        <f t="shared" si="301"/>
        <v>1.001524396</v>
      </c>
      <c r="S685" s="3">
        <f t="shared" si="302"/>
        <v>1.86883037</v>
      </c>
      <c r="T685" s="3">
        <f t="shared" si="303"/>
        <v>0</v>
      </c>
      <c r="U685" s="97" t="str">
        <f t="shared" si="306"/>
        <v>A+J=</v>
      </c>
      <c r="V685" s="122">
        <f t="shared" si="307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92"/>
        <v>45438</v>
      </c>
      <c r="B686" s="96">
        <f t="shared" ref="B686:B749" si="308">(M686+S686)</f>
        <v>1228.29785535</v>
      </c>
      <c r="C686" s="3">
        <f t="shared" si="305"/>
        <v>1225.4151411099999</v>
      </c>
      <c r="D686" s="99">
        <f t="shared" ref="D686:D749" si="309">IF(E686=E685,D685,E685)</f>
        <v>1088.3119999999999</v>
      </c>
      <c r="E686" s="120">
        <f>IF(DAY(A685)=$A$5,VLOOKUP(A685,[1]A!$E$15:$G$200,3),E685)</f>
        <v>1091.25</v>
      </c>
      <c r="F686" s="100">
        <f t="shared" ref="F686:F749" si="310">IF(D686=D685,F685,EDATE(A686,-1))</f>
        <v>45312</v>
      </c>
      <c r="G686" s="141">
        <f t="shared" ref="G686:G749" si="311">(E686/D686)-1</f>
        <v>2.6995934989231252E-3</v>
      </c>
      <c r="H686" s="101">
        <f t="shared" si="293"/>
        <v>6</v>
      </c>
      <c r="I686" s="101">
        <f t="shared" si="294"/>
        <v>31</v>
      </c>
      <c r="J686" s="96">
        <f t="shared" si="295"/>
        <v>1.000521934123048</v>
      </c>
      <c r="K686" s="96">
        <v>1</v>
      </c>
      <c r="L686" s="96">
        <f t="shared" ref="L686:L749" si="312">TRUNC(J686*K686,8)</f>
        <v>1.0005219299999999</v>
      </c>
      <c r="M686" s="96">
        <f t="shared" ref="M686:M749" si="313">TRUNC(C686*L686,8)</f>
        <v>1226.05472203</v>
      </c>
      <c r="N686" s="24">
        <f t="shared" si="298"/>
        <v>0</v>
      </c>
      <c r="O686" s="95">
        <f t="shared" si="299"/>
        <v>0</v>
      </c>
      <c r="P686" s="96">
        <f t="shared" si="300"/>
        <v>0</v>
      </c>
      <c r="Q686" s="5">
        <f t="shared" si="296"/>
        <v>0.12</v>
      </c>
      <c r="R686" s="8">
        <f t="shared" si="301"/>
        <v>1.001829554</v>
      </c>
      <c r="S686" s="3">
        <f t="shared" si="302"/>
        <v>2.2431333200000001</v>
      </c>
      <c r="T686" s="3">
        <f t="shared" si="303"/>
        <v>0</v>
      </c>
      <c r="U686" s="97" t="str">
        <f t="shared" si="306"/>
        <v>A+J=</v>
      </c>
      <c r="V686" s="122">
        <f t="shared" si="307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92"/>
        <v>45439</v>
      </c>
      <c r="B687" s="96">
        <f t="shared" si="308"/>
        <v>1228.77895954</v>
      </c>
      <c r="C687" s="3">
        <f t="shared" si="305"/>
        <v>1225.4151411099999</v>
      </c>
      <c r="D687" s="99">
        <f t="shared" si="309"/>
        <v>1088.3119999999999</v>
      </c>
      <c r="E687" s="120">
        <f>IF(DAY(A686)=$A$5,VLOOKUP(A686,[1]A!$E$15:$G$200,3),E686)</f>
        <v>1091.25</v>
      </c>
      <c r="F687" s="100">
        <f t="shared" si="310"/>
        <v>45312</v>
      </c>
      <c r="G687" s="141">
        <f t="shared" si="311"/>
        <v>2.6995934989231252E-3</v>
      </c>
      <c r="H687" s="101">
        <f t="shared" si="293"/>
        <v>7</v>
      </c>
      <c r="I687" s="101">
        <f t="shared" si="294"/>
        <v>31</v>
      </c>
      <c r="J687" s="96">
        <f t="shared" si="295"/>
        <v>1.000608949624531</v>
      </c>
      <c r="K687" s="96">
        <v>1</v>
      </c>
      <c r="L687" s="96">
        <f t="shared" si="312"/>
        <v>1.00060894</v>
      </c>
      <c r="M687" s="96">
        <f t="shared" si="313"/>
        <v>1226.1613454000001</v>
      </c>
      <c r="N687" s="24">
        <f t="shared" si="298"/>
        <v>0</v>
      </c>
      <c r="O687" s="95">
        <f t="shared" si="299"/>
        <v>0</v>
      </c>
      <c r="P687" s="96">
        <f t="shared" si="300"/>
        <v>0</v>
      </c>
      <c r="Q687" s="5">
        <f t="shared" si="296"/>
        <v>0.12</v>
      </c>
      <c r="R687" s="8">
        <f t="shared" si="301"/>
        <v>1.002134804</v>
      </c>
      <c r="S687" s="3">
        <f t="shared" si="302"/>
        <v>2.6176141400000001</v>
      </c>
      <c r="T687" s="3">
        <f t="shared" si="303"/>
        <v>0</v>
      </c>
      <c r="U687" s="97" t="str">
        <f t="shared" si="306"/>
        <v>A+J=</v>
      </c>
      <c r="V687" s="122">
        <f t="shared" si="307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92"/>
        <v>45440</v>
      </c>
      <c r="B688" s="96">
        <f t="shared" si="308"/>
        <v>1229.26026867</v>
      </c>
      <c r="C688" s="3">
        <f t="shared" si="305"/>
        <v>1225.4151411099999</v>
      </c>
      <c r="D688" s="99">
        <f t="shared" si="309"/>
        <v>1088.3119999999999</v>
      </c>
      <c r="E688" s="120">
        <f>IF(DAY(A687)=$A$5,VLOOKUP(A687,[1]A!$E$15:$G$200,3),E687)</f>
        <v>1091.25</v>
      </c>
      <c r="F688" s="100">
        <f t="shared" si="310"/>
        <v>45312</v>
      </c>
      <c r="G688" s="141">
        <f t="shared" si="311"/>
        <v>2.6995934989231252E-3</v>
      </c>
      <c r="H688" s="101">
        <f t="shared" si="293"/>
        <v>8</v>
      </c>
      <c r="I688" s="101">
        <f t="shared" si="294"/>
        <v>31</v>
      </c>
      <c r="J688" s="96">
        <f t="shared" si="295"/>
        <v>1.0006959726937616</v>
      </c>
      <c r="K688" s="96">
        <v>1</v>
      </c>
      <c r="L688" s="96">
        <f t="shared" si="312"/>
        <v>1.00069597</v>
      </c>
      <c r="M688" s="96">
        <f t="shared" si="313"/>
        <v>1226.2679932799999</v>
      </c>
      <c r="N688" s="24">
        <f t="shared" si="298"/>
        <v>0</v>
      </c>
      <c r="O688" s="95">
        <f t="shared" si="299"/>
        <v>0</v>
      </c>
      <c r="P688" s="96">
        <f t="shared" si="300"/>
        <v>0</v>
      </c>
      <c r="Q688" s="5">
        <f t="shared" si="296"/>
        <v>0.12</v>
      </c>
      <c r="R688" s="8">
        <f t="shared" si="301"/>
        <v>1.002440148</v>
      </c>
      <c r="S688" s="3">
        <f t="shared" si="302"/>
        <v>2.9922753900000001</v>
      </c>
      <c r="T688" s="3">
        <f t="shared" si="303"/>
        <v>0</v>
      </c>
      <c r="U688" s="97" t="str">
        <f t="shared" si="306"/>
        <v>A+J=</v>
      </c>
      <c r="V688" s="122">
        <f t="shared" si="307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92"/>
        <v>45441</v>
      </c>
      <c r="B689" s="96">
        <f t="shared" si="308"/>
        <v>1229.7417569700001</v>
      </c>
      <c r="C689" s="3">
        <f t="shared" si="305"/>
        <v>1225.4151411099999</v>
      </c>
      <c r="D689" s="99">
        <f t="shared" si="309"/>
        <v>1088.3119999999999</v>
      </c>
      <c r="E689" s="120">
        <f>IF(DAY(A688)=$A$5,VLOOKUP(A688,[1]A!$E$15:$G$200,3),E688)</f>
        <v>1091.25</v>
      </c>
      <c r="F689" s="100">
        <f t="shared" si="310"/>
        <v>45312</v>
      </c>
      <c r="G689" s="141">
        <f t="shared" si="311"/>
        <v>2.6995934989231252E-3</v>
      </c>
      <c r="H689" s="101">
        <f t="shared" si="293"/>
        <v>9</v>
      </c>
      <c r="I689" s="101">
        <f t="shared" si="294"/>
        <v>31</v>
      </c>
      <c r="J689" s="96">
        <f t="shared" si="295"/>
        <v>1.000783003331398</v>
      </c>
      <c r="K689" s="96">
        <v>1</v>
      </c>
      <c r="L689" s="96">
        <f t="shared" si="312"/>
        <v>1.000783</v>
      </c>
      <c r="M689" s="96">
        <f t="shared" si="313"/>
        <v>1226.37464116</v>
      </c>
      <c r="N689" s="24">
        <f t="shared" si="298"/>
        <v>0</v>
      </c>
      <c r="O689" s="95">
        <f t="shared" si="299"/>
        <v>0</v>
      </c>
      <c r="P689" s="96">
        <f t="shared" si="300"/>
        <v>0</v>
      </c>
      <c r="Q689" s="5">
        <f t="shared" si="296"/>
        <v>0.12</v>
      </c>
      <c r="R689" s="8">
        <f t="shared" si="301"/>
        <v>1.002745585</v>
      </c>
      <c r="S689" s="3">
        <f t="shared" si="302"/>
        <v>3.36711581</v>
      </c>
      <c r="T689" s="3">
        <f t="shared" si="303"/>
        <v>0</v>
      </c>
      <c r="U689" s="97" t="str">
        <f t="shared" si="306"/>
        <v>A+J=</v>
      </c>
      <c r="V689" s="122">
        <f t="shared" si="307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92"/>
        <v>45442</v>
      </c>
      <c r="B690" s="96">
        <f t="shared" si="308"/>
        <v>1230.2234367799999</v>
      </c>
      <c r="C690" s="3">
        <f t="shared" si="305"/>
        <v>1225.4151411099999</v>
      </c>
      <c r="D690" s="99">
        <f t="shared" si="309"/>
        <v>1088.3119999999999</v>
      </c>
      <c r="E690" s="120">
        <f>IF(DAY(A689)=$A$5,VLOOKUP(A689,[1]A!$E$15:$G$200,3),E689)</f>
        <v>1091.25</v>
      </c>
      <c r="F690" s="100">
        <f t="shared" si="310"/>
        <v>45312</v>
      </c>
      <c r="G690" s="141">
        <f t="shared" si="311"/>
        <v>2.6995934989231252E-3</v>
      </c>
      <c r="H690" s="101">
        <f t="shared" si="293"/>
        <v>10</v>
      </c>
      <c r="I690" s="101">
        <f t="shared" si="294"/>
        <v>31</v>
      </c>
      <c r="J690" s="96">
        <f t="shared" si="295"/>
        <v>1.0008700415380984</v>
      </c>
      <c r="K690" s="96">
        <v>1</v>
      </c>
      <c r="L690" s="96">
        <f t="shared" si="312"/>
        <v>1.0008700399999999</v>
      </c>
      <c r="M690" s="96">
        <f t="shared" si="313"/>
        <v>1226.4813012899999</v>
      </c>
      <c r="N690" s="24">
        <f t="shared" si="298"/>
        <v>0</v>
      </c>
      <c r="O690" s="95">
        <f t="shared" si="299"/>
        <v>0</v>
      </c>
      <c r="P690" s="96">
        <f t="shared" si="300"/>
        <v>0</v>
      </c>
      <c r="Q690" s="5">
        <f t="shared" si="296"/>
        <v>0.12</v>
      </c>
      <c r="R690" s="8">
        <f t="shared" si="301"/>
        <v>1.0030511150000001</v>
      </c>
      <c r="S690" s="3">
        <f t="shared" si="302"/>
        <v>3.7421354899999999</v>
      </c>
      <c r="T690" s="3">
        <f t="shared" si="303"/>
        <v>0</v>
      </c>
      <c r="U690" s="97" t="str">
        <f t="shared" si="306"/>
        <v>A+J=</v>
      </c>
      <c r="V690" s="122">
        <f t="shared" si="307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92"/>
        <v>45443</v>
      </c>
      <c r="B691" s="96">
        <f t="shared" si="308"/>
        <v>1230.7052958499999</v>
      </c>
      <c r="C691" s="3">
        <f t="shared" si="305"/>
        <v>1225.4151411099999</v>
      </c>
      <c r="D691" s="99">
        <f t="shared" si="309"/>
        <v>1088.3119999999999</v>
      </c>
      <c r="E691" s="120">
        <f>IF(DAY(A690)=$A$5,VLOOKUP(A690,[1]A!$E$15:$G$200,3),E690)</f>
        <v>1091.25</v>
      </c>
      <c r="F691" s="100">
        <f t="shared" si="310"/>
        <v>45312</v>
      </c>
      <c r="G691" s="141">
        <f t="shared" si="311"/>
        <v>2.6995934989231252E-3</v>
      </c>
      <c r="H691" s="101">
        <f t="shared" si="293"/>
        <v>11</v>
      </c>
      <c r="I691" s="101">
        <f t="shared" si="294"/>
        <v>31</v>
      </c>
      <c r="J691" s="96">
        <f t="shared" si="295"/>
        <v>1.0009570873145213</v>
      </c>
      <c r="K691" s="96">
        <v>1</v>
      </c>
      <c r="L691" s="96">
        <f t="shared" si="312"/>
        <v>1.0009570800000001</v>
      </c>
      <c r="M691" s="96">
        <f t="shared" si="313"/>
        <v>1226.58796143</v>
      </c>
      <c r="N691" s="24">
        <f t="shared" si="298"/>
        <v>0</v>
      </c>
      <c r="O691" s="95">
        <f t="shared" si="299"/>
        <v>0</v>
      </c>
      <c r="P691" s="96">
        <f t="shared" si="300"/>
        <v>0</v>
      </c>
      <c r="Q691" s="5">
        <f t="shared" si="296"/>
        <v>0.12</v>
      </c>
      <c r="R691" s="8">
        <f t="shared" si="301"/>
        <v>1.0033567379999999</v>
      </c>
      <c r="S691" s="3">
        <f t="shared" si="302"/>
        <v>4.1173344199999997</v>
      </c>
      <c r="T691" s="3">
        <f t="shared" si="303"/>
        <v>0</v>
      </c>
      <c r="U691" s="97" t="str">
        <f t="shared" si="306"/>
        <v>A+J=</v>
      </c>
      <c r="V691" s="122">
        <f t="shared" si="307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92"/>
        <v>45444</v>
      </c>
      <c r="B692" s="96">
        <f t="shared" si="308"/>
        <v>1231.1873587800001</v>
      </c>
      <c r="C692" s="3">
        <f t="shared" si="305"/>
        <v>1225.4151411099999</v>
      </c>
      <c r="D692" s="99">
        <f t="shared" si="309"/>
        <v>1088.3119999999999</v>
      </c>
      <c r="E692" s="120">
        <f>IF(DAY(A691)=$A$5,VLOOKUP(A691,[1]A!$E$15:$G$200,3),E691)</f>
        <v>1091.25</v>
      </c>
      <c r="F692" s="100">
        <f t="shared" si="310"/>
        <v>45312</v>
      </c>
      <c r="G692" s="141">
        <f t="shared" si="311"/>
        <v>2.6995934989231252E-3</v>
      </c>
      <c r="H692" s="101">
        <f t="shared" si="293"/>
        <v>12</v>
      </c>
      <c r="I692" s="101">
        <f t="shared" si="294"/>
        <v>31</v>
      </c>
      <c r="J692" s="96">
        <f t="shared" si="295"/>
        <v>1.0010441406613246</v>
      </c>
      <c r="K692" s="96">
        <v>1</v>
      </c>
      <c r="L692" s="96">
        <f t="shared" si="312"/>
        <v>1.0010441400000001</v>
      </c>
      <c r="M692" s="96">
        <f t="shared" si="313"/>
        <v>1226.6946460700001</v>
      </c>
      <c r="N692" s="24">
        <f t="shared" si="298"/>
        <v>0</v>
      </c>
      <c r="O692" s="95">
        <f t="shared" si="299"/>
        <v>0</v>
      </c>
      <c r="P692" s="96">
        <f t="shared" si="300"/>
        <v>0</v>
      </c>
      <c r="Q692" s="5">
        <f t="shared" si="296"/>
        <v>0.12</v>
      </c>
      <c r="R692" s="8">
        <f t="shared" si="301"/>
        <v>1.0036624540000001</v>
      </c>
      <c r="S692" s="3">
        <f t="shared" si="302"/>
        <v>4.4927127100000002</v>
      </c>
      <c r="T692" s="3">
        <f t="shared" si="303"/>
        <v>0</v>
      </c>
      <c r="U692" s="97" t="str">
        <f t="shared" si="306"/>
        <v>A+J=</v>
      </c>
      <c r="V692" s="122">
        <f t="shared" si="307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92"/>
        <v>45445</v>
      </c>
      <c r="B693" s="96">
        <f t="shared" si="308"/>
        <v>1231.6696022599999</v>
      </c>
      <c r="C693" s="3">
        <f t="shared" si="305"/>
        <v>1225.4151411099999</v>
      </c>
      <c r="D693" s="99">
        <f t="shared" si="309"/>
        <v>1088.3119999999999</v>
      </c>
      <c r="E693" s="120">
        <f>IF(DAY(A692)=$A$5,VLOOKUP(A692,[1]A!$E$15:$G$200,3),E692)</f>
        <v>1091.25</v>
      </c>
      <c r="F693" s="100">
        <f t="shared" si="310"/>
        <v>45312</v>
      </c>
      <c r="G693" s="141">
        <f t="shared" si="311"/>
        <v>2.6995934989231252E-3</v>
      </c>
      <c r="H693" s="101">
        <f t="shared" si="293"/>
        <v>13</v>
      </c>
      <c r="I693" s="101">
        <f t="shared" si="294"/>
        <v>31</v>
      </c>
      <c r="J693" s="96">
        <f t="shared" si="295"/>
        <v>1.0011312015791671</v>
      </c>
      <c r="K693" s="96">
        <v>1</v>
      </c>
      <c r="L693" s="96">
        <f t="shared" si="312"/>
        <v>1.0011312000000001</v>
      </c>
      <c r="M693" s="96">
        <f t="shared" si="313"/>
        <v>1226.80133071</v>
      </c>
      <c r="N693" s="24">
        <f t="shared" si="298"/>
        <v>0</v>
      </c>
      <c r="O693" s="95">
        <f t="shared" si="299"/>
        <v>0</v>
      </c>
      <c r="P693" s="96">
        <f t="shared" si="300"/>
        <v>0</v>
      </c>
      <c r="Q693" s="5">
        <f t="shared" si="296"/>
        <v>0.12</v>
      </c>
      <c r="R693" s="8">
        <f t="shared" si="301"/>
        <v>1.0039682640000001</v>
      </c>
      <c r="S693" s="3">
        <f t="shared" si="302"/>
        <v>4.8682715500000002</v>
      </c>
      <c r="T693" s="3">
        <f t="shared" si="303"/>
        <v>0</v>
      </c>
      <c r="U693" s="97" t="str">
        <f t="shared" si="306"/>
        <v>A+J=</v>
      </c>
      <c r="V693" s="122">
        <f t="shared" si="307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92"/>
        <v>45446</v>
      </c>
      <c r="B694" s="96">
        <f t="shared" si="308"/>
        <v>1232.1520361800001</v>
      </c>
      <c r="C694" s="3">
        <f t="shared" si="305"/>
        <v>1225.4151411099999</v>
      </c>
      <c r="D694" s="99">
        <f t="shared" si="309"/>
        <v>1088.3119999999999</v>
      </c>
      <c r="E694" s="120">
        <f>IF(DAY(A693)=$A$5,VLOOKUP(A693,[1]A!$E$15:$G$200,3),E693)</f>
        <v>1091.25</v>
      </c>
      <c r="F694" s="100">
        <f t="shared" si="310"/>
        <v>45312</v>
      </c>
      <c r="G694" s="141">
        <f t="shared" si="311"/>
        <v>2.6995934989231252E-3</v>
      </c>
      <c r="H694" s="101">
        <f t="shared" si="293"/>
        <v>14</v>
      </c>
      <c r="I694" s="101">
        <f t="shared" si="294"/>
        <v>31</v>
      </c>
      <c r="J694" s="96">
        <f t="shared" si="295"/>
        <v>1.0012182700687071</v>
      </c>
      <c r="K694" s="96">
        <v>1</v>
      </c>
      <c r="L694" s="96">
        <f t="shared" si="312"/>
        <v>1.0012182700000001</v>
      </c>
      <c r="M694" s="96">
        <f t="shared" si="313"/>
        <v>1226.9080276100001</v>
      </c>
      <c r="N694" s="24">
        <f t="shared" si="298"/>
        <v>0</v>
      </c>
      <c r="O694" s="95">
        <f t="shared" si="299"/>
        <v>0</v>
      </c>
      <c r="P694" s="96">
        <f t="shared" si="300"/>
        <v>0</v>
      </c>
      <c r="Q694" s="5">
        <f t="shared" si="296"/>
        <v>0.12</v>
      </c>
      <c r="R694" s="8">
        <f t="shared" si="301"/>
        <v>1.0042741660000001</v>
      </c>
      <c r="S694" s="3">
        <f t="shared" si="302"/>
        <v>5.2440085700000001</v>
      </c>
      <c r="T694" s="3">
        <f t="shared" si="303"/>
        <v>0</v>
      </c>
      <c r="U694" s="97" t="str">
        <f t="shared" si="306"/>
        <v>A+J=</v>
      </c>
      <c r="V694" s="122">
        <f t="shared" si="307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92"/>
        <v>45447</v>
      </c>
      <c r="B695" s="96">
        <f t="shared" si="308"/>
        <v>1232.6346507199999</v>
      </c>
      <c r="C695" s="3">
        <f t="shared" si="305"/>
        <v>1225.4151411099999</v>
      </c>
      <c r="D695" s="99">
        <f t="shared" si="309"/>
        <v>1088.3119999999999</v>
      </c>
      <c r="E695" s="120">
        <f>IF(DAY(A694)=$A$5,VLOOKUP(A694,[1]A!$E$15:$G$200,3),E694)</f>
        <v>1091.25</v>
      </c>
      <c r="F695" s="100">
        <f t="shared" si="310"/>
        <v>45312</v>
      </c>
      <c r="G695" s="141">
        <f t="shared" si="311"/>
        <v>2.6995934989231252E-3</v>
      </c>
      <c r="H695" s="101">
        <f t="shared" si="293"/>
        <v>15</v>
      </c>
      <c r="I695" s="101">
        <f t="shared" si="294"/>
        <v>31</v>
      </c>
      <c r="J695" s="96">
        <f t="shared" si="295"/>
        <v>1.001305346130603</v>
      </c>
      <c r="K695" s="96">
        <v>1</v>
      </c>
      <c r="L695" s="96">
        <f t="shared" si="312"/>
        <v>1.00130534</v>
      </c>
      <c r="M695" s="96">
        <f t="shared" si="313"/>
        <v>1227.01472451</v>
      </c>
      <c r="N695" s="24">
        <f t="shared" si="298"/>
        <v>0</v>
      </c>
      <c r="O695" s="95">
        <f t="shared" si="299"/>
        <v>0</v>
      </c>
      <c r="P695" s="96">
        <f t="shared" si="300"/>
        <v>0</v>
      </c>
      <c r="Q695" s="5">
        <f t="shared" si="296"/>
        <v>0.12</v>
      </c>
      <c r="R695" s="8">
        <f t="shared" si="301"/>
        <v>1.0045801620000001</v>
      </c>
      <c r="S695" s="3">
        <f t="shared" si="302"/>
        <v>5.61992621</v>
      </c>
      <c r="T695" s="3">
        <f t="shared" si="303"/>
        <v>0</v>
      </c>
      <c r="U695" s="97" t="str">
        <f t="shared" si="306"/>
        <v>A+J=</v>
      </c>
      <c r="V695" s="122">
        <f t="shared" si="307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92"/>
        <v>45448</v>
      </c>
      <c r="B696" s="96">
        <f t="shared" si="308"/>
        <v>1233.1174569900002</v>
      </c>
      <c r="C696" s="3">
        <f t="shared" si="305"/>
        <v>1225.4151411099999</v>
      </c>
      <c r="D696" s="99">
        <f t="shared" si="309"/>
        <v>1088.3119999999999</v>
      </c>
      <c r="E696" s="120">
        <f>IF(DAY(A695)=$A$5,VLOOKUP(A695,[1]A!$E$15:$G$200,3),E695)</f>
        <v>1091.25</v>
      </c>
      <c r="F696" s="100">
        <f t="shared" si="310"/>
        <v>45312</v>
      </c>
      <c r="G696" s="141">
        <f t="shared" si="311"/>
        <v>2.6995934989231252E-3</v>
      </c>
      <c r="H696" s="101">
        <f t="shared" si="293"/>
        <v>16</v>
      </c>
      <c r="I696" s="101">
        <f t="shared" si="294"/>
        <v>31</v>
      </c>
      <c r="J696" s="96">
        <f t="shared" si="295"/>
        <v>1.0013924297655135</v>
      </c>
      <c r="K696" s="96">
        <v>1</v>
      </c>
      <c r="L696" s="96">
        <f t="shared" si="312"/>
        <v>1.0013924199999999</v>
      </c>
      <c r="M696" s="96">
        <f t="shared" si="313"/>
        <v>1227.1214336600001</v>
      </c>
      <c r="N696" s="24">
        <f t="shared" si="298"/>
        <v>0</v>
      </c>
      <c r="O696" s="95">
        <f t="shared" si="299"/>
        <v>0</v>
      </c>
      <c r="P696" s="96">
        <f t="shared" si="300"/>
        <v>0</v>
      </c>
      <c r="Q696" s="5">
        <f t="shared" si="296"/>
        <v>0.12</v>
      </c>
      <c r="R696" s="8">
        <f t="shared" si="301"/>
        <v>1.0048862510000001</v>
      </c>
      <c r="S696" s="3">
        <f t="shared" si="302"/>
        <v>5.9960233299999999</v>
      </c>
      <c r="T696" s="3">
        <f t="shared" si="303"/>
        <v>0</v>
      </c>
      <c r="U696" s="97" t="str">
        <f t="shared" si="306"/>
        <v>A+J=</v>
      </c>
      <c r="V696" s="122">
        <f t="shared" si="307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92"/>
        <v>45449</v>
      </c>
      <c r="B697" s="96">
        <f t="shared" si="308"/>
        <v>1233.6004673399998</v>
      </c>
      <c r="C697" s="3">
        <f t="shared" si="305"/>
        <v>1225.4151411099999</v>
      </c>
      <c r="D697" s="99">
        <f t="shared" si="309"/>
        <v>1088.3119999999999</v>
      </c>
      <c r="E697" s="120">
        <f>IF(DAY(A696)=$A$5,VLOOKUP(A696,[1]A!$E$15:$G$200,3),E696)</f>
        <v>1091.25</v>
      </c>
      <c r="F697" s="100">
        <f t="shared" si="310"/>
        <v>45312</v>
      </c>
      <c r="G697" s="141">
        <f t="shared" si="311"/>
        <v>2.6995934989231252E-3</v>
      </c>
      <c r="H697" s="101">
        <f t="shared" si="293"/>
        <v>17</v>
      </c>
      <c r="I697" s="101">
        <f t="shared" si="294"/>
        <v>31</v>
      </c>
      <c r="J697" s="96">
        <f t="shared" si="295"/>
        <v>1.0014795209740972</v>
      </c>
      <c r="K697" s="96">
        <v>1</v>
      </c>
      <c r="L697" s="96">
        <f t="shared" si="312"/>
        <v>1.00147952</v>
      </c>
      <c r="M697" s="96">
        <f t="shared" si="313"/>
        <v>1227.2281673099999</v>
      </c>
      <c r="N697" s="24">
        <f t="shared" si="298"/>
        <v>0</v>
      </c>
      <c r="O697" s="95">
        <f t="shared" si="299"/>
        <v>0</v>
      </c>
      <c r="P697" s="96">
        <f t="shared" si="300"/>
        <v>0</v>
      </c>
      <c r="Q697" s="5">
        <f t="shared" si="296"/>
        <v>0.12</v>
      </c>
      <c r="R697" s="8">
        <f t="shared" si="301"/>
        <v>1.0051924329999999</v>
      </c>
      <c r="S697" s="3">
        <f t="shared" si="302"/>
        <v>6.3723000299999999</v>
      </c>
      <c r="T697" s="3">
        <f t="shared" si="303"/>
        <v>0</v>
      </c>
      <c r="U697" s="97" t="str">
        <f t="shared" si="306"/>
        <v>A+J=</v>
      </c>
      <c r="V697" s="122">
        <f t="shared" si="307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92"/>
        <v>45450</v>
      </c>
      <c r="B698" s="96">
        <f t="shared" si="308"/>
        <v>1234.08364611</v>
      </c>
      <c r="C698" s="3">
        <f t="shared" si="305"/>
        <v>1225.4151411099999</v>
      </c>
      <c r="D698" s="99">
        <f t="shared" si="309"/>
        <v>1088.3119999999999</v>
      </c>
      <c r="E698" s="120">
        <f>IF(DAY(A697)=$A$5,VLOOKUP(A697,[1]A!$E$15:$G$200,3),E697)</f>
        <v>1091.25</v>
      </c>
      <c r="F698" s="100">
        <f t="shared" si="310"/>
        <v>45312</v>
      </c>
      <c r="G698" s="141">
        <f t="shared" si="311"/>
        <v>2.6995934989231252E-3</v>
      </c>
      <c r="H698" s="101">
        <f t="shared" si="293"/>
        <v>18</v>
      </c>
      <c r="I698" s="101">
        <f t="shared" si="294"/>
        <v>31</v>
      </c>
      <c r="J698" s="96">
        <f t="shared" si="295"/>
        <v>1.001566619757013</v>
      </c>
      <c r="K698" s="96">
        <v>1</v>
      </c>
      <c r="L698" s="96">
        <f t="shared" si="312"/>
        <v>1.00156661</v>
      </c>
      <c r="M698" s="96">
        <f t="shared" si="313"/>
        <v>1227.33488872</v>
      </c>
      <c r="N698" s="24">
        <f t="shared" si="298"/>
        <v>0</v>
      </c>
      <c r="O698" s="95">
        <f t="shared" si="299"/>
        <v>0</v>
      </c>
      <c r="P698" s="96">
        <f t="shared" si="300"/>
        <v>0</v>
      </c>
      <c r="Q698" s="5">
        <f t="shared" si="296"/>
        <v>0.12</v>
      </c>
      <c r="R698" s="8">
        <f t="shared" si="301"/>
        <v>1.005498709</v>
      </c>
      <c r="S698" s="3">
        <f t="shared" si="302"/>
        <v>6.7487573899999997</v>
      </c>
      <c r="T698" s="3">
        <f t="shared" si="303"/>
        <v>0</v>
      </c>
      <c r="U698" s="97" t="str">
        <f t="shared" si="306"/>
        <v>A+J=</v>
      </c>
      <c r="V698" s="122">
        <f t="shared" si="307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92"/>
        <v>45451</v>
      </c>
      <c r="B699" s="96">
        <f t="shared" si="308"/>
        <v>1234.56702905</v>
      </c>
      <c r="C699" s="3">
        <f t="shared" si="305"/>
        <v>1225.4151411099999</v>
      </c>
      <c r="D699" s="99">
        <f t="shared" si="309"/>
        <v>1088.3119999999999</v>
      </c>
      <c r="E699" s="120">
        <f>IF(DAY(A698)=$A$5,VLOOKUP(A698,[1]A!$E$15:$G$200,3),E698)</f>
        <v>1091.25</v>
      </c>
      <c r="F699" s="100">
        <f t="shared" si="310"/>
        <v>45312</v>
      </c>
      <c r="G699" s="141">
        <f t="shared" si="311"/>
        <v>2.6995934989231252E-3</v>
      </c>
      <c r="H699" s="101">
        <f t="shared" si="293"/>
        <v>19</v>
      </c>
      <c r="I699" s="101">
        <f t="shared" si="294"/>
        <v>31</v>
      </c>
      <c r="J699" s="96">
        <f t="shared" si="295"/>
        <v>1.0016537261149192</v>
      </c>
      <c r="K699" s="96">
        <v>1</v>
      </c>
      <c r="L699" s="96">
        <f t="shared" si="312"/>
        <v>1.00165372</v>
      </c>
      <c r="M699" s="96">
        <f t="shared" si="313"/>
        <v>1227.44163463</v>
      </c>
      <c r="N699" s="24">
        <f t="shared" si="298"/>
        <v>0</v>
      </c>
      <c r="O699" s="95">
        <f t="shared" si="299"/>
        <v>0</v>
      </c>
      <c r="P699" s="96">
        <f t="shared" si="300"/>
        <v>0</v>
      </c>
      <c r="Q699" s="5">
        <f t="shared" si="296"/>
        <v>0.12</v>
      </c>
      <c r="R699" s="8">
        <f t="shared" si="301"/>
        <v>1.0058050780000001</v>
      </c>
      <c r="S699" s="3">
        <f t="shared" si="302"/>
        <v>7.1253944200000001</v>
      </c>
      <c r="T699" s="3">
        <f t="shared" si="303"/>
        <v>0</v>
      </c>
      <c r="U699" s="97" t="str">
        <f t="shared" ref="U699:U714" si="314">U698</f>
        <v>A+J=</v>
      </c>
      <c r="V699" s="122">
        <f t="shared" si="307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92"/>
        <v>45452</v>
      </c>
      <c r="B700" s="96">
        <f t="shared" si="308"/>
        <v>1235.0506039000002</v>
      </c>
      <c r="C700" s="3">
        <f t="shared" si="305"/>
        <v>1225.4151411099999</v>
      </c>
      <c r="D700" s="99">
        <f t="shared" si="309"/>
        <v>1088.3119999999999</v>
      </c>
      <c r="E700" s="120">
        <f>IF(DAY(A699)=$A$5,VLOOKUP(A699,[1]A!$E$15:$G$200,3),E699)</f>
        <v>1091.25</v>
      </c>
      <c r="F700" s="100">
        <f t="shared" si="310"/>
        <v>45312</v>
      </c>
      <c r="G700" s="141">
        <f t="shared" si="311"/>
        <v>2.6995934989231252E-3</v>
      </c>
      <c r="H700" s="101">
        <f t="shared" si="293"/>
        <v>20</v>
      </c>
      <c r="I700" s="101">
        <f t="shared" si="294"/>
        <v>31</v>
      </c>
      <c r="J700" s="96">
        <f t="shared" si="295"/>
        <v>1.0017408400484749</v>
      </c>
      <c r="K700" s="96">
        <v>1</v>
      </c>
      <c r="L700" s="96">
        <f t="shared" si="312"/>
        <v>1.0017408400000001</v>
      </c>
      <c r="M700" s="96">
        <f t="shared" si="313"/>
        <v>1227.5483928000001</v>
      </c>
      <c r="N700" s="24">
        <f t="shared" si="298"/>
        <v>0</v>
      </c>
      <c r="O700" s="95">
        <f t="shared" si="299"/>
        <v>0</v>
      </c>
      <c r="P700" s="96">
        <f t="shared" si="300"/>
        <v>0</v>
      </c>
      <c r="Q700" s="5">
        <f t="shared" si="296"/>
        <v>0.12</v>
      </c>
      <c r="R700" s="8">
        <f t="shared" si="301"/>
        <v>1.00611154</v>
      </c>
      <c r="S700" s="3">
        <f t="shared" si="302"/>
        <v>7.5022111000000002</v>
      </c>
      <c r="T700" s="3">
        <f t="shared" si="303"/>
        <v>0</v>
      </c>
      <c r="U700" s="97" t="str">
        <f t="shared" si="314"/>
        <v>A+J=</v>
      </c>
      <c r="V700" s="122">
        <f t="shared" si="307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92"/>
        <v>45453</v>
      </c>
      <c r="B701" s="96">
        <f t="shared" si="308"/>
        <v>1235.53435835</v>
      </c>
      <c r="C701" s="3">
        <f t="shared" si="305"/>
        <v>1225.4151411099999</v>
      </c>
      <c r="D701" s="99">
        <f t="shared" si="309"/>
        <v>1088.3119999999999</v>
      </c>
      <c r="E701" s="120">
        <f>IF(DAY(A700)=$A$5,VLOOKUP(A700,[1]A!$E$15:$G$200,3),E700)</f>
        <v>1091.25</v>
      </c>
      <c r="F701" s="100">
        <f t="shared" si="310"/>
        <v>45312</v>
      </c>
      <c r="G701" s="141">
        <f t="shared" si="311"/>
        <v>2.6995934989231252E-3</v>
      </c>
      <c r="H701" s="101">
        <f t="shared" si="293"/>
        <v>21</v>
      </c>
      <c r="I701" s="101">
        <f t="shared" si="294"/>
        <v>31</v>
      </c>
      <c r="J701" s="96">
        <f t="shared" si="295"/>
        <v>1.001827961558339</v>
      </c>
      <c r="K701" s="96">
        <v>1</v>
      </c>
      <c r="L701" s="96">
        <f t="shared" si="312"/>
        <v>1.00182796</v>
      </c>
      <c r="M701" s="96">
        <f t="shared" si="313"/>
        <v>1227.65515097</v>
      </c>
      <c r="N701" s="24">
        <f t="shared" si="298"/>
        <v>0</v>
      </c>
      <c r="O701" s="95">
        <f t="shared" si="299"/>
        <v>0</v>
      </c>
      <c r="P701" s="96">
        <f t="shared" si="300"/>
        <v>0</v>
      </c>
      <c r="Q701" s="5">
        <f t="shared" si="296"/>
        <v>0.12</v>
      </c>
      <c r="R701" s="8">
        <f t="shared" si="301"/>
        <v>1.0064180949999999</v>
      </c>
      <c r="S701" s="3">
        <f t="shared" si="302"/>
        <v>7.8792073800000004</v>
      </c>
      <c r="T701" s="3">
        <f t="shared" si="303"/>
        <v>0</v>
      </c>
      <c r="U701" s="97" t="str">
        <f t="shared" si="314"/>
        <v>A+J=</v>
      </c>
      <c r="V701" s="122">
        <f t="shared" si="307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92"/>
        <v>45454</v>
      </c>
      <c r="B702" s="96">
        <f t="shared" si="308"/>
        <v>1236.0183059999999</v>
      </c>
      <c r="C702" s="3">
        <f t="shared" si="305"/>
        <v>1225.4151411099999</v>
      </c>
      <c r="D702" s="99">
        <f t="shared" si="309"/>
        <v>1088.3119999999999</v>
      </c>
      <c r="E702" s="120">
        <f>IF(DAY(A701)=$A$5,VLOOKUP(A701,[1]A!$E$15:$G$200,3),E701)</f>
        <v>1091.25</v>
      </c>
      <c r="F702" s="100">
        <f t="shared" si="310"/>
        <v>45312</v>
      </c>
      <c r="G702" s="141">
        <f t="shared" si="311"/>
        <v>2.6995934989231252E-3</v>
      </c>
      <c r="H702" s="101">
        <f t="shared" si="293"/>
        <v>22</v>
      </c>
      <c r="I702" s="101">
        <f t="shared" si="294"/>
        <v>31</v>
      </c>
      <c r="J702" s="96">
        <f t="shared" si="295"/>
        <v>1.0019150906451701</v>
      </c>
      <c r="K702" s="96">
        <v>1</v>
      </c>
      <c r="L702" s="96">
        <f t="shared" si="312"/>
        <v>1.00191509</v>
      </c>
      <c r="M702" s="96">
        <f t="shared" si="313"/>
        <v>1227.76192139</v>
      </c>
      <c r="N702" s="24">
        <f t="shared" si="298"/>
        <v>0</v>
      </c>
      <c r="O702" s="95">
        <f t="shared" si="299"/>
        <v>0</v>
      </c>
      <c r="P702" s="96">
        <f t="shared" si="300"/>
        <v>0</v>
      </c>
      <c r="Q702" s="5">
        <f t="shared" si="296"/>
        <v>0.12</v>
      </c>
      <c r="R702" s="8">
        <f t="shared" si="301"/>
        <v>1.006724744</v>
      </c>
      <c r="S702" s="3">
        <f t="shared" si="302"/>
        <v>8.2563846099999996</v>
      </c>
      <c r="T702" s="3">
        <f t="shared" si="303"/>
        <v>0</v>
      </c>
      <c r="U702" s="97" t="str">
        <f t="shared" si="314"/>
        <v>A+J=</v>
      </c>
      <c r="V702" s="122">
        <f t="shared" si="307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92"/>
        <v>45455</v>
      </c>
      <c r="B703" s="96">
        <f t="shared" si="308"/>
        <v>1236.5024345499999</v>
      </c>
      <c r="C703" s="3">
        <f t="shared" si="305"/>
        <v>1225.4151411099999</v>
      </c>
      <c r="D703" s="99">
        <f t="shared" si="309"/>
        <v>1088.3119999999999</v>
      </c>
      <c r="E703" s="120">
        <f>IF(DAY(A702)=$A$5,VLOOKUP(A702,[1]A!$E$15:$G$200,3),E702)</f>
        <v>1091.25</v>
      </c>
      <c r="F703" s="100">
        <f t="shared" si="310"/>
        <v>45312</v>
      </c>
      <c r="G703" s="141">
        <f t="shared" si="311"/>
        <v>2.6995934989231252E-3</v>
      </c>
      <c r="H703" s="101">
        <f t="shared" si="293"/>
        <v>23</v>
      </c>
      <c r="I703" s="101">
        <f t="shared" si="294"/>
        <v>31</v>
      </c>
      <c r="J703" s="96">
        <f t="shared" si="295"/>
        <v>1.0020022273096274</v>
      </c>
      <c r="K703" s="96">
        <v>1</v>
      </c>
      <c r="L703" s="96">
        <f t="shared" si="312"/>
        <v>1.0020022200000001</v>
      </c>
      <c r="M703" s="96">
        <f t="shared" si="313"/>
        <v>1227.86869181</v>
      </c>
      <c r="N703" s="24">
        <f t="shared" si="298"/>
        <v>0</v>
      </c>
      <c r="O703" s="95">
        <f t="shared" si="299"/>
        <v>0</v>
      </c>
      <c r="P703" s="96">
        <f t="shared" si="300"/>
        <v>0</v>
      </c>
      <c r="Q703" s="5">
        <f t="shared" si="296"/>
        <v>0.12</v>
      </c>
      <c r="R703" s="8">
        <f t="shared" si="301"/>
        <v>1.0070314869999999</v>
      </c>
      <c r="S703" s="3">
        <f t="shared" si="302"/>
        <v>8.6337427400000006</v>
      </c>
      <c r="T703" s="3">
        <f t="shared" si="303"/>
        <v>0</v>
      </c>
      <c r="U703" s="97" t="str">
        <f t="shared" si="314"/>
        <v>A+J=</v>
      </c>
      <c r="V703" s="122">
        <f t="shared" si="307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92"/>
        <v>45456</v>
      </c>
      <c r="B704" s="96">
        <f t="shared" si="308"/>
        <v>1236.9867674899999</v>
      </c>
      <c r="C704" s="3">
        <f t="shared" si="305"/>
        <v>1225.4151411099999</v>
      </c>
      <c r="D704" s="99">
        <f t="shared" si="309"/>
        <v>1088.3119999999999</v>
      </c>
      <c r="E704" s="120">
        <f>IF(DAY(A703)=$A$5,VLOOKUP(A703,[1]A!$E$15:$G$200,3),E703)</f>
        <v>1091.25</v>
      </c>
      <c r="F704" s="100">
        <f t="shared" si="310"/>
        <v>45312</v>
      </c>
      <c r="G704" s="141">
        <f t="shared" si="311"/>
        <v>2.6995934989231252E-3</v>
      </c>
      <c r="H704" s="101">
        <f t="shared" si="293"/>
        <v>24</v>
      </c>
      <c r="I704" s="101">
        <f t="shared" si="294"/>
        <v>31</v>
      </c>
      <c r="J704" s="96">
        <f t="shared" si="295"/>
        <v>1.00208937155237</v>
      </c>
      <c r="K704" s="96">
        <v>1</v>
      </c>
      <c r="L704" s="96">
        <f t="shared" si="312"/>
        <v>1.00208937</v>
      </c>
      <c r="M704" s="96">
        <f t="shared" si="313"/>
        <v>1227.97548674</v>
      </c>
      <c r="N704" s="24">
        <f t="shared" si="298"/>
        <v>0</v>
      </c>
      <c r="O704" s="95">
        <f t="shared" si="299"/>
        <v>0</v>
      </c>
      <c r="P704" s="96">
        <f t="shared" si="300"/>
        <v>0</v>
      </c>
      <c r="Q704" s="5">
        <f t="shared" si="296"/>
        <v>0.12</v>
      </c>
      <c r="R704" s="8">
        <f t="shared" si="301"/>
        <v>1.0073383229999999</v>
      </c>
      <c r="S704" s="3">
        <f t="shared" si="302"/>
        <v>9.0112807499999992</v>
      </c>
      <c r="T704" s="3">
        <f t="shared" si="303"/>
        <v>0</v>
      </c>
      <c r="U704" s="97" t="str">
        <f t="shared" si="314"/>
        <v>A+J=</v>
      </c>
      <c r="V704" s="122">
        <f t="shared" si="307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92"/>
        <v>45457</v>
      </c>
      <c r="B705" s="96">
        <f t="shared" si="308"/>
        <v>1237.47128019</v>
      </c>
      <c r="C705" s="3">
        <f t="shared" si="305"/>
        <v>1225.4151411099999</v>
      </c>
      <c r="D705" s="99">
        <f t="shared" si="309"/>
        <v>1088.3119999999999</v>
      </c>
      <c r="E705" s="120">
        <f>IF(DAY(A704)=$A$5,VLOOKUP(A704,[1]A!$E$15:$G$200,3),E704)</f>
        <v>1091.25</v>
      </c>
      <c r="F705" s="100">
        <f t="shared" si="310"/>
        <v>45312</v>
      </c>
      <c r="G705" s="141">
        <f t="shared" si="311"/>
        <v>2.6995934989231252E-3</v>
      </c>
      <c r="H705" s="101">
        <f t="shared" si="293"/>
        <v>25</v>
      </c>
      <c r="I705" s="101">
        <f t="shared" si="294"/>
        <v>31</v>
      </c>
      <c r="J705" s="96">
        <f t="shared" si="295"/>
        <v>1.0021765233740567</v>
      </c>
      <c r="K705" s="96">
        <v>1</v>
      </c>
      <c r="L705" s="96">
        <f t="shared" si="312"/>
        <v>1.0021765199999999</v>
      </c>
      <c r="M705" s="96">
        <f t="shared" si="313"/>
        <v>1228.0822816699999</v>
      </c>
      <c r="N705" s="24">
        <f t="shared" si="298"/>
        <v>0</v>
      </c>
      <c r="O705" s="95">
        <f t="shared" si="299"/>
        <v>0</v>
      </c>
      <c r="P705" s="96">
        <f t="shared" si="300"/>
        <v>0</v>
      </c>
      <c r="Q705" s="5">
        <f t="shared" si="296"/>
        <v>0.12</v>
      </c>
      <c r="R705" s="8">
        <f t="shared" si="301"/>
        <v>1.0076452520000001</v>
      </c>
      <c r="S705" s="3">
        <f t="shared" si="302"/>
        <v>9.3889985199999995</v>
      </c>
      <c r="T705" s="3">
        <f t="shared" si="303"/>
        <v>0</v>
      </c>
      <c r="U705" s="97" t="str">
        <f t="shared" si="314"/>
        <v>A+J=</v>
      </c>
      <c r="V705" s="122">
        <f t="shared" si="307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92"/>
        <v>45458</v>
      </c>
      <c r="B706" s="96">
        <f t="shared" si="308"/>
        <v>1237.95598623</v>
      </c>
      <c r="C706" s="3">
        <f t="shared" si="305"/>
        <v>1225.4151411099999</v>
      </c>
      <c r="D706" s="99">
        <f t="shared" si="309"/>
        <v>1088.3119999999999</v>
      </c>
      <c r="E706" s="120">
        <f>IF(DAY(A705)=$A$5,VLOOKUP(A705,[1]A!$E$15:$G$200,3),E705)</f>
        <v>1091.25</v>
      </c>
      <c r="F706" s="100">
        <f t="shared" si="310"/>
        <v>45312</v>
      </c>
      <c r="G706" s="141">
        <f t="shared" si="311"/>
        <v>2.6995934989231252E-3</v>
      </c>
      <c r="H706" s="101">
        <f t="shared" si="293"/>
        <v>26</v>
      </c>
      <c r="I706" s="101">
        <f t="shared" si="294"/>
        <v>31</v>
      </c>
      <c r="J706" s="96">
        <f t="shared" si="295"/>
        <v>1.0022636827753468</v>
      </c>
      <c r="K706" s="96">
        <v>1</v>
      </c>
      <c r="L706" s="96">
        <f t="shared" si="312"/>
        <v>1.00226368</v>
      </c>
      <c r="M706" s="96">
        <f t="shared" si="313"/>
        <v>1228.18908885</v>
      </c>
      <c r="N706" s="24">
        <f t="shared" si="298"/>
        <v>0</v>
      </c>
      <c r="O706" s="95">
        <f t="shared" si="299"/>
        <v>0</v>
      </c>
      <c r="P706" s="96">
        <f t="shared" si="300"/>
        <v>0</v>
      </c>
      <c r="Q706" s="5">
        <f t="shared" si="296"/>
        <v>0.12</v>
      </c>
      <c r="R706" s="8">
        <f t="shared" si="301"/>
        <v>1.0079522750000001</v>
      </c>
      <c r="S706" s="3">
        <f t="shared" si="302"/>
        <v>9.7668973799999996</v>
      </c>
      <c r="T706" s="3">
        <f t="shared" si="303"/>
        <v>0</v>
      </c>
      <c r="U706" s="97" t="str">
        <f t="shared" si="314"/>
        <v>A+J=</v>
      </c>
      <c r="V706" s="122">
        <f t="shared" si="307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92"/>
        <v>45459</v>
      </c>
      <c r="B707" s="96">
        <f t="shared" si="308"/>
        <v>1238.4408721</v>
      </c>
      <c r="C707" s="3">
        <f t="shared" si="305"/>
        <v>1225.4151411099999</v>
      </c>
      <c r="D707" s="99">
        <f t="shared" si="309"/>
        <v>1088.3119999999999</v>
      </c>
      <c r="E707" s="120">
        <f>IF(DAY(A706)=$A$5,VLOOKUP(A706,[1]A!$E$15:$G$200,3),E706)</f>
        <v>1091.25</v>
      </c>
      <c r="F707" s="100">
        <f t="shared" si="310"/>
        <v>45312</v>
      </c>
      <c r="G707" s="141">
        <f t="shared" si="311"/>
        <v>2.6995934989231252E-3</v>
      </c>
      <c r="H707" s="101">
        <f t="shared" si="293"/>
        <v>27</v>
      </c>
      <c r="I707" s="101">
        <f t="shared" si="294"/>
        <v>31</v>
      </c>
      <c r="J707" s="96">
        <f t="shared" si="295"/>
        <v>1.0023508497568998</v>
      </c>
      <c r="K707" s="96">
        <v>1</v>
      </c>
      <c r="L707" s="96">
        <f t="shared" si="312"/>
        <v>1.0023508400000001</v>
      </c>
      <c r="M707" s="96">
        <f t="shared" si="313"/>
        <v>1228.2958960399999</v>
      </c>
      <c r="N707" s="24">
        <f t="shared" si="298"/>
        <v>0</v>
      </c>
      <c r="O707" s="95">
        <f t="shared" si="299"/>
        <v>0</v>
      </c>
      <c r="P707" s="96">
        <f t="shared" si="300"/>
        <v>0</v>
      </c>
      <c r="Q707" s="5">
        <f t="shared" si="296"/>
        <v>0.12</v>
      </c>
      <c r="R707" s="8">
        <f t="shared" si="301"/>
        <v>1.0082593909999999</v>
      </c>
      <c r="S707" s="3">
        <f t="shared" si="302"/>
        <v>10.144976059999999</v>
      </c>
      <c r="T707" s="3">
        <f t="shared" si="303"/>
        <v>0</v>
      </c>
      <c r="U707" s="97" t="str">
        <f t="shared" si="314"/>
        <v>A+J=</v>
      </c>
      <c r="V707" s="122">
        <f t="shared" si="307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92"/>
        <v>45460</v>
      </c>
      <c r="B708" s="96">
        <f t="shared" si="308"/>
        <v>1238.9259637599998</v>
      </c>
      <c r="C708" s="3">
        <f t="shared" si="305"/>
        <v>1225.4151411099999</v>
      </c>
      <c r="D708" s="99">
        <f t="shared" si="309"/>
        <v>1088.3119999999999</v>
      </c>
      <c r="E708" s="120">
        <f>IF(DAY(A707)=$A$5,VLOOKUP(A707,[1]A!$E$15:$G$200,3),E707)</f>
        <v>1091.25</v>
      </c>
      <c r="F708" s="100">
        <f t="shared" si="310"/>
        <v>45312</v>
      </c>
      <c r="G708" s="141">
        <f t="shared" si="311"/>
        <v>2.6995934989231252E-3</v>
      </c>
      <c r="H708" s="101">
        <f t="shared" si="293"/>
        <v>28</v>
      </c>
      <c r="I708" s="101">
        <f t="shared" si="294"/>
        <v>31</v>
      </c>
      <c r="J708" s="96">
        <f t="shared" si="295"/>
        <v>1.0024380243193745</v>
      </c>
      <c r="K708" s="96">
        <v>1</v>
      </c>
      <c r="L708" s="96">
        <f t="shared" si="312"/>
        <v>1.00243802</v>
      </c>
      <c r="M708" s="96">
        <f t="shared" si="313"/>
        <v>1228.4027277299999</v>
      </c>
      <c r="N708" s="24">
        <f t="shared" si="298"/>
        <v>0</v>
      </c>
      <c r="O708" s="95">
        <f t="shared" si="299"/>
        <v>0</v>
      </c>
      <c r="P708" s="96">
        <f t="shared" si="300"/>
        <v>0</v>
      </c>
      <c r="Q708" s="5">
        <f t="shared" si="296"/>
        <v>0.12</v>
      </c>
      <c r="R708" s="8">
        <f t="shared" si="301"/>
        <v>1.0085666010000001</v>
      </c>
      <c r="S708" s="3">
        <f t="shared" si="302"/>
        <v>10.52323603</v>
      </c>
      <c r="T708" s="3">
        <f t="shared" si="303"/>
        <v>0</v>
      </c>
      <c r="U708" s="97" t="str">
        <f t="shared" si="314"/>
        <v>A+J=</v>
      </c>
      <c r="V708" s="122">
        <f t="shared" si="307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92"/>
        <v>45461</v>
      </c>
      <c r="B709" s="96">
        <f t="shared" si="308"/>
        <v>1239.4112365399999</v>
      </c>
      <c r="C709" s="3">
        <f t="shared" si="305"/>
        <v>1225.4151411099999</v>
      </c>
      <c r="D709" s="99">
        <f t="shared" si="309"/>
        <v>1088.3119999999999</v>
      </c>
      <c r="E709" s="120">
        <f>IF(DAY(A708)=$A$5,VLOOKUP(A708,[1]A!$E$15:$G$200,3),E708)</f>
        <v>1091.25</v>
      </c>
      <c r="F709" s="100">
        <f t="shared" si="310"/>
        <v>45312</v>
      </c>
      <c r="G709" s="141">
        <f t="shared" si="311"/>
        <v>2.6995934989231252E-3</v>
      </c>
      <c r="H709" s="101">
        <f t="shared" si="293"/>
        <v>29</v>
      </c>
      <c r="I709" s="101">
        <f t="shared" si="294"/>
        <v>31</v>
      </c>
      <c r="J709" s="96">
        <f t="shared" si="295"/>
        <v>1.0025252064634302</v>
      </c>
      <c r="K709" s="96">
        <v>1</v>
      </c>
      <c r="L709" s="96">
        <f t="shared" si="312"/>
        <v>1.0025252</v>
      </c>
      <c r="M709" s="96">
        <f t="shared" si="313"/>
        <v>1228.50955942</v>
      </c>
      <c r="N709" s="24">
        <f t="shared" si="298"/>
        <v>0</v>
      </c>
      <c r="O709" s="95">
        <f t="shared" si="299"/>
        <v>0</v>
      </c>
      <c r="P709" s="96">
        <f t="shared" si="300"/>
        <v>0</v>
      </c>
      <c r="Q709" s="5">
        <f t="shared" si="296"/>
        <v>0.12</v>
      </c>
      <c r="R709" s="8">
        <f t="shared" si="301"/>
        <v>1.008873905</v>
      </c>
      <c r="S709" s="3">
        <f t="shared" si="302"/>
        <v>10.90167712</v>
      </c>
      <c r="T709" s="3">
        <f t="shared" si="303"/>
        <v>0</v>
      </c>
      <c r="U709" s="97" t="str">
        <f t="shared" si="314"/>
        <v>A+J=</v>
      </c>
      <c r="V709" s="122">
        <f t="shared" si="307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92"/>
        <v>45462</v>
      </c>
      <c r="B710" s="96">
        <f t="shared" si="308"/>
        <v>1239.89670161</v>
      </c>
      <c r="C710" s="3">
        <f t="shared" si="305"/>
        <v>1225.4151411099999</v>
      </c>
      <c r="D710" s="99">
        <f t="shared" si="309"/>
        <v>1088.3119999999999</v>
      </c>
      <c r="E710" s="120">
        <f>IF(DAY(A709)=$A$5,VLOOKUP(A709,[1]A!$E$15:$G$200,3),E709)</f>
        <v>1091.25</v>
      </c>
      <c r="F710" s="100">
        <f t="shared" si="310"/>
        <v>45312</v>
      </c>
      <c r="G710" s="141">
        <f t="shared" si="311"/>
        <v>2.6995934989231252E-3</v>
      </c>
      <c r="H710" s="101">
        <f t="shared" si="293"/>
        <v>30</v>
      </c>
      <c r="I710" s="101">
        <f t="shared" si="294"/>
        <v>31</v>
      </c>
      <c r="J710" s="96">
        <f t="shared" si="295"/>
        <v>1.0026123961897266</v>
      </c>
      <c r="K710" s="96">
        <v>1</v>
      </c>
      <c r="L710" s="96">
        <f t="shared" si="312"/>
        <v>1.0026123899999999</v>
      </c>
      <c r="M710" s="96">
        <f t="shared" si="313"/>
        <v>1228.6164033699999</v>
      </c>
      <c r="N710" s="24">
        <f t="shared" si="298"/>
        <v>0</v>
      </c>
      <c r="O710" s="95">
        <f t="shared" si="299"/>
        <v>0</v>
      </c>
      <c r="P710" s="96">
        <f t="shared" si="300"/>
        <v>0</v>
      </c>
      <c r="Q710" s="5">
        <f t="shared" si="296"/>
        <v>0.12</v>
      </c>
      <c r="R710" s="8">
        <f t="shared" si="301"/>
        <v>1.009181302</v>
      </c>
      <c r="S710" s="3">
        <f t="shared" si="302"/>
        <v>11.28029824</v>
      </c>
      <c r="T710" s="3">
        <f t="shared" si="303"/>
        <v>0</v>
      </c>
      <c r="U710" s="97" t="str">
        <f t="shared" si="314"/>
        <v>A+J=</v>
      </c>
      <c r="V710" s="122">
        <f t="shared" si="307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92"/>
        <v>45463</v>
      </c>
      <c r="B711" s="96">
        <f t="shared" si="308"/>
        <v>1240.3823602299999</v>
      </c>
      <c r="C711" s="3">
        <f t="shared" si="305"/>
        <v>1225.4151411099999</v>
      </c>
      <c r="D711" s="99">
        <f t="shared" si="309"/>
        <v>1088.3119999999999</v>
      </c>
      <c r="E711" s="120">
        <f>IF(DAY(A710)=$A$5,VLOOKUP(A710,[1]A!$E$15:$G$200,3),E710)</f>
        <v>1091.25</v>
      </c>
      <c r="F711" s="100">
        <f t="shared" si="310"/>
        <v>45312</v>
      </c>
      <c r="G711" s="141">
        <f t="shared" si="311"/>
        <v>2.6995934989231252E-3</v>
      </c>
      <c r="H711" s="101">
        <f t="shared" si="293"/>
        <v>31</v>
      </c>
      <c r="I711" s="101">
        <f t="shared" si="294"/>
        <v>31</v>
      </c>
      <c r="J711" s="96">
        <f t="shared" si="295"/>
        <v>1.0026995934989231</v>
      </c>
      <c r="K711" s="96">
        <v>1</v>
      </c>
      <c r="L711" s="96">
        <f t="shared" si="312"/>
        <v>1.00269959</v>
      </c>
      <c r="M711" s="96">
        <f t="shared" si="313"/>
        <v>1228.72325957</v>
      </c>
      <c r="N711" s="24">
        <f t="shared" si="298"/>
        <v>23</v>
      </c>
      <c r="O711" s="95">
        <f t="shared" si="299"/>
        <v>5.0000000000000001E-3</v>
      </c>
      <c r="P711" s="96">
        <f t="shared" si="300"/>
        <v>6.1436162899999998</v>
      </c>
      <c r="Q711" s="5">
        <f t="shared" si="296"/>
        <v>0.12</v>
      </c>
      <c r="R711" s="8">
        <f t="shared" si="301"/>
        <v>1.0094887930000001</v>
      </c>
      <c r="S711" s="3">
        <f t="shared" si="302"/>
        <v>11.65910066</v>
      </c>
      <c r="T711" s="3">
        <f t="shared" si="303"/>
        <v>17.802716950000001</v>
      </c>
      <c r="U711" s="97" t="str">
        <f t="shared" si="314"/>
        <v>A+J=</v>
      </c>
      <c r="V711" s="122">
        <f t="shared" si="307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92"/>
        <v>45464</v>
      </c>
      <c r="B712" s="96">
        <f t="shared" si="308"/>
        <v>1223.07446929</v>
      </c>
      <c r="C712" s="3">
        <f t="shared" si="305"/>
        <v>1222.57964328</v>
      </c>
      <c r="D712" s="99">
        <f t="shared" si="309"/>
        <v>1088.3119999999999</v>
      </c>
      <c r="E712" s="120">
        <f>IF(DAY(A711)=$A$5,VLOOKUP(A711,[1]A!$E$15:$G$200,3),E711)</f>
        <v>1091.25</v>
      </c>
      <c r="F712" s="100">
        <f t="shared" si="310"/>
        <v>45312</v>
      </c>
      <c r="G712" s="141">
        <f t="shared" si="311"/>
        <v>2.6995934989231252E-3</v>
      </c>
      <c r="H712" s="101">
        <f t="shared" si="293"/>
        <v>1</v>
      </c>
      <c r="I712" s="101">
        <f t="shared" si="294"/>
        <v>30</v>
      </c>
      <c r="J712" s="96">
        <f t="shared" si="295"/>
        <v>1.0000898692427045</v>
      </c>
      <c r="K712" s="96">
        <v>1</v>
      </c>
      <c r="L712" s="96">
        <f t="shared" si="312"/>
        <v>1.0000898600000001</v>
      </c>
      <c r="M712" s="96">
        <f t="shared" si="313"/>
        <v>1222.6895042799999</v>
      </c>
      <c r="N712" s="24">
        <f t="shared" si="298"/>
        <v>0</v>
      </c>
      <c r="O712" s="95">
        <f t="shared" si="299"/>
        <v>0</v>
      </c>
      <c r="P712" s="96">
        <f t="shared" si="300"/>
        <v>0</v>
      </c>
      <c r="Q712" s="5">
        <f t="shared" si="296"/>
        <v>0.12</v>
      </c>
      <c r="R712" s="8">
        <f t="shared" si="301"/>
        <v>1.0003148509999999</v>
      </c>
      <c r="S712" s="3">
        <f t="shared" si="302"/>
        <v>0.38496501</v>
      </c>
      <c r="T712" s="3">
        <f t="shared" si="303"/>
        <v>0</v>
      </c>
      <c r="U712" s="97" t="str">
        <f t="shared" si="314"/>
        <v>A+J=</v>
      </c>
      <c r="V712" s="122">
        <f t="shared" si="307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92"/>
        <v>45465</v>
      </c>
      <c r="B713" s="96">
        <f t="shared" si="308"/>
        <v>1223.5695112399999</v>
      </c>
      <c r="C713" s="3">
        <f t="shared" si="305"/>
        <v>1222.57964328</v>
      </c>
      <c r="D713" s="99">
        <f t="shared" si="309"/>
        <v>1088.3119999999999</v>
      </c>
      <c r="E713" s="120">
        <f>IF(DAY(A712)=$A$5,VLOOKUP(A712,[1]A!$E$15:$G$200,3),E712)</f>
        <v>1091.25</v>
      </c>
      <c r="F713" s="100">
        <f t="shared" si="310"/>
        <v>45312</v>
      </c>
      <c r="G713" s="141">
        <f t="shared" si="311"/>
        <v>2.6995934989231252E-3</v>
      </c>
      <c r="H713" s="101">
        <f t="shared" si="293"/>
        <v>2</v>
      </c>
      <c r="I713" s="101">
        <f t="shared" si="294"/>
        <v>30</v>
      </c>
      <c r="J713" s="96">
        <f t="shared" si="295"/>
        <v>1.0001797465618898</v>
      </c>
      <c r="K713" s="96">
        <v>1</v>
      </c>
      <c r="L713" s="96">
        <f t="shared" si="312"/>
        <v>1.0001797400000001</v>
      </c>
      <c r="M713" s="96">
        <f t="shared" si="313"/>
        <v>1222.7993897399999</v>
      </c>
      <c r="N713" s="24">
        <f t="shared" si="298"/>
        <v>0</v>
      </c>
      <c r="O713" s="95">
        <f t="shared" si="299"/>
        <v>0</v>
      </c>
      <c r="P713" s="96">
        <f t="shared" si="300"/>
        <v>0</v>
      </c>
      <c r="Q713" s="5">
        <f t="shared" si="296"/>
        <v>0.12</v>
      </c>
      <c r="R713" s="8">
        <f t="shared" si="301"/>
        <v>1.000629802</v>
      </c>
      <c r="S713" s="3">
        <f t="shared" si="302"/>
        <v>0.77012150000000001</v>
      </c>
      <c r="T713" s="3">
        <f t="shared" si="303"/>
        <v>0</v>
      </c>
      <c r="U713" s="97" t="str">
        <f t="shared" si="314"/>
        <v>A+J=</v>
      </c>
      <c r="V713" s="122">
        <f t="shared" si="307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92"/>
        <v>45466</v>
      </c>
      <c r="B714" s="96">
        <f t="shared" si="308"/>
        <v>1224.0647557</v>
      </c>
      <c r="C714" s="3">
        <f t="shared" si="305"/>
        <v>1222.57964328</v>
      </c>
      <c r="D714" s="99">
        <f t="shared" si="309"/>
        <v>1088.3119999999999</v>
      </c>
      <c r="E714" s="120">
        <f>IF(DAY(A713)=$A$5,VLOOKUP(A713,[1]A!$E$15:$G$200,3),E713)</f>
        <v>1091.25</v>
      </c>
      <c r="F714" s="100">
        <f t="shared" si="310"/>
        <v>45312</v>
      </c>
      <c r="G714" s="141">
        <f t="shared" si="311"/>
        <v>2.6995934989231252E-3</v>
      </c>
      <c r="H714" s="101">
        <f t="shared" si="293"/>
        <v>3</v>
      </c>
      <c r="I714" s="101">
        <f t="shared" si="294"/>
        <v>30</v>
      </c>
      <c r="J714" s="96">
        <f t="shared" si="295"/>
        <v>1.0002696319582818</v>
      </c>
      <c r="K714" s="96">
        <v>1</v>
      </c>
      <c r="L714" s="96">
        <f t="shared" si="312"/>
        <v>1.00026963</v>
      </c>
      <c r="M714" s="96">
        <f t="shared" si="313"/>
        <v>1222.9092874200001</v>
      </c>
      <c r="N714" s="24">
        <f t="shared" si="298"/>
        <v>0</v>
      </c>
      <c r="O714" s="95">
        <f t="shared" si="299"/>
        <v>0</v>
      </c>
      <c r="P714" s="96">
        <f t="shared" si="300"/>
        <v>0</v>
      </c>
      <c r="Q714" s="5">
        <f t="shared" si="296"/>
        <v>0.12</v>
      </c>
      <c r="R714" s="8">
        <f t="shared" si="301"/>
        <v>1.0009448519999999</v>
      </c>
      <c r="S714" s="3">
        <f t="shared" si="302"/>
        <v>1.15546828</v>
      </c>
      <c r="T714" s="3">
        <f t="shared" si="303"/>
        <v>0</v>
      </c>
      <c r="U714" s="97" t="str">
        <f t="shared" si="314"/>
        <v>A+J=</v>
      </c>
      <c r="V714" s="122">
        <f t="shared" si="307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15">(A714+1)</f>
        <v>45467</v>
      </c>
      <c r="B715" s="96">
        <f t="shared" si="308"/>
        <v>1224.5601905000001</v>
      </c>
      <c r="C715" s="3">
        <f t="shared" si="305"/>
        <v>1222.57964328</v>
      </c>
      <c r="D715" s="99">
        <f t="shared" si="309"/>
        <v>1088.3119999999999</v>
      </c>
      <c r="E715" s="120">
        <f>IF(DAY(A714)=$A$5,VLOOKUP(A714,[1]A!$E$15:$G$200,3),E714)</f>
        <v>1091.25</v>
      </c>
      <c r="F715" s="100">
        <f t="shared" si="310"/>
        <v>45312</v>
      </c>
      <c r="G715" s="141">
        <f t="shared" si="311"/>
        <v>2.6995934989231252E-3</v>
      </c>
      <c r="H715" s="101">
        <f t="shared" ref="H715:H778" si="316">IF(A715&gt;A$7,IF(DAY(A715)=A$5+1,1,H714+1),0)</f>
        <v>4</v>
      </c>
      <c r="I715" s="101">
        <f t="shared" ref="I715:I778" si="317">IF(DAY(A715)=A$5+1,DAY(EOMONTH(A715,0)),I714)</f>
        <v>30</v>
      </c>
      <c r="J715" s="96">
        <f t="shared" ref="J715:J778" si="318">IF(E715&gt;D715,((E715/D715)^(H715/I715)),1)</f>
        <v>1.0003595254326061</v>
      </c>
      <c r="K715" s="96">
        <v>1</v>
      </c>
      <c r="L715" s="96">
        <f t="shared" si="312"/>
        <v>1.0003595199999999</v>
      </c>
      <c r="M715" s="96">
        <f t="shared" si="313"/>
        <v>1223.0191851100001</v>
      </c>
      <c r="N715" s="24">
        <f t="shared" si="298"/>
        <v>0</v>
      </c>
      <c r="O715" s="95">
        <f t="shared" si="299"/>
        <v>0</v>
      </c>
      <c r="P715" s="96">
        <f t="shared" si="300"/>
        <v>0</v>
      </c>
      <c r="Q715" s="5">
        <f t="shared" ref="Q715:Q778" si="319">(Q714)</f>
        <v>0.12</v>
      </c>
      <c r="R715" s="8">
        <f t="shared" si="301"/>
        <v>1.0012600009999999</v>
      </c>
      <c r="S715" s="3">
        <f t="shared" si="302"/>
        <v>1.54100539</v>
      </c>
      <c r="T715" s="3">
        <f t="shared" si="303"/>
        <v>0</v>
      </c>
      <c r="U715" s="97" t="str">
        <f t="shared" ref="U715:U730" si="320">U714</f>
        <v>A+J=</v>
      </c>
      <c r="V715" s="122">
        <f t="shared" si="307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15"/>
        <v>45468</v>
      </c>
      <c r="B716" s="96">
        <f t="shared" si="308"/>
        <v>1225.0558278999999</v>
      </c>
      <c r="C716" s="3">
        <f t="shared" si="305"/>
        <v>1222.57964328</v>
      </c>
      <c r="D716" s="99">
        <f t="shared" si="309"/>
        <v>1088.3119999999999</v>
      </c>
      <c r="E716" s="120">
        <f>IF(DAY(A715)=$A$5,VLOOKUP(A715,[1]A!$E$15:$G$200,3),E715)</f>
        <v>1091.25</v>
      </c>
      <c r="F716" s="100">
        <f t="shared" si="310"/>
        <v>45312</v>
      </c>
      <c r="G716" s="141">
        <f t="shared" si="311"/>
        <v>2.6995934989231252E-3</v>
      </c>
      <c r="H716" s="101">
        <f t="shared" si="316"/>
        <v>5</v>
      </c>
      <c r="I716" s="101">
        <f t="shared" si="317"/>
        <v>30</v>
      </c>
      <c r="J716" s="96">
        <f t="shared" si="318"/>
        <v>1.000449426985589</v>
      </c>
      <c r="K716" s="96">
        <v>1</v>
      </c>
      <c r="L716" s="96">
        <f t="shared" si="312"/>
        <v>1.00044942</v>
      </c>
      <c r="M716" s="96">
        <f t="shared" si="313"/>
        <v>1223.12909502</v>
      </c>
      <c r="N716" s="24">
        <f t="shared" ref="N716:N779" si="321">IF(DAY(A716)=A$5,VLOOKUP(A716,$Y$10:$AG$80,8),0)</f>
        <v>0</v>
      </c>
      <c r="O716" s="95">
        <f t="shared" ref="O716:O779" si="322">IF(N716&gt;0,VLOOKUP(N716,$X$10:$AD$117,7),0)</f>
        <v>0</v>
      </c>
      <c r="P716" s="96">
        <f t="shared" ref="P716:P779" si="323">IF(O716&gt;0,TRUNC(O716*M716,8),0)</f>
        <v>0</v>
      </c>
      <c r="Q716" s="5">
        <f t="shared" si="319"/>
        <v>0.12</v>
      </c>
      <c r="R716" s="8">
        <f t="shared" ref="R716:R779" si="324">ROUND((1+Q716)^(30/360)^(H716/I716),9)</f>
        <v>1.0015752490000001</v>
      </c>
      <c r="S716" s="3">
        <f t="shared" ref="S716:S779" si="325">TRUNC(M716*(R716-1),8)</f>
        <v>1.9267328800000001</v>
      </c>
      <c r="T716" s="3">
        <f t="shared" ref="T716:T779" si="326">IF(N716&gt;0,P716+S716,0)</f>
        <v>0</v>
      </c>
      <c r="U716" s="97" t="str">
        <f t="shared" si="320"/>
        <v>A+J=</v>
      </c>
      <c r="V716" s="122">
        <f t="shared" si="307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15"/>
        <v>45469</v>
      </c>
      <c r="B717" s="96">
        <f t="shared" si="308"/>
        <v>1225.55166794</v>
      </c>
      <c r="C717" s="3">
        <f t="shared" si="305"/>
        <v>1222.57964328</v>
      </c>
      <c r="D717" s="99">
        <f t="shared" si="309"/>
        <v>1088.3119999999999</v>
      </c>
      <c r="E717" s="120">
        <f>IF(DAY(A716)=$A$5,VLOOKUP(A716,[1]A!$E$15:$G$200,3),E716)</f>
        <v>1091.25</v>
      </c>
      <c r="F717" s="100">
        <f t="shared" si="310"/>
        <v>45312</v>
      </c>
      <c r="G717" s="141">
        <f t="shared" si="311"/>
        <v>2.6995934989231252E-3</v>
      </c>
      <c r="H717" s="101">
        <f t="shared" si="316"/>
        <v>6</v>
      </c>
      <c r="I717" s="101">
        <f t="shared" si="317"/>
        <v>30</v>
      </c>
      <c r="J717" s="96">
        <f t="shared" si="318"/>
        <v>1.0005393366179562</v>
      </c>
      <c r="K717" s="96">
        <v>1</v>
      </c>
      <c r="L717" s="96">
        <f t="shared" si="312"/>
        <v>1.0005393300000001</v>
      </c>
      <c r="M717" s="96">
        <f t="shared" si="313"/>
        <v>1223.2390171500001</v>
      </c>
      <c r="N717" s="24">
        <f t="shared" si="321"/>
        <v>0</v>
      </c>
      <c r="O717" s="95">
        <f t="shared" si="322"/>
        <v>0</v>
      </c>
      <c r="P717" s="96">
        <f t="shared" si="323"/>
        <v>0</v>
      </c>
      <c r="Q717" s="5">
        <f t="shared" si="319"/>
        <v>0.12</v>
      </c>
      <c r="R717" s="8">
        <f t="shared" si="324"/>
        <v>1.001890596</v>
      </c>
      <c r="S717" s="3">
        <f t="shared" si="325"/>
        <v>2.3126507900000002</v>
      </c>
      <c r="T717" s="3">
        <f t="shared" si="326"/>
        <v>0</v>
      </c>
      <c r="U717" s="97" t="str">
        <f t="shared" si="320"/>
        <v>A+J=</v>
      </c>
      <c r="V717" s="122">
        <f t="shared" si="307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15"/>
        <v>45470</v>
      </c>
      <c r="B718" s="96">
        <f t="shared" si="308"/>
        <v>1226.0477119099999</v>
      </c>
      <c r="C718" s="3">
        <f t="shared" si="305"/>
        <v>1222.57964328</v>
      </c>
      <c r="D718" s="99">
        <f t="shared" si="309"/>
        <v>1088.3119999999999</v>
      </c>
      <c r="E718" s="120">
        <f>IF(DAY(A717)=$A$5,VLOOKUP(A717,[1]A!$E$15:$G$200,3),E717)</f>
        <v>1091.25</v>
      </c>
      <c r="F718" s="100">
        <f t="shared" si="310"/>
        <v>45312</v>
      </c>
      <c r="G718" s="141">
        <f t="shared" si="311"/>
        <v>2.6995934989231252E-3</v>
      </c>
      <c r="H718" s="101">
        <f t="shared" si="316"/>
        <v>7</v>
      </c>
      <c r="I718" s="101">
        <f t="shared" si="317"/>
        <v>30</v>
      </c>
      <c r="J718" s="96">
        <f t="shared" si="318"/>
        <v>1.0006292543304343</v>
      </c>
      <c r="K718" s="96">
        <v>1</v>
      </c>
      <c r="L718" s="96">
        <f t="shared" si="312"/>
        <v>1.00062925</v>
      </c>
      <c r="M718" s="96">
        <f t="shared" si="313"/>
        <v>1223.3489515199999</v>
      </c>
      <c r="N718" s="24">
        <f t="shared" si="321"/>
        <v>0</v>
      </c>
      <c r="O718" s="95">
        <f t="shared" si="322"/>
        <v>0</v>
      </c>
      <c r="P718" s="96">
        <f t="shared" si="323"/>
        <v>0</v>
      </c>
      <c r="Q718" s="5">
        <f t="shared" si="319"/>
        <v>0.12</v>
      </c>
      <c r="R718" s="8">
        <f t="shared" si="324"/>
        <v>1.0022060429999999</v>
      </c>
      <c r="S718" s="3">
        <f t="shared" si="325"/>
        <v>2.6987603899999999</v>
      </c>
      <c r="T718" s="3">
        <f t="shared" si="326"/>
        <v>0</v>
      </c>
      <c r="U718" s="97" t="str">
        <f t="shared" si="320"/>
        <v>A+J=</v>
      </c>
      <c r="V718" s="122">
        <f t="shared" si="307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15"/>
        <v>45471</v>
      </c>
      <c r="B719" s="96">
        <f t="shared" si="308"/>
        <v>1226.5439585899999</v>
      </c>
      <c r="C719" s="3">
        <f t="shared" si="305"/>
        <v>1222.57964328</v>
      </c>
      <c r="D719" s="99">
        <f t="shared" si="309"/>
        <v>1088.3119999999999</v>
      </c>
      <c r="E719" s="120">
        <f>IF(DAY(A718)=$A$5,VLOOKUP(A718,[1]A!$E$15:$G$200,3),E718)</f>
        <v>1091.25</v>
      </c>
      <c r="F719" s="100">
        <f t="shared" si="310"/>
        <v>45312</v>
      </c>
      <c r="G719" s="141">
        <f t="shared" si="311"/>
        <v>2.6995934989231252E-3</v>
      </c>
      <c r="H719" s="101">
        <f t="shared" si="316"/>
        <v>8</v>
      </c>
      <c r="I719" s="101">
        <f t="shared" si="317"/>
        <v>30</v>
      </c>
      <c r="J719" s="96">
        <f t="shared" si="318"/>
        <v>1.0007191801237489</v>
      </c>
      <c r="K719" s="96">
        <v>1</v>
      </c>
      <c r="L719" s="96">
        <f t="shared" si="312"/>
        <v>1.0007191799999999</v>
      </c>
      <c r="M719" s="96">
        <f t="shared" si="313"/>
        <v>1223.4588980999999</v>
      </c>
      <c r="N719" s="24">
        <f t="shared" si="321"/>
        <v>0</v>
      </c>
      <c r="O719" s="95">
        <f t="shared" si="322"/>
        <v>0</v>
      </c>
      <c r="P719" s="96">
        <f t="shared" si="323"/>
        <v>0</v>
      </c>
      <c r="Q719" s="5">
        <f t="shared" si="319"/>
        <v>0.12</v>
      </c>
      <c r="R719" s="8">
        <f t="shared" si="324"/>
        <v>1.0025215890000001</v>
      </c>
      <c r="S719" s="3">
        <f t="shared" si="325"/>
        <v>3.08506049</v>
      </c>
      <c r="T719" s="3">
        <f t="shared" si="326"/>
        <v>0</v>
      </c>
      <c r="U719" s="97" t="str">
        <f t="shared" si="320"/>
        <v>A+J=</v>
      </c>
      <c r="V719" s="122">
        <f t="shared" si="307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15"/>
        <v>45472</v>
      </c>
      <c r="B720" s="96">
        <f t="shared" si="308"/>
        <v>1227.0403958100001</v>
      </c>
      <c r="C720" s="3">
        <f t="shared" si="305"/>
        <v>1222.57964328</v>
      </c>
      <c r="D720" s="99">
        <f t="shared" si="309"/>
        <v>1088.3119999999999</v>
      </c>
      <c r="E720" s="120">
        <f>IF(DAY(A719)=$A$5,VLOOKUP(A719,[1]A!$E$15:$G$200,3),E719)</f>
        <v>1091.25</v>
      </c>
      <c r="F720" s="100">
        <f t="shared" si="310"/>
        <v>45312</v>
      </c>
      <c r="G720" s="141">
        <f t="shared" si="311"/>
        <v>2.6995934989231252E-3</v>
      </c>
      <c r="H720" s="101">
        <f t="shared" si="316"/>
        <v>9</v>
      </c>
      <c r="I720" s="101">
        <f t="shared" si="317"/>
        <v>30</v>
      </c>
      <c r="J720" s="96">
        <f t="shared" si="318"/>
        <v>1.0008091139986264</v>
      </c>
      <c r="K720" s="96">
        <v>1</v>
      </c>
      <c r="L720" s="96">
        <f t="shared" si="312"/>
        <v>1.0008091100000001</v>
      </c>
      <c r="M720" s="96">
        <f t="shared" si="313"/>
        <v>1223.5688446900001</v>
      </c>
      <c r="N720" s="24">
        <f t="shared" si="321"/>
        <v>0</v>
      </c>
      <c r="O720" s="95">
        <f t="shared" si="322"/>
        <v>0</v>
      </c>
      <c r="P720" s="96">
        <f t="shared" si="323"/>
        <v>0</v>
      </c>
      <c r="Q720" s="5">
        <f t="shared" si="319"/>
        <v>0.12</v>
      </c>
      <c r="R720" s="8">
        <f t="shared" si="324"/>
        <v>1.002837234</v>
      </c>
      <c r="S720" s="3">
        <f t="shared" si="325"/>
        <v>3.47155112</v>
      </c>
      <c r="T720" s="3">
        <f t="shared" si="326"/>
        <v>0</v>
      </c>
      <c r="U720" s="97" t="str">
        <f t="shared" si="320"/>
        <v>A+J=</v>
      </c>
      <c r="V720" s="122">
        <f t="shared" si="307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15"/>
        <v>45473</v>
      </c>
      <c r="B721" s="96">
        <f t="shared" si="308"/>
        <v>1227.53703707</v>
      </c>
      <c r="C721" s="3">
        <f t="shared" si="305"/>
        <v>1222.57964328</v>
      </c>
      <c r="D721" s="99">
        <f t="shared" si="309"/>
        <v>1088.3119999999999</v>
      </c>
      <c r="E721" s="120">
        <f>IF(DAY(A720)=$A$5,VLOOKUP(A720,[1]A!$E$15:$G$200,3),E720)</f>
        <v>1091.25</v>
      </c>
      <c r="F721" s="100">
        <f t="shared" si="310"/>
        <v>45312</v>
      </c>
      <c r="G721" s="141">
        <f t="shared" si="311"/>
        <v>2.6995934989231252E-3</v>
      </c>
      <c r="H721" s="101">
        <f t="shared" si="316"/>
        <v>10</v>
      </c>
      <c r="I721" s="101">
        <f t="shared" si="317"/>
        <v>30</v>
      </c>
      <c r="J721" s="96">
        <f t="shared" si="318"/>
        <v>1.0008990559557933</v>
      </c>
      <c r="K721" s="96">
        <v>1</v>
      </c>
      <c r="L721" s="96">
        <f t="shared" si="312"/>
        <v>1.0008990499999999</v>
      </c>
      <c r="M721" s="96">
        <f t="shared" si="313"/>
        <v>1223.6788035</v>
      </c>
      <c r="N721" s="24">
        <f t="shared" si="321"/>
        <v>0</v>
      </c>
      <c r="O721" s="95">
        <f t="shared" si="322"/>
        <v>0</v>
      </c>
      <c r="P721" s="96">
        <f t="shared" si="323"/>
        <v>0</v>
      </c>
      <c r="Q721" s="5">
        <f t="shared" si="319"/>
        <v>0.12</v>
      </c>
      <c r="R721" s="8">
        <f t="shared" si="324"/>
        <v>1.003152979</v>
      </c>
      <c r="S721" s="3">
        <f t="shared" si="325"/>
        <v>3.8582335699999999</v>
      </c>
      <c r="T721" s="3">
        <f t="shared" si="326"/>
        <v>0</v>
      </c>
      <c r="U721" s="97" t="str">
        <f t="shared" si="320"/>
        <v>A+J=</v>
      </c>
      <c r="V721" s="122">
        <f t="shared" si="307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15"/>
        <v>45474</v>
      </c>
      <c r="B722" s="96">
        <f t="shared" si="308"/>
        <v>1228.03388118</v>
      </c>
      <c r="C722" s="3">
        <f t="shared" si="305"/>
        <v>1222.57964328</v>
      </c>
      <c r="D722" s="99">
        <f t="shared" si="309"/>
        <v>1088.3119999999999</v>
      </c>
      <c r="E722" s="120">
        <f>IF(DAY(A721)=$A$5,VLOOKUP(A721,[1]A!$E$15:$G$200,3),E721)</f>
        <v>1091.25</v>
      </c>
      <c r="F722" s="100">
        <f t="shared" si="310"/>
        <v>45312</v>
      </c>
      <c r="G722" s="141">
        <f t="shared" si="311"/>
        <v>2.6995934989231252E-3</v>
      </c>
      <c r="H722" s="101">
        <f t="shared" si="316"/>
        <v>11</v>
      </c>
      <c r="I722" s="101">
        <f t="shared" si="317"/>
        <v>30</v>
      </c>
      <c r="J722" s="96">
        <f t="shared" si="318"/>
        <v>1.0009890059959756</v>
      </c>
      <c r="K722" s="96">
        <v>1</v>
      </c>
      <c r="L722" s="96">
        <f t="shared" si="312"/>
        <v>1.0009889999999999</v>
      </c>
      <c r="M722" s="96">
        <f t="shared" si="313"/>
        <v>1223.7887745400001</v>
      </c>
      <c r="N722" s="24">
        <f t="shared" si="321"/>
        <v>0</v>
      </c>
      <c r="O722" s="95">
        <f t="shared" si="322"/>
        <v>0</v>
      </c>
      <c r="P722" s="96">
        <f t="shared" si="323"/>
        <v>0</v>
      </c>
      <c r="Q722" s="5">
        <f t="shared" si="319"/>
        <v>0.12</v>
      </c>
      <c r="R722" s="8">
        <f t="shared" si="324"/>
        <v>1.003468823</v>
      </c>
      <c r="S722" s="3">
        <f t="shared" si="325"/>
        <v>4.2451066400000004</v>
      </c>
      <c r="T722" s="3">
        <f t="shared" si="326"/>
        <v>0</v>
      </c>
      <c r="U722" s="97" t="str">
        <f t="shared" si="320"/>
        <v>A+J=</v>
      </c>
      <c r="V722" s="122">
        <f t="shared" si="307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15"/>
        <v>45475</v>
      </c>
      <c r="B723" s="96">
        <f t="shared" si="308"/>
        <v>1228.53092943</v>
      </c>
      <c r="C723" s="3">
        <f t="shared" si="305"/>
        <v>1222.57964328</v>
      </c>
      <c r="D723" s="99">
        <f t="shared" si="309"/>
        <v>1088.3119999999999</v>
      </c>
      <c r="E723" s="120">
        <f>IF(DAY(A722)=$A$5,VLOOKUP(A722,[1]A!$E$15:$G$200,3),E722)</f>
        <v>1091.25</v>
      </c>
      <c r="F723" s="100">
        <f t="shared" si="310"/>
        <v>45312</v>
      </c>
      <c r="G723" s="141">
        <f t="shared" si="311"/>
        <v>2.6995934989231252E-3</v>
      </c>
      <c r="H723" s="101">
        <f t="shared" si="316"/>
        <v>12</v>
      </c>
      <c r="I723" s="101">
        <f t="shared" si="317"/>
        <v>30</v>
      </c>
      <c r="J723" s="96">
        <f t="shared" si="318"/>
        <v>1.0010789641199</v>
      </c>
      <c r="K723" s="96">
        <v>1</v>
      </c>
      <c r="L723" s="96">
        <f t="shared" si="312"/>
        <v>1.0010789600000001</v>
      </c>
      <c r="M723" s="96">
        <f t="shared" si="313"/>
        <v>1223.89875781</v>
      </c>
      <c r="N723" s="24">
        <f t="shared" si="321"/>
        <v>0</v>
      </c>
      <c r="O723" s="95">
        <f t="shared" si="322"/>
        <v>0</v>
      </c>
      <c r="P723" s="96">
        <f t="shared" si="323"/>
        <v>0</v>
      </c>
      <c r="Q723" s="5">
        <f t="shared" si="319"/>
        <v>0.12</v>
      </c>
      <c r="R723" s="8">
        <f t="shared" si="324"/>
        <v>1.003784767</v>
      </c>
      <c r="S723" s="3">
        <f t="shared" si="325"/>
        <v>4.6321716200000003</v>
      </c>
      <c r="T723" s="3">
        <f t="shared" si="326"/>
        <v>0</v>
      </c>
      <c r="U723" s="97" t="str">
        <f t="shared" si="320"/>
        <v>A+J=</v>
      </c>
      <c r="V723" s="122">
        <f t="shared" si="307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15"/>
        <v>45476</v>
      </c>
      <c r="B724" s="96">
        <f t="shared" si="308"/>
        <v>1229.0281806300002</v>
      </c>
      <c r="C724" s="3">
        <f t="shared" si="305"/>
        <v>1222.57964328</v>
      </c>
      <c r="D724" s="99">
        <f t="shared" si="309"/>
        <v>1088.3119999999999</v>
      </c>
      <c r="E724" s="120">
        <f>IF(DAY(A723)=$A$5,VLOOKUP(A723,[1]A!$E$15:$G$200,3),E723)</f>
        <v>1091.25</v>
      </c>
      <c r="F724" s="100">
        <f t="shared" si="310"/>
        <v>45312</v>
      </c>
      <c r="G724" s="141">
        <f t="shared" si="311"/>
        <v>2.6995934989231252E-3</v>
      </c>
      <c r="H724" s="101">
        <f t="shared" si="316"/>
        <v>13</v>
      </c>
      <c r="I724" s="101">
        <f t="shared" si="317"/>
        <v>30</v>
      </c>
      <c r="J724" s="96">
        <f t="shared" si="318"/>
        <v>1.0011689303282929</v>
      </c>
      <c r="K724" s="96">
        <v>1</v>
      </c>
      <c r="L724" s="96">
        <f t="shared" si="312"/>
        <v>1.00116893</v>
      </c>
      <c r="M724" s="96">
        <f t="shared" si="313"/>
        <v>1224.0087533000001</v>
      </c>
      <c r="N724" s="24">
        <f t="shared" si="321"/>
        <v>0</v>
      </c>
      <c r="O724" s="95">
        <f t="shared" si="322"/>
        <v>0</v>
      </c>
      <c r="P724" s="96">
        <f t="shared" si="323"/>
        <v>0</v>
      </c>
      <c r="Q724" s="5">
        <f t="shared" si="319"/>
        <v>0.12</v>
      </c>
      <c r="R724" s="8">
        <f t="shared" si="324"/>
        <v>1.00410081</v>
      </c>
      <c r="S724" s="3">
        <f t="shared" si="325"/>
        <v>5.0194273300000001</v>
      </c>
      <c r="T724" s="3">
        <f t="shared" si="326"/>
        <v>0</v>
      </c>
      <c r="U724" s="97" t="str">
        <f t="shared" si="320"/>
        <v>A+J=</v>
      </c>
      <c r="V724" s="122">
        <f t="shared" si="307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15"/>
        <v>45477</v>
      </c>
      <c r="B725" s="96">
        <f t="shared" si="308"/>
        <v>1229.5256237599999</v>
      </c>
      <c r="C725" s="3">
        <f t="shared" si="305"/>
        <v>1222.57964328</v>
      </c>
      <c r="D725" s="99">
        <f t="shared" si="309"/>
        <v>1088.3119999999999</v>
      </c>
      <c r="E725" s="120">
        <f>IF(DAY(A724)=$A$5,VLOOKUP(A724,[1]A!$E$15:$G$200,3),E724)</f>
        <v>1091.25</v>
      </c>
      <c r="F725" s="100">
        <f t="shared" si="310"/>
        <v>45312</v>
      </c>
      <c r="G725" s="141">
        <f t="shared" si="311"/>
        <v>2.6995934989231252E-3</v>
      </c>
      <c r="H725" s="101">
        <f t="shared" si="316"/>
        <v>14</v>
      </c>
      <c r="I725" s="101">
        <f t="shared" si="317"/>
        <v>30</v>
      </c>
      <c r="J725" s="96">
        <f t="shared" si="318"/>
        <v>1.0012589046218807</v>
      </c>
      <c r="K725" s="96">
        <v>1</v>
      </c>
      <c r="L725" s="96">
        <f t="shared" si="312"/>
        <v>1.0012589000000001</v>
      </c>
      <c r="M725" s="96">
        <f t="shared" si="313"/>
        <v>1224.1187487899999</v>
      </c>
      <c r="N725" s="24">
        <f t="shared" si="321"/>
        <v>0</v>
      </c>
      <c r="O725" s="95">
        <f t="shared" si="322"/>
        <v>0</v>
      </c>
      <c r="P725" s="96">
        <f t="shared" si="323"/>
        <v>0</v>
      </c>
      <c r="Q725" s="5">
        <f t="shared" si="319"/>
        <v>0.12</v>
      </c>
      <c r="R725" s="8">
        <f t="shared" si="324"/>
        <v>1.004416953</v>
      </c>
      <c r="S725" s="3">
        <f t="shared" si="325"/>
        <v>5.4068749699999996</v>
      </c>
      <c r="T725" s="3">
        <f t="shared" si="326"/>
        <v>0</v>
      </c>
      <c r="U725" s="97" t="str">
        <f t="shared" si="320"/>
        <v>A+J=</v>
      </c>
      <c r="V725" s="122">
        <f t="shared" si="307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15"/>
        <v>45478</v>
      </c>
      <c r="B726" s="96">
        <f t="shared" si="308"/>
        <v>1230.0232699199998</v>
      </c>
      <c r="C726" s="3">
        <f t="shared" si="305"/>
        <v>1222.57964328</v>
      </c>
      <c r="D726" s="99">
        <f t="shared" si="309"/>
        <v>1088.3119999999999</v>
      </c>
      <c r="E726" s="120">
        <f>IF(DAY(A725)=$A$5,VLOOKUP(A725,[1]A!$E$15:$G$200,3),E725)</f>
        <v>1091.25</v>
      </c>
      <c r="F726" s="100">
        <f t="shared" si="310"/>
        <v>45312</v>
      </c>
      <c r="G726" s="141">
        <f t="shared" si="311"/>
        <v>2.6995934989231252E-3</v>
      </c>
      <c r="H726" s="101">
        <f t="shared" si="316"/>
        <v>15</v>
      </c>
      <c r="I726" s="101">
        <f t="shared" si="317"/>
        <v>30</v>
      </c>
      <c r="J726" s="96">
        <f t="shared" si="318"/>
        <v>1.0013488870013902</v>
      </c>
      <c r="K726" s="96">
        <v>1</v>
      </c>
      <c r="L726" s="96">
        <f t="shared" si="312"/>
        <v>1.0013488800000001</v>
      </c>
      <c r="M726" s="96">
        <f t="shared" si="313"/>
        <v>1224.2287564999999</v>
      </c>
      <c r="N726" s="24">
        <f t="shared" si="321"/>
        <v>0</v>
      </c>
      <c r="O726" s="95">
        <f t="shared" si="322"/>
        <v>0</v>
      </c>
      <c r="P726" s="96">
        <f t="shared" si="323"/>
        <v>0</v>
      </c>
      <c r="Q726" s="5">
        <f t="shared" si="319"/>
        <v>0.12</v>
      </c>
      <c r="R726" s="8">
        <f t="shared" si="324"/>
        <v>1.004733195</v>
      </c>
      <c r="S726" s="3">
        <f t="shared" si="325"/>
        <v>5.7945134200000004</v>
      </c>
      <c r="T726" s="3">
        <f t="shared" si="326"/>
        <v>0</v>
      </c>
      <c r="U726" s="97" t="str">
        <f t="shared" si="320"/>
        <v>A+J=</v>
      </c>
      <c r="V726" s="122">
        <f t="shared" si="307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15"/>
        <v>45479</v>
      </c>
      <c r="B727" s="96">
        <f t="shared" si="308"/>
        <v>1230.5211204</v>
      </c>
      <c r="C727" s="3">
        <f t="shared" si="305"/>
        <v>1222.57964328</v>
      </c>
      <c r="D727" s="99">
        <f t="shared" si="309"/>
        <v>1088.3119999999999</v>
      </c>
      <c r="E727" s="120">
        <f>IF(DAY(A726)=$A$5,VLOOKUP(A726,[1]A!$E$15:$G$200,3),E726)</f>
        <v>1091.25</v>
      </c>
      <c r="F727" s="100">
        <f t="shared" si="310"/>
        <v>45312</v>
      </c>
      <c r="G727" s="141">
        <f t="shared" si="311"/>
        <v>2.6995934989231252E-3</v>
      </c>
      <c r="H727" s="101">
        <f t="shared" si="316"/>
        <v>16</v>
      </c>
      <c r="I727" s="101">
        <f t="shared" si="317"/>
        <v>30</v>
      </c>
      <c r="J727" s="96">
        <f t="shared" si="318"/>
        <v>1.001438877467548</v>
      </c>
      <c r="K727" s="96">
        <v>1</v>
      </c>
      <c r="L727" s="96">
        <f t="shared" si="312"/>
        <v>1.0014388700000001</v>
      </c>
      <c r="M727" s="96">
        <f t="shared" si="313"/>
        <v>1224.3387764500001</v>
      </c>
      <c r="N727" s="24">
        <f t="shared" si="321"/>
        <v>0</v>
      </c>
      <c r="O727" s="95">
        <f t="shared" si="322"/>
        <v>0</v>
      </c>
      <c r="P727" s="96">
        <f t="shared" si="323"/>
        <v>0</v>
      </c>
      <c r="Q727" s="5">
        <f t="shared" si="319"/>
        <v>0.12</v>
      </c>
      <c r="R727" s="8">
        <f t="shared" si="324"/>
        <v>1.0050495370000001</v>
      </c>
      <c r="S727" s="3">
        <f t="shared" si="325"/>
        <v>6.1823439499999999</v>
      </c>
      <c r="T727" s="3">
        <f t="shared" si="326"/>
        <v>0</v>
      </c>
      <c r="U727" s="97" t="str">
        <f t="shared" si="320"/>
        <v>A+J=</v>
      </c>
      <c r="V727" s="122">
        <f t="shared" si="307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15"/>
        <v>45480</v>
      </c>
      <c r="B728" s="96">
        <f t="shared" si="308"/>
        <v>1231.0191739700001</v>
      </c>
      <c r="C728" s="3">
        <f t="shared" si="305"/>
        <v>1222.57964328</v>
      </c>
      <c r="D728" s="99">
        <f t="shared" si="309"/>
        <v>1088.3119999999999</v>
      </c>
      <c r="E728" s="120">
        <f>IF(DAY(A727)=$A$5,VLOOKUP(A727,[1]A!$E$15:$G$200,3),E727)</f>
        <v>1091.25</v>
      </c>
      <c r="F728" s="100">
        <f t="shared" si="310"/>
        <v>45312</v>
      </c>
      <c r="G728" s="141">
        <f t="shared" si="311"/>
        <v>2.6995934989231252E-3</v>
      </c>
      <c r="H728" s="101">
        <f t="shared" si="316"/>
        <v>17</v>
      </c>
      <c r="I728" s="101">
        <f t="shared" si="317"/>
        <v>30</v>
      </c>
      <c r="J728" s="96">
        <f t="shared" si="318"/>
        <v>1.001528876021081</v>
      </c>
      <c r="K728" s="96">
        <v>1</v>
      </c>
      <c r="L728" s="96">
        <f t="shared" si="312"/>
        <v>1.00152887</v>
      </c>
      <c r="M728" s="96">
        <f t="shared" si="313"/>
        <v>1224.44880861</v>
      </c>
      <c r="N728" s="24">
        <f t="shared" si="321"/>
        <v>0</v>
      </c>
      <c r="O728" s="95">
        <f t="shared" si="322"/>
        <v>0</v>
      </c>
      <c r="P728" s="96">
        <f t="shared" si="323"/>
        <v>0</v>
      </c>
      <c r="Q728" s="5">
        <f t="shared" si="319"/>
        <v>0.12</v>
      </c>
      <c r="R728" s="8">
        <f t="shared" si="324"/>
        <v>1.0053659779999999</v>
      </c>
      <c r="S728" s="3">
        <f t="shared" si="325"/>
        <v>6.5703653600000003</v>
      </c>
      <c r="T728" s="3">
        <f t="shared" si="326"/>
        <v>0</v>
      </c>
      <c r="U728" s="97" t="str">
        <f t="shared" si="320"/>
        <v>A+J=</v>
      </c>
      <c r="V728" s="122">
        <f t="shared" si="307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15"/>
        <v>45481</v>
      </c>
      <c r="B729" s="96">
        <f t="shared" si="308"/>
        <v>1231.5174319499999</v>
      </c>
      <c r="C729" s="3">
        <f t="shared" si="305"/>
        <v>1222.57964328</v>
      </c>
      <c r="D729" s="99">
        <f t="shared" si="309"/>
        <v>1088.3119999999999</v>
      </c>
      <c r="E729" s="120">
        <f>IF(DAY(A728)=$A$5,VLOOKUP(A728,[1]A!$E$15:$G$200,3),E728)</f>
        <v>1091.25</v>
      </c>
      <c r="F729" s="100">
        <f t="shared" si="310"/>
        <v>45312</v>
      </c>
      <c r="G729" s="141">
        <f t="shared" si="311"/>
        <v>2.6995934989231252E-3</v>
      </c>
      <c r="H729" s="101">
        <f t="shared" si="316"/>
        <v>18</v>
      </c>
      <c r="I729" s="101">
        <f t="shared" si="317"/>
        <v>30</v>
      </c>
      <c r="J729" s="96">
        <f t="shared" si="318"/>
        <v>1.0016188826627157</v>
      </c>
      <c r="K729" s="96">
        <v>1</v>
      </c>
      <c r="L729" s="96">
        <f t="shared" si="312"/>
        <v>1.0016188800000001</v>
      </c>
      <c r="M729" s="96">
        <f t="shared" si="313"/>
        <v>1224.5588530099999</v>
      </c>
      <c r="N729" s="24">
        <f t="shared" si="321"/>
        <v>0</v>
      </c>
      <c r="O729" s="95">
        <f t="shared" si="322"/>
        <v>0</v>
      </c>
      <c r="P729" s="96">
        <f t="shared" si="323"/>
        <v>0</v>
      </c>
      <c r="Q729" s="5">
        <f t="shared" si="319"/>
        <v>0.12</v>
      </c>
      <c r="R729" s="8">
        <f t="shared" si="324"/>
        <v>1.0056825190000001</v>
      </c>
      <c r="S729" s="3">
        <f t="shared" si="325"/>
        <v>6.9585789399999998</v>
      </c>
      <c r="T729" s="3">
        <f t="shared" si="326"/>
        <v>0</v>
      </c>
      <c r="U729" s="97" t="str">
        <f t="shared" si="320"/>
        <v>A+J=</v>
      </c>
      <c r="V729" s="122">
        <f t="shared" si="307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15"/>
        <v>45482</v>
      </c>
      <c r="B730" s="96">
        <f t="shared" si="308"/>
        <v>1232.01588083</v>
      </c>
      <c r="C730" s="3">
        <f t="shared" si="305"/>
        <v>1222.57964328</v>
      </c>
      <c r="D730" s="99">
        <f t="shared" si="309"/>
        <v>1088.3119999999999</v>
      </c>
      <c r="E730" s="120">
        <f>IF(DAY(A729)=$A$5,VLOOKUP(A729,[1]A!$E$15:$G$200,3),E729)</f>
        <v>1091.25</v>
      </c>
      <c r="F730" s="100">
        <f t="shared" si="310"/>
        <v>45312</v>
      </c>
      <c r="G730" s="141">
        <f t="shared" si="311"/>
        <v>2.6995934989231252E-3</v>
      </c>
      <c r="H730" s="101">
        <f t="shared" si="316"/>
        <v>19</v>
      </c>
      <c r="I730" s="101">
        <f t="shared" si="317"/>
        <v>30</v>
      </c>
      <c r="J730" s="96">
        <f t="shared" si="318"/>
        <v>1.0017088973931791</v>
      </c>
      <c r="K730" s="96">
        <v>1</v>
      </c>
      <c r="L730" s="96">
        <f t="shared" si="312"/>
        <v>1.00170889</v>
      </c>
      <c r="M730" s="96">
        <f t="shared" si="313"/>
        <v>1224.6688974000001</v>
      </c>
      <c r="N730" s="24">
        <f t="shared" si="321"/>
        <v>0</v>
      </c>
      <c r="O730" s="95">
        <f t="shared" si="322"/>
        <v>0</v>
      </c>
      <c r="P730" s="96">
        <f t="shared" si="323"/>
        <v>0</v>
      </c>
      <c r="Q730" s="5">
        <f t="shared" si="319"/>
        <v>0.12</v>
      </c>
      <c r="R730" s="8">
        <f t="shared" si="324"/>
        <v>1.0059991589999999</v>
      </c>
      <c r="S730" s="3">
        <f t="shared" si="325"/>
        <v>7.3469834299999999</v>
      </c>
      <c r="T730" s="3">
        <f t="shared" si="326"/>
        <v>0</v>
      </c>
      <c r="U730" s="97" t="str">
        <f t="shared" si="320"/>
        <v>A+J=</v>
      </c>
      <c r="V730" s="122">
        <f t="shared" si="307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15"/>
        <v>45483</v>
      </c>
      <c r="B731" s="96">
        <f t="shared" si="308"/>
        <v>1232.5145477199999</v>
      </c>
      <c r="C731" s="3">
        <f t="shared" si="305"/>
        <v>1222.57964328</v>
      </c>
      <c r="D731" s="99">
        <f t="shared" si="309"/>
        <v>1088.3119999999999</v>
      </c>
      <c r="E731" s="120">
        <f>IF(DAY(A730)=$A$5,VLOOKUP(A730,[1]A!$E$15:$G$200,3),E730)</f>
        <v>1091.25</v>
      </c>
      <c r="F731" s="100">
        <f t="shared" si="310"/>
        <v>45312</v>
      </c>
      <c r="G731" s="141">
        <f t="shared" si="311"/>
        <v>2.6995934989231252E-3</v>
      </c>
      <c r="H731" s="101">
        <f t="shared" si="316"/>
        <v>20</v>
      </c>
      <c r="I731" s="101">
        <f t="shared" si="317"/>
        <v>30</v>
      </c>
      <c r="J731" s="96">
        <f t="shared" si="318"/>
        <v>1.0017989202131983</v>
      </c>
      <c r="K731" s="96">
        <v>1</v>
      </c>
      <c r="L731" s="96">
        <f t="shared" si="312"/>
        <v>1.0017989199999999</v>
      </c>
      <c r="M731" s="96">
        <f t="shared" si="313"/>
        <v>1224.7789662499999</v>
      </c>
      <c r="N731" s="24">
        <f t="shared" si="321"/>
        <v>0</v>
      </c>
      <c r="O731" s="95">
        <f t="shared" si="322"/>
        <v>0</v>
      </c>
      <c r="P731" s="96">
        <f t="shared" si="323"/>
        <v>0</v>
      </c>
      <c r="Q731" s="5">
        <f t="shared" si="319"/>
        <v>0.12</v>
      </c>
      <c r="R731" s="8">
        <f t="shared" si="324"/>
        <v>1.0063158999999999</v>
      </c>
      <c r="S731" s="3">
        <f t="shared" si="325"/>
        <v>7.7355814699999996</v>
      </c>
      <c r="T731" s="3">
        <f t="shared" si="326"/>
        <v>0</v>
      </c>
      <c r="U731" s="97" t="str">
        <f t="shared" ref="U731:U746" si="327">U730</f>
        <v>A+J=</v>
      </c>
      <c r="V731" s="122">
        <f t="shared" si="307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15"/>
        <v>45484</v>
      </c>
      <c r="B732" s="96">
        <f t="shared" si="308"/>
        <v>1233.0134055800002</v>
      </c>
      <c r="C732" s="3">
        <f t="shared" si="305"/>
        <v>1222.57964328</v>
      </c>
      <c r="D732" s="99">
        <f t="shared" si="309"/>
        <v>1088.3119999999999</v>
      </c>
      <c r="E732" s="120">
        <f>IF(DAY(A731)=$A$5,VLOOKUP(A731,[1]A!$E$15:$G$200,3),E731)</f>
        <v>1091.25</v>
      </c>
      <c r="F732" s="100">
        <f t="shared" si="310"/>
        <v>45312</v>
      </c>
      <c r="G732" s="141">
        <f t="shared" si="311"/>
        <v>2.6995934989231252E-3</v>
      </c>
      <c r="H732" s="101">
        <f t="shared" si="316"/>
        <v>21</v>
      </c>
      <c r="I732" s="101">
        <f t="shared" si="317"/>
        <v>30</v>
      </c>
      <c r="J732" s="96">
        <f t="shared" si="318"/>
        <v>1.0018889511234998</v>
      </c>
      <c r="K732" s="96">
        <v>1</v>
      </c>
      <c r="L732" s="96">
        <f t="shared" si="312"/>
        <v>1.0018889499999999</v>
      </c>
      <c r="M732" s="96">
        <f t="shared" si="313"/>
        <v>1224.8890350900001</v>
      </c>
      <c r="N732" s="24">
        <f t="shared" si="321"/>
        <v>0</v>
      </c>
      <c r="O732" s="95">
        <f t="shared" si="322"/>
        <v>0</v>
      </c>
      <c r="P732" s="96">
        <f t="shared" si="323"/>
        <v>0</v>
      </c>
      <c r="Q732" s="5">
        <f t="shared" si="319"/>
        <v>0.12</v>
      </c>
      <c r="R732" s="8">
        <f t="shared" si="324"/>
        <v>1.0066327399999999</v>
      </c>
      <c r="S732" s="3">
        <f t="shared" si="325"/>
        <v>8.1243704900000004</v>
      </c>
      <c r="T732" s="3">
        <f t="shared" si="326"/>
        <v>0</v>
      </c>
      <c r="U732" s="97" t="str">
        <f t="shared" si="327"/>
        <v>A+J=</v>
      </c>
      <c r="V732" s="122">
        <f t="shared" si="307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15"/>
        <v>45485</v>
      </c>
      <c r="B733" s="96">
        <f t="shared" si="308"/>
        <v>1233.51246801</v>
      </c>
      <c r="C733" s="3">
        <f t="shared" si="305"/>
        <v>1222.57964328</v>
      </c>
      <c r="D733" s="99">
        <f t="shared" si="309"/>
        <v>1088.3119999999999</v>
      </c>
      <c r="E733" s="120">
        <f>IF(DAY(A732)=$A$5,VLOOKUP(A732,[1]A!$E$15:$G$200,3),E732)</f>
        <v>1091.25</v>
      </c>
      <c r="F733" s="100">
        <f t="shared" si="310"/>
        <v>45312</v>
      </c>
      <c r="G733" s="141">
        <f t="shared" si="311"/>
        <v>2.6995934989231252E-3</v>
      </c>
      <c r="H733" s="101">
        <f t="shared" si="316"/>
        <v>22</v>
      </c>
      <c r="I733" s="101">
        <f t="shared" si="317"/>
        <v>30</v>
      </c>
      <c r="J733" s="96">
        <f t="shared" si="318"/>
        <v>1.0019789901248115</v>
      </c>
      <c r="K733" s="96">
        <v>1</v>
      </c>
      <c r="L733" s="96">
        <f t="shared" si="312"/>
        <v>1.00197899</v>
      </c>
      <c r="M733" s="96">
        <f t="shared" si="313"/>
        <v>1224.9991161600001</v>
      </c>
      <c r="N733" s="24">
        <f t="shared" si="321"/>
        <v>0</v>
      </c>
      <c r="O733" s="95">
        <f t="shared" si="322"/>
        <v>0</v>
      </c>
      <c r="P733" s="96">
        <f t="shared" si="323"/>
        <v>0</v>
      </c>
      <c r="Q733" s="5">
        <f t="shared" si="319"/>
        <v>0.12</v>
      </c>
      <c r="R733" s="8">
        <f t="shared" si="324"/>
        <v>1.00694968</v>
      </c>
      <c r="S733" s="3">
        <f t="shared" si="325"/>
        <v>8.5133518499999994</v>
      </c>
      <c r="T733" s="3">
        <f t="shared" si="326"/>
        <v>0</v>
      </c>
      <c r="U733" s="97" t="str">
        <f t="shared" si="327"/>
        <v>A+J=</v>
      </c>
      <c r="V733" s="122">
        <f t="shared" si="307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15"/>
        <v>45486</v>
      </c>
      <c r="B734" s="96">
        <f t="shared" si="308"/>
        <v>1234.0117215100001</v>
      </c>
      <c r="C734" s="3">
        <f t="shared" si="305"/>
        <v>1222.57964328</v>
      </c>
      <c r="D734" s="99">
        <f t="shared" si="309"/>
        <v>1088.3119999999999</v>
      </c>
      <c r="E734" s="120">
        <f>IF(DAY(A733)=$A$5,VLOOKUP(A733,[1]A!$E$15:$G$200,3),E733)</f>
        <v>1091.25</v>
      </c>
      <c r="F734" s="100">
        <f t="shared" si="310"/>
        <v>45312</v>
      </c>
      <c r="G734" s="141">
        <f t="shared" si="311"/>
        <v>2.6995934989231252E-3</v>
      </c>
      <c r="H734" s="101">
        <f t="shared" si="316"/>
        <v>23</v>
      </c>
      <c r="I734" s="101">
        <f t="shared" si="317"/>
        <v>30</v>
      </c>
      <c r="J734" s="96">
        <f t="shared" si="318"/>
        <v>1.0020690372178598</v>
      </c>
      <c r="K734" s="96">
        <v>1</v>
      </c>
      <c r="L734" s="96">
        <f t="shared" si="312"/>
        <v>1.0020690299999999</v>
      </c>
      <c r="M734" s="96">
        <f t="shared" si="313"/>
        <v>1225.1091972300001</v>
      </c>
      <c r="N734" s="24">
        <f t="shared" si="321"/>
        <v>0</v>
      </c>
      <c r="O734" s="95">
        <f t="shared" si="322"/>
        <v>0</v>
      </c>
      <c r="P734" s="96">
        <f t="shared" si="323"/>
        <v>0</v>
      </c>
      <c r="Q734" s="5">
        <f t="shared" si="319"/>
        <v>0.12</v>
      </c>
      <c r="R734" s="8">
        <f t="shared" si="324"/>
        <v>1.007266719</v>
      </c>
      <c r="S734" s="3">
        <f t="shared" si="325"/>
        <v>8.9025242799999997</v>
      </c>
      <c r="T734" s="3">
        <f t="shared" si="326"/>
        <v>0</v>
      </c>
      <c r="U734" s="97" t="str">
        <f t="shared" si="327"/>
        <v>A+J=</v>
      </c>
      <c r="V734" s="122">
        <f t="shared" si="307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15"/>
        <v>45487</v>
      </c>
      <c r="B735" s="96">
        <f t="shared" si="308"/>
        <v>1234.5111931899999</v>
      </c>
      <c r="C735" s="3">
        <f t="shared" si="305"/>
        <v>1222.57964328</v>
      </c>
      <c r="D735" s="99">
        <f t="shared" si="309"/>
        <v>1088.3119999999999</v>
      </c>
      <c r="E735" s="120">
        <f>IF(DAY(A734)=$A$5,VLOOKUP(A734,[1]A!$E$15:$G$200,3),E734)</f>
        <v>1091.25</v>
      </c>
      <c r="F735" s="100">
        <f t="shared" si="310"/>
        <v>45312</v>
      </c>
      <c r="G735" s="141">
        <f t="shared" si="311"/>
        <v>2.6995934989231252E-3</v>
      </c>
      <c r="H735" s="101">
        <f t="shared" si="316"/>
        <v>24</v>
      </c>
      <c r="I735" s="101">
        <f t="shared" si="317"/>
        <v>30</v>
      </c>
      <c r="J735" s="96">
        <f t="shared" si="318"/>
        <v>1.0021590924033721</v>
      </c>
      <c r="K735" s="96">
        <v>1</v>
      </c>
      <c r="L735" s="96">
        <f t="shared" si="312"/>
        <v>1.0021590899999999</v>
      </c>
      <c r="M735" s="96">
        <f t="shared" si="313"/>
        <v>1225.2193027599999</v>
      </c>
      <c r="N735" s="24">
        <f t="shared" si="321"/>
        <v>0</v>
      </c>
      <c r="O735" s="95">
        <f t="shared" si="322"/>
        <v>0</v>
      </c>
      <c r="P735" s="96">
        <f t="shared" si="323"/>
        <v>0</v>
      </c>
      <c r="Q735" s="5">
        <f t="shared" si="319"/>
        <v>0.12</v>
      </c>
      <c r="R735" s="8">
        <f t="shared" si="324"/>
        <v>1.0075838589999999</v>
      </c>
      <c r="S735" s="3">
        <f t="shared" si="325"/>
        <v>9.2918904300000005</v>
      </c>
      <c r="T735" s="3">
        <f t="shared" si="326"/>
        <v>0</v>
      </c>
      <c r="U735" s="97" t="str">
        <f t="shared" si="327"/>
        <v>A+J=</v>
      </c>
      <c r="V735" s="122">
        <f t="shared" si="307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15"/>
        <v>45488</v>
      </c>
      <c r="B736" s="96">
        <f t="shared" si="308"/>
        <v>1235.01085601</v>
      </c>
      <c r="C736" s="3">
        <f t="shared" si="305"/>
        <v>1222.57964328</v>
      </c>
      <c r="D736" s="99">
        <f t="shared" si="309"/>
        <v>1088.3119999999999</v>
      </c>
      <c r="E736" s="120">
        <f>IF(DAY(A735)=$A$5,VLOOKUP(A735,[1]A!$E$15:$G$200,3),E735)</f>
        <v>1091.25</v>
      </c>
      <c r="F736" s="100">
        <f t="shared" si="310"/>
        <v>45312</v>
      </c>
      <c r="G736" s="141">
        <f t="shared" si="311"/>
        <v>2.6995934989231252E-3</v>
      </c>
      <c r="H736" s="101">
        <f t="shared" si="316"/>
        <v>25</v>
      </c>
      <c r="I736" s="101">
        <f t="shared" si="317"/>
        <v>30</v>
      </c>
      <c r="J736" s="96">
        <f t="shared" si="318"/>
        <v>1.0022491556820758</v>
      </c>
      <c r="K736" s="96">
        <v>1</v>
      </c>
      <c r="L736" s="96">
        <f t="shared" si="312"/>
        <v>1.0022491499999999</v>
      </c>
      <c r="M736" s="96">
        <f t="shared" si="313"/>
        <v>1225.3294082800001</v>
      </c>
      <c r="N736" s="24">
        <f t="shared" si="321"/>
        <v>0</v>
      </c>
      <c r="O736" s="95">
        <f t="shared" si="322"/>
        <v>0</v>
      </c>
      <c r="P736" s="96">
        <f t="shared" si="323"/>
        <v>0</v>
      </c>
      <c r="Q736" s="5">
        <f t="shared" si="319"/>
        <v>0.12</v>
      </c>
      <c r="R736" s="8">
        <f t="shared" si="324"/>
        <v>1.0079010980000001</v>
      </c>
      <c r="S736" s="3">
        <f t="shared" si="325"/>
        <v>9.6814477300000004</v>
      </c>
      <c r="T736" s="3">
        <f t="shared" si="326"/>
        <v>0</v>
      </c>
      <c r="U736" s="97" t="str">
        <f t="shared" si="327"/>
        <v>A+J=</v>
      </c>
      <c r="V736" s="122">
        <f t="shared" si="307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15"/>
        <v>45489</v>
      </c>
      <c r="B737" s="96">
        <f t="shared" si="308"/>
        <v>1235.51072357</v>
      </c>
      <c r="C737" s="3">
        <f t="shared" si="305"/>
        <v>1222.57964328</v>
      </c>
      <c r="D737" s="99">
        <f t="shared" si="309"/>
        <v>1088.3119999999999</v>
      </c>
      <c r="E737" s="120">
        <f>IF(DAY(A736)=$A$5,VLOOKUP(A736,[1]A!$E$15:$G$200,3),E736)</f>
        <v>1091.25</v>
      </c>
      <c r="F737" s="100">
        <f t="shared" si="310"/>
        <v>45312</v>
      </c>
      <c r="G737" s="141">
        <f t="shared" si="311"/>
        <v>2.6995934989231252E-3</v>
      </c>
      <c r="H737" s="101">
        <f t="shared" si="316"/>
        <v>26</v>
      </c>
      <c r="I737" s="101">
        <f t="shared" si="317"/>
        <v>30</v>
      </c>
      <c r="J737" s="96">
        <f t="shared" si="318"/>
        <v>1.0023392270546982</v>
      </c>
      <c r="K737" s="96">
        <v>1</v>
      </c>
      <c r="L737" s="96">
        <f t="shared" si="312"/>
        <v>1.0023392200000001</v>
      </c>
      <c r="M737" s="96">
        <f t="shared" si="313"/>
        <v>1225.43952603</v>
      </c>
      <c r="N737" s="24">
        <f t="shared" si="321"/>
        <v>0</v>
      </c>
      <c r="O737" s="95">
        <f t="shared" si="322"/>
        <v>0</v>
      </c>
      <c r="P737" s="96">
        <f t="shared" si="323"/>
        <v>0</v>
      </c>
      <c r="Q737" s="5">
        <f t="shared" si="319"/>
        <v>0.12</v>
      </c>
      <c r="R737" s="8">
        <f t="shared" si="324"/>
        <v>1.008218437</v>
      </c>
      <c r="S737" s="3">
        <f t="shared" si="325"/>
        <v>10.07119754</v>
      </c>
      <c r="T737" s="3">
        <f t="shared" si="326"/>
        <v>0</v>
      </c>
      <c r="U737" s="97" t="str">
        <f t="shared" si="327"/>
        <v>A+J=</v>
      </c>
      <c r="V737" s="122">
        <f t="shared" si="307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15"/>
        <v>45490</v>
      </c>
      <c r="B738" s="96">
        <f t="shared" si="308"/>
        <v>1236.0107958899998</v>
      </c>
      <c r="C738" s="3">
        <f t="shared" si="305"/>
        <v>1222.57964328</v>
      </c>
      <c r="D738" s="99">
        <f t="shared" si="309"/>
        <v>1088.3119999999999</v>
      </c>
      <c r="E738" s="120">
        <f>IF(DAY(A737)=$A$5,VLOOKUP(A737,[1]A!$E$15:$G$200,3),E737)</f>
        <v>1091.25</v>
      </c>
      <c r="F738" s="100">
        <f t="shared" si="310"/>
        <v>45312</v>
      </c>
      <c r="G738" s="141">
        <f t="shared" si="311"/>
        <v>2.6995934989231252E-3</v>
      </c>
      <c r="H738" s="101">
        <f t="shared" si="316"/>
        <v>27</v>
      </c>
      <c r="I738" s="101">
        <f t="shared" si="317"/>
        <v>30</v>
      </c>
      <c r="J738" s="96">
        <f t="shared" si="318"/>
        <v>1.0024293065219667</v>
      </c>
      <c r="K738" s="96">
        <v>1</v>
      </c>
      <c r="L738" s="96">
        <f t="shared" si="312"/>
        <v>1.0024293</v>
      </c>
      <c r="M738" s="96">
        <f t="shared" si="313"/>
        <v>1225.5496559999999</v>
      </c>
      <c r="N738" s="24">
        <f t="shared" si="321"/>
        <v>0</v>
      </c>
      <c r="O738" s="95">
        <f t="shared" si="322"/>
        <v>0</v>
      </c>
      <c r="P738" s="96">
        <f t="shared" si="323"/>
        <v>0</v>
      </c>
      <c r="Q738" s="5">
        <f t="shared" si="319"/>
        <v>0.12</v>
      </c>
      <c r="R738" s="8">
        <f t="shared" si="324"/>
        <v>1.0085358760000001</v>
      </c>
      <c r="S738" s="3">
        <f t="shared" si="325"/>
        <v>10.46113989</v>
      </c>
      <c r="T738" s="3">
        <f t="shared" si="326"/>
        <v>0</v>
      </c>
      <c r="U738" s="97" t="str">
        <f t="shared" si="327"/>
        <v>A+J=</v>
      </c>
      <c r="V738" s="122">
        <f t="shared" si="307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15"/>
        <v>45491</v>
      </c>
      <c r="B739" s="96">
        <f t="shared" si="308"/>
        <v>1236.5110730400002</v>
      </c>
      <c r="C739" s="3">
        <f t="shared" si="305"/>
        <v>1222.57964328</v>
      </c>
      <c r="D739" s="99">
        <f t="shared" si="309"/>
        <v>1088.3119999999999</v>
      </c>
      <c r="E739" s="120">
        <f>IF(DAY(A738)=$A$5,VLOOKUP(A738,[1]A!$E$15:$G$200,3),E738)</f>
        <v>1091.25</v>
      </c>
      <c r="F739" s="100">
        <f t="shared" si="310"/>
        <v>45312</v>
      </c>
      <c r="G739" s="141">
        <f t="shared" si="311"/>
        <v>2.6995934989231252E-3</v>
      </c>
      <c r="H739" s="101">
        <f t="shared" si="316"/>
        <v>28</v>
      </c>
      <c r="I739" s="101">
        <f t="shared" si="317"/>
        <v>30</v>
      </c>
      <c r="J739" s="96">
        <f t="shared" si="318"/>
        <v>1.0025193940846087</v>
      </c>
      <c r="K739" s="96">
        <v>1</v>
      </c>
      <c r="L739" s="96">
        <f t="shared" si="312"/>
        <v>1.00251939</v>
      </c>
      <c r="M739" s="96">
        <f t="shared" si="313"/>
        <v>1225.6597982000001</v>
      </c>
      <c r="N739" s="24">
        <f t="shared" si="321"/>
        <v>0</v>
      </c>
      <c r="O739" s="95">
        <f t="shared" si="322"/>
        <v>0</v>
      </c>
      <c r="P739" s="96">
        <f t="shared" si="323"/>
        <v>0</v>
      </c>
      <c r="Q739" s="5">
        <f t="shared" si="319"/>
        <v>0.12</v>
      </c>
      <c r="R739" s="8">
        <f t="shared" si="324"/>
        <v>1.0088534149999999</v>
      </c>
      <c r="S739" s="3">
        <f t="shared" si="325"/>
        <v>10.85127484</v>
      </c>
      <c r="T739" s="3">
        <f t="shared" si="326"/>
        <v>0</v>
      </c>
      <c r="U739" s="97" t="str">
        <f t="shared" si="327"/>
        <v>A+J=</v>
      </c>
      <c r="V739" s="122">
        <f t="shared" si="307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15"/>
        <v>45492</v>
      </c>
      <c r="B740" s="96">
        <f t="shared" si="308"/>
        <v>1237.01154271</v>
      </c>
      <c r="C740" s="3">
        <f t="shared" si="305"/>
        <v>1222.57964328</v>
      </c>
      <c r="D740" s="99">
        <f t="shared" si="309"/>
        <v>1088.3119999999999</v>
      </c>
      <c r="E740" s="120">
        <f>IF(DAY(A739)=$A$5,VLOOKUP(A739,[1]A!$E$15:$G$200,3),E739)</f>
        <v>1091.25</v>
      </c>
      <c r="F740" s="100">
        <f t="shared" si="310"/>
        <v>45312</v>
      </c>
      <c r="G740" s="141">
        <f t="shared" si="311"/>
        <v>2.6995934989231252E-3</v>
      </c>
      <c r="H740" s="101">
        <f t="shared" si="316"/>
        <v>29</v>
      </c>
      <c r="I740" s="101">
        <f t="shared" si="317"/>
        <v>30</v>
      </c>
      <c r="J740" s="96">
        <f t="shared" si="318"/>
        <v>1.0026094897433515</v>
      </c>
      <c r="K740" s="96">
        <v>1</v>
      </c>
      <c r="L740" s="96">
        <f t="shared" si="312"/>
        <v>1.0026094800000001</v>
      </c>
      <c r="M740" s="96">
        <f t="shared" si="313"/>
        <v>1225.7699404</v>
      </c>
      <c r="N740" s="24">
        <f t="shared" si="321"/>
        <v>0</v>
      </c>
      <c r="O740" s="95">
        <f t="shared" si="322"/>
        <v>0</v>
      </c>
      <c r="P740" s="96">
        <f t="shared" si="323"/>
        <v>0</v>
      </c>
      <c r="Q740" s="5">
        <f t="shared" si="319"/>
        <v>0.12</v>
      </c>
      <c r="R740" s="8">
        <f t="shared" si="324"/>
        <v>1.0091710540000001</v>
      </c>
      <c r="S740" s="3">
        <f t="shared" si="325"/>
        <v>11.241602309999999</v>
      </c>
      <c r="T740" s="3">
        <f t="shared" si="326"/>
        <v>0</v>
      </c>
      <c r="U740" s="97" t="str">
        <f t="shared" si="327"/>
        <v>A+J=</v>
      </c>
      <c r="V740" s="122">
        <f t="shared" si="307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15"/>
        <v>45493</v>
      </c>
      <c r="B741" s="96">
        <f t="shared" si="308"/>
        <v>1237.5122296200002</v>
      </c>
      <c r="C741" s="3">
        <f t="shared" si="305"/>
        <v>1222.57964328</v>
      </c>
      <c r="D741" s="99">
        <f t="shared" si="309"/>
        <v>1088.3119999999999</v>
      </c>
      <c r="E741" s="120">
        <f>IF(DAY(A740)=$A$5,VLOOKUP(A740,[1]A!$E$15:$G$200,3),E740)</f>
        <v>1091.25</v>
      </c>
      <c r="F741" s="100">
        <f t="shared" si="310"/>
        <v>45312</v>
      </c>
      <c r="G741" s="141">
        <f t="shared" si="311"/>
        <v>2.6995934989231252E-3</v>
      </c>
      <c r="H741" s="101">
        <f t="shared" si="316"/>
        <v>30</v>
      </c>
      <c r="I741" s="101">
        <f t="shared" si="317"/>
        <v>30</v>
      </c>
      <c r="J741" s="96">
        <f t="shared" si="318"/>
        <v>1.0026995934989231</v>
      </c>
      <c r="K741" s="96">
        <v>1</v>
      </c>
      <c r="L741" s="96">
        <f t="shared" si="312"/>
        <v>1.00269959</v>
      </c>
      <c r="M741" s="96">
        <f t="shared" si="313"/>
        <v>1225.8801070500001</v>
      </c>
      <c r="N741" s="24">
        <f t="shared" si="321"/>
        <v>24</v>
      </c>
      <c r="O741" s="95">
        <f t="shared" si="322"/>
        <v>5.0000000000000001E-3</v>
      </c>
      <c r="P741" s="96">
        <f t="shared" si="323"/>
        <v>6.1294005299999998</v>
      </c>
      <c r="Q741" s="5">
        <f t="shared" si="319"/>
        <v>0.12</v>
      </c>
      <c r="R741" s="8">
        <f t="shared" si="324"/>
        <v>1.0094887930000001</v>
      </c>
      <c r="S741" s="3">
        <f t="shared" si="325"/>
        <v>11.63212257</v>
      </c>
      <c r="T741" s="3">
        <f t="shared" si="326"/>
        <v>17.761523099999998</v>
      </c>
      <c r="U741" s="97" t="str">
        <f t="shared" si="327"/>
        <v>A+J=</v>
      </c>
      <c r="V741" s="122">
        <f t="shared" si="307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15"/>
        <v>45494</v>
      </c>
      <c r="B742" s="96">
        <f t="shared" si="308"/>
        <v>1220.2284700499999</v>
      </c>
      <c r="C742" s="3">
        <f t="shared" ref="C742:C805" si="328">IF(N741&gt;0,M741-P741,C741)</f>
        <v>1219.75070652</v>
      </c>
      <c r="D742" s="99">
        <f t="shared" si="309"/>
        <v>1088.3119999999999</v>
      </c>
      <c r="E742" s="120">
        <f>IF(DAY(A741)=$A$5,VLOOKUP(A741,[1]A!$E$15:$G$200,3),E741)</f>
        <v>1091.25</v>
      </c>
      <c r="F742" s="100">
        <f t="shared" si="310"/>
        <v>45312</v>
      </c>
      <c r="G742" s="141">
        <f t="shared" si="311"/>
        <v>2.6995934989231252E-3</v>
      </c>
      <c r="H742" s="101">
        <f t="shared" si="316"/>
        <v>1</v>
      </c>
      <c r="I742" s="101">
        <f t="shared" si="317"/>
        <v>31</v>
      </c>
      <c r="J742" s="96">
        <f t="shared" si="318"/>
        <v>1.0000869701088155</v>
      </c>
      <c r="K742" s="96">
        <v>1</v>
      </c>
      <c r="L742" s="96">
        <f t="shared" si="312"/>
        <v>1.0000869699999999</v>
      </c>
      <c r="M742" s="96">
        <f t="shared" si="313"/>
        <v>1219.8567882299999</v>
      </c>
      <c r="N742" s="24">
        <f t="shared" si="321"/>
        <v>0</v>
      </c>
      <c r="O742" s="95">
        <f t="shared" si="322"/>
        <v>0</v>
      </c>
      <c r="P742" s="96">
        <f t="shared" si="323"/>
        <v>0</v>
      </c>
      <c r="Q742" s="5">
        <f t="shared" si="319"/>
        <v>0.12</v>
      </c>
      <c r="R742" s="8">
        <f t="shared" si="324"/>
        <v>1.0003046929999999</v>
      </c>
      <c r="S742" s="3">
        <f t="shared" si="325"/>
        <v>0.37168182</v>
      </c>
      <c r="T742" s="3">
        <f t="shared" si="326"/>
        <v>0</v>
      </c>
      <c r="U742" s="97" t="str">
        <f t="shared" si="327"/>
        <v>A+J=</v>
      </c>
      <c r="V742" s="122">
        <f t="shared" si="307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15"/>
        <v>45495</v>
      </c>
      <c r="B743" s="96">
        <f t="shared" si="308"/>
        <v>1220.7064129099999</v>
      </c>
      <c r="C743" s="3">
        <f t="shared" si="328"/>
        <v>1219.75070652</v>
      </c>
      <c r="D743" s="99">
        <f t="shared" si="309"/>
        <v>1088.3119999999999</v>
      </c>
      <c r="E743" s="120">
        <f>IF(DAY(A742)=$A$5,VLOOKUP(A742,[1]A!$E$15:$G$200,3),E742)</f>
        <v>1091.25</v>
      </c>
      <c r="F743" s="100">
        <f t="shared" si="310"/>
        <v>45312</v>
      </c>
      <c r="G743" s="141">
        <f t="shared" si="311"/>
        <v>2.6995934989231252E-3</v>
      </c>
      <c r="H743" s="101">
        <f t="shared" si="316"/>
        <v>2</v>
      </c>
      <c r="I743" s="101">
        <f t="shared" si="317"/>
        <v>31</v>
      </c>
      <c r="J743" s="96">
        <f t="shared" si="318"/>
        <v>1.0001739477814309</v>
      </c>
      <c r="K743" s="96">
        <v>1</v>
      </c>
      <c r="L743" s="96">
        <f t="shared" si="312"/>
        <v>1.00017394</v>
      </c>
      <c r="M743" s="96">
        <f t="shared" si="313"/>
        <v>1219.9628699499999</v>
      </c>
      <c r="N743" s="24">
        <f t="shared" si="321"/>
        <v>0</v>
      </c>
      <c r="O743" s="95">
        <f t="shared" si="322"/>
        <v>0</v>
      </c>
      <c r="P743" s="96">
        <f t="shared" si="323"/>
        <v>0</v>
      </c>
      <c r="Q743" s="5">
        <f t="shared" si="319"/>
        <v>0.12</v>
      </c>
      <c r="R743" s="8">
        <f t="shared" si="324"/>
        <v>1.0006094800000001</v>
      </c>
      <c r="S743" s="3">
        <f t="shared" si="325"/>
        <v>0.74354295999999998</v>
      </c>
      <c r="T743" s="3">
        <f t="shared" si="326"/>
        <v>0</v>
      </c>
      <c r="U743" s="97" t="str">
        <f t="shared" si="327"/>
        <v>A+J=</v>
      </c>
      <c r="V743" s="122">
        <f t="shared" si="307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15"/>
        <v>45496</v>
      </c>
      <c r="B744" s="96">
        <f t="shared" si="308"/>
        <v>1221.18455711</v>
      </c>
      <c r="C744" s="3">
        <f t="shared" si="328"/>
        <v>1219.75070652</v>
      </c>
      <c r="D744" s="99">
        <f t="shared" si="309"/>
        <v>1088.3119999999999</v>
      </c>
      <c r="E744" s="120">
        <f>IF(DAY(A743)=$A$5,VLOOKUP(A743,[1]A!$E$15:$G$200,3),E743)</f>
        <v>1091.25</v>
      </c>
      <c r="F744" s="100">
        <f t="shared" si="310"/>
        <v>45312</v>
      </c>
      <c r="G744" s="141">
        <f t="shared" si="311"/>
        <v>2.6995934989231252E-3</v>
      </c>
      <c r="H744" s="101">
        <f t="shared" si="316"/>
        <v>3</v>
      </c>
      <c r="I744" s="101">
        <f t="shared" si="317"/>
        <v>31</v>
      </c>
      <c r="J744" s="96">
        <f t="shared" si="318"/>
        <v>1.0002609330185039</v>
      </c>
      <c r="K744" s="96">
        <v>1</v>
      </c>
      <c r="L744" s="96">
        <f t="shared" si="312"/>
        <v>1.00026093</v>
      </c>
      <c r="M744" s="96">
        <f t="shared" si="313"/>
        <v>1220.06897607</v>
      </c>
      <c r="N744" s="24">
        <f t="shared" si="321"/>
        <v>0</v>
      </c>
      <c r="O744" s="95">
        <f t="shared" si="322"/>
        <v>0</v>
      </c>
      <c r="P744" s="96">
        <f t="shared" si="323"/>
        <v>0</v>
      </c>
      <c r="Q744" s="5">
        <f t="shared" si="319"/>
        <v>0.12</v>
      </c>
      <c r="R744" s="8">
        <f t="shared" si="324"/>
        <v>1.000914359</v>
      </c>
      <c r="S744" s="3">
        <f t="shared" si="325"/>
        <v>1.1155810399999999</v>
      </c>
      <c r="T744" s="3">
        <f t="shared" si="326"/>
        <v>0</v>
      </c>
      <c r="U744" s="97" t="str">
        <f t="shared" si="327"/>
        <v>A+J=</v>
      </c>
      <c r="V744" s="122">
        <f t="shared" si="307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15"/>
        <v>45497</v>
      </c>
      <c r="B745" s="96">
        <f t="shared" si="308"/>
        <v>1221.6628794799999</v>
      </c>
      <c r="C745" s="3">
        <f t="shared" si="328"/>
        <v>1219.75070652</v>
      </c>
      <c r="D745" s="99">
        <f t="shared" si="309"/>
        <v>1088.3119999999999</v>
      </c>
      <c r="E745" s="120">
        <f>IF(DAY(A744)=$A$5,VLOOKUP(A744,[1]A!$E$15:$G$200,3),E744)</f>
        <v>1091.25</v>
      </c>
      <c r="F745" s="100">
        <f t="shared" si="310"/>
        <v>45312</v>
      </c>
      <c r="G745" s="141">
        <f t="shared" si="311"/>
        <v>2.6995934989231252E-3</v>
      </c>
      <c r="H745" s="101">
        <f t="shared" si="316"/>
        <v>4</v>
      </c>
      <c r="I745" s="101">
        <f t="shared" si="317"/>
        <v>31</v>
      </c>
      <c r="J745" s="96">
        <f t="shared" si="318"/>
        <v>1.0003479258206924</v>
      </c>
      <c r="K745" s="96">
        <v>1</v>
      </c>
      <c r="L745" s="96">
        <f t="shared" si="312"/>
        <v>1.0003479200000001</v>
      </c>
      <c r="M745" s="96">
        <f t="shared" si="313"/>
        <v>1220.1750821799999</v>
      </c>
      <c r="N745" s="24">
        <f t="shared" si="321"/>
        <v>0</v>
      </c>
      <c r="O745" s="95">
        <f t="shared" si="322"/>
        <v>0</v>
      </c>
      <c r="P745" s="96">
        <f t="shared" si="323"/>
        <v>0</v>
      </c>
      <c r="Q745" s="5">
        <f t="shared" si="319"/>
        <v>0.12</v>
      </c>
      <c r="R745" s="8">
        <f t="shared" si="324"/>
        <v>1.0012193309999999</v>
      </c>
      <c r="S745" s="3">
        <f t="shared" si="325"/>
        <v>1.4877973</v>
      </c>
      <c r="T745" s="3">
        <f t="shared" si="326"/>
        <v>0</v>
      </c>
      <c r="U745" s="97" t="str">
        <f t="shared" si="327"/>
        <v>A+J=</v>
      </c>
      <c r="V745" s="122">
        <f t="shared" si="307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15"/>
        <v>45498</v>
      </c>
      <c r="B746" s="96">
        <f t="shared" si="308"/>
        <v>1222.1413922699999</v>
      </c>
      <c r="C746" s="3">
        <f t="shared" si="328"/>
        <v>1219.75070652</v>
      </c>
      <c r="D746" s="99">
        <f t="shared" si="309"/>
        <v>1088.3119999999999</v>
      </c>
      <c r="E746" s="120">
        <f>IF(DAY(A745)=$A$5,VLOOKUP(A745,[1]A!$E$15:$G$200,3),E745)</f>
        <v>1091.25</v>
      </c>
      <c r="F746" s="100">
        <f t="shared" si="310"/>
        <v>45312</v>
      </c>
      <c r="G746" s="141">
        <f t="shared" si="311"/>
        <v>2.6995934989231252E-3</v>
      </c>
      <c r="H746" s="101">
        <f t="shared" si="316"/>
        <v>5</v>
      </c>
      <c r="I746" s="101">
        <f t="shared" si="317"/>
        <v>31</v>
      </c>
      <c r="J746" s="96">
        <f t="shared" si="318"/>
        <v>1.0004349261886545</v>
      </c>
      <c r="K746" s="96">
        <v>1</v>
      </c>
      <c r="L746" s="96">
        <f t="shared" si="312"/>
        <v>1.00043492</v>
      </c>
      <c r="M746" s="96">
        <f t="shared" si="313"/>
        <v>1220.2812004899999</v>
      </c>
      <c r="N746" s="24">
        <f t="shared" si="321"/>
        <v>0</v>
      </c>
      <c r="O746" s="95">
        <f t="shared" si="322"/>
        <v>0</v>
      </c>
      <c r="P746" s="96">
        <f t="shared" si="323"/>
        <v>0</v>
      </c>
      <c r="Q746" s="5">
        <f t="shared" si="319"/>
        <v>0.12</v>
      </c>
      <c r="R746" s="8">
        <f t="shared" si="324"/>
        <v>1.001524396</v>
      </c>
      <c r="S746" s="3">
        <f t="shared" si="325"/>
        <v>1.8601917800000001</v>
      </c>
      <c r="T746" s="3">
        <f t="shared" si="326"/>
        <v>0</v>
      </c>
      <c r="U746" s="97" t="str">
        <f t="shared" si="327"/>
        <v>A+J=</v>
      </c>
      <c r="V746" s="122">
        <f t="shared" si="307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15"/>
        <v>45499</v>
      </c>
      <c r="B747" s="96">
        <f t="shared" si="308"/>
        <v>1222.6200955199999</v>
      </c>
      <c r="C747" s="3">
        <f t="shared" si="328"/>
        <v>1219.75070652</v>
      </c>
      <c r="D747" s="99">
        <f t="shared" si="309"/>
        <v>1088.3119999999999</v>
      </c>
      <c r="E747" s="120">
        <f>IF(DAY(A746)=$A$5,VLOOKUP(A746,[1]A!$E$15:$G$200,3),E746)</f>
        <v>1091.25</v>
      </c>
      <c r="F747" s="100">
        <f t="shared" si="310"/>
        <v>45312</v>
      </c>
      <c r="G747" s="141">
        <f t="shared" si="311"/>
        <v>2.6995934989231252E-3</v>
      </c>
      <c r="H747" s="101">
        <f t="shared" si="316"/>
        <v>6</v>
      </c>
      <c r="I747" s="101">
        <f t="shared" si="317"/>
        <v>31</v>
      </c>
      <c r="J747" s="96">
        <f t="shared" si="318"/>
        <v>1.000521934123048</v>
      </c>
      <c r="K747" s="96">
        <v>1</v>
      </c>
      <c r="L747" s="96">
        <f t="shared" si="312"/>
        <v>1.0005219299999999</v>
      </c>
      <c r="M747" s="96">
        <f t="shared" si="313"/>
        <v>1220.3873309999999</v>
      </c>
      <c r="N747" s="24">
        <f t="shared" si="321"/>
        <v>0</v>
      </c>
      <c r="O747" s="95">
        <f t="shared" si="322"/>
        <v>0</v>
      </c>
      <c r="P747" s="96">
        <f t="shared" si="323"/>
        <v>0</v>
      </c>
      <c r="Q747" s="5">
        <f t="shared" si="319"/>
        <v>0.12</v>
      </c>
      <c r="R747" s="8">
        <f t="shared" si="324"/>
        <v>1.001829554</v>
      </c>
      <c r="S747" s="3">
        <f t="shared" si="325"/>
        <v>2.2327645199999999</v>
      </c>
      <c r="T747" s="3">
        <f t="shared" si="326"/>
        <v>0</v>
      </c>
      <c r="U747" s="97" t="str">
        <f t="shared" ref="U747:U762" si="329">U746</f>
        <v>A+J=</v>
      </c>
      <c r="V747" s="122">
        <f t="shared" ref="V747:V810" si="330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15"/>
        <v>45500</v>
      </c>
      <c r="B748" s="96">
        <f t="shared" si="308"/>
        <v>1223.0989758300002</v>
      </c>
      <c r="C748" s="3">
        <f t="shared" si="328"/>
        <v>1219.75070652</v>
      </c>
      <c r="D748" s="99">
        <f t="shared" si="309"/>
        <v>1088.3119999999999</v>
      </c>
      <c r="E748" s="120">
        <f>IF(DAY(A747)=$A$5,VLOOKUP(A747,[1]A!$E$15:$G$200,3),E747)</f>
        <v>1091.25</v>
      </c>
      <c r="F748" s="100">
        <f t="shared" si="310"/>
        <v>45312</v>
      </c>
      <c r="G748" s="141">
        <f t="shared" si="311"/>
        <v>2.6995934989231252E-3</v>
      </c>
      <c r="H748" s="101">
        <f t="shared" si="316"/>
        <v>7</v>
      </c>
      <c r="I748" s="101">
        <f t="shared" si="317"/>
        <v>31</v>
      </c>
      <c r="J748" s="96">
        <f t="shared" si="318"/>
        <v>1.000608949624531</v>
      </c>
      <c r="K748" s="96">
        <v>1</v>
      </c>
      <c r="L748" s="96">
        <f t="shared" si="312"/>
        <v>1.00060894</v>
      </c>
      <c r="M748" s="96">
        <f t="shared" si="313"/>
        <v>1220.4934615100001</v>
      </c>
      <c r="N748" s="24">
        <f t="shared" si="321"/>
        <v>0</v>
      </c>
      <c r="O748" s="95">
        <f t="shared" si="322"/>
        <v>0</v>
      </c>
      <c r="P748" s="96">
        <f t="shared" si="323"/>
        <v>0</v>
      </c>
      <c r="Q748" s="5">
        <f t="shared" si="319"/>
        <v>0.12</v>
      </c>
      <c r="R748" s="8">
        <f t="shared" si="324"/>
        <v>1.002134804</v>
      </c>
      <c r="S748" s="3">
        <f t="shared" si="325"/>
        <v>2.6055143200000002</v>
      </c>
      <c r="T748" s="3">
        <f t="shared" si="326"/>
        <v>0</v>
      </c>
      <c r="U748" s="97" t="str">
        <f t="shared" si="329"/>
        <v>A+J=</v>
      </c>
      <c r="V748" s="122">
        <f t="shared" si="330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15"/>
        <v>45501</v>
      </c>
      <c r="B749" s="96">
        <f t="shared" si="308"/>
        <v>1223.5780601199999</v>
      </c>
      <c r="C749" s="3">
        <f t="shared" si="328"/>
        <v>1219.75070652</v>
      </c>
      <c r="D749" s="99">
        <f t="shared" si="309"/>
        <v>1088.3119999999999</v>
      </c>
      <c r="E749" s="120">
        <f>IF(DAY(A748)=$A$5,VLOOKUP(A748,[1]A!$E$15:$G$200,3),E748)</f>
        <v>1091.25</v>
      </c>
      <c r="F749" s="100">
        <f t="shared" si="310"/>
        <v>45312</v>
      </c>
      <c r="G749" s="141">
        <f t="shared" si="311"/>
        <v>2.6995934989231252E-3</v>
      </c>
      <c r="H749" s="101">
        <f t="shared" si="316"/>
        <v>8</v>
      </c>
      <c r="I749" s="101">
        <f t="shared" si="317"/>
        <v>31</v>
      </c>
      <c r="J749" s="96">
        <f t="shared" si="318"/>
        <v>1.0006959726937616</v>
      </c>
      <c r="K749" s="96">
        <v>1</v>
      </c>
      <c r="L749" s="96">
        <f t="shared" si="312"/>
        <v>1.00069597</v>
      </c>
      <c r="M749" s="96">
        <f t="shared" si="313"/>
        <v>1220.59961641</v>
      </c>
      <c r="N749" s="24">
        <f t="shared" si="321"/>
        <v>0</v>
      </c>
      <c r="O749" s="95">
        <f t="shared" si="322"/>
        <v>0</v>
      </c>
      <c r="P749" s="96">
        <f t="shared" si="323"/>
        <v>0</v>
      </c>
      <c r="Q749" s="5">
        <f t="shared" si="319"/>
        <v>0.12</v>
      </c>
      <c r="R749" s="8">
        <f t="shared" si="324"/>
        <v>1.002440148</v>
      </c>
      <c r="S749" s="3">
        <f t="shared" si="325"/>
        <v>2.9784437100000001</v>
      </c>
      <c r="T749" s="3">
        <f t="shared" si="326"/>
        <v>0</v>
      </c>
      <c r="U749" s="97" t="str">
        <f t="shared" si="329"/>
        <v>A+J=</v>
      </c>
      <c r="V749" s="122">
        <f t="shared" si="330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15"/>
        <v>45502</v>
      </c>
      <c r="B750" s="96">
        <f t="shared" ref="B750:B813" si="331">(M750+S750)</f>
        <v>1224.0573227699999</v>
      </c>
      <c r="C750" s="3">
        <f t="shared" si="328"/>
        <v>1219.75070652</v>
      </c>
      <c r="D750" s="99">
        <f t="shared" ref="D750:D813" si="332">IF(E750=E749,D749,E749)</f>
        <v>1088.3119999999999</v>
      </c>
      <c r="E750" s="120">
        <f>IF(DAY(A749)=$A$5,VLOOKUP(A749,[1]A!$E$15:$G$200,3),E749)</f>
        <v>1091.25</v>
      </c>
      <c r="F750" s="100">
        <f t="shared" ref="F750:F813" si="333">IF(D750=D749,F749,EDATE(A750,-1))</f>
        <v>45312</v>
      </c>
      <c r="G750" s="141">
        <f t="shared" ref="G750:G813" si="334">(E750/D750)-1</f>
        <v>2.6995934989231252E-3</v>
      </c>
      <c r="H750" s="101">
        <f t="shared" si="316"/>
        <v>9</v>
      </c>
      <c r="I750" s="101">
        <f t="shared" si="317"/>
        <v>31</v>
      </c>
      <c r="J750" s="96">
        <f t="shared" si="318"/>
        <v>1.000783003331398</v>
      </c>
      <c r="K750" s="96">
        <v>1</v>
      </c>
      <c r="L750" s="96">
        <f t="shared" ref="L750:L813" si="335">TRUNC(J750*K750,8)</f>
        <v>1.000783</v>
      </c>
      <c r="M750" s="96">
        <f t="shared" ref="M750:M813" si="336">TRUNC(C750*L750,8)</f>
        <v>1220.7057713199999</v>
      </c>
      <c r="N750" s="24">
        <f t="shared" si="321"/>
        <v>0</v>
      </c>
      <c r="O750" s="95">
        <f t="shared" si="322"/>
        <v>0</v>
      </c>
      <c r="P750" s="96">
        <f t="shared" si="323"/>
        <v>0</v>
      </c>
      <c r="Q750" s="5">
        <f t="shared" si="319"/>
        <v>0.12</v>
      </c>
      <c r="R750" s="8">
        <f t="shared" si="324"/>
        <v>1.002745585</v>
      </c>
      <c r="S750" s="3">
        <f t="shared" si="325"/>
        <v>3.3515514500000001</v>
      </c>
      <c r="T750" s="3">
        <f t="shared" si="326"/>
        <v>0</v>
      </c>
      <c r="U750" s="97" t="str">
        <f t="shared" si="329"/>
        <v>A+J=</v>
      </c>
      <c r="V750" s="122">
        <f t="shared" si="330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15"/>
        <v>45503</v>
      </c>
      <c r="B751" s="96">
        <f t="shared" si="331"/>
        <v>1224.5367760299998</v>
      </c>
      <c r="C751" s="3">
        <f t="shared" si="328"/>
        <v>1219.75070652</v>
      </c>
      <c r="D751" s="99">
        <f t="shared" si="332"/>
        <v>1088.3119999999999</v>
      </c>
      <c r="E751" s="120">
        <f>IF(DAY(A750)=$A$5,VLOOKUP(A750,[1]A!$E$15:$G$200,3),E750)</f>
        <v>1091.25</v>
      </c>
      <c r="F751" s="100">
        <f t="shared" si="333"/>
        <v>45312</v>
      </c>
      <c r="G751" s="141">
        <f t="shared" si="334"/>
        <v>2.6995934989231252E-3</v>
      </c>
      <c r="H751" s="101">
        <f t="shared" si="316"/>
        <v>10</v>
      </c>
      <c r="I751" s="101">
        <f t="shared" si="317"/>
        <v>31</v>
      </c>
      <c r="J751" s="96">
        <f t="shared" si="318"/>
        <v>1.0008700415380984</v>
      </c>
      <c r="K751" s="96">
        <v>1</v>
      </c>
      <c r="L751" s="96">
        <f t="shared" si="335"/>
        <v>1.0008700399999999</v>
      </c>
      <c r="M751" s="96">
        <f t="shared" si="336"/>
        <v>1220.8119384199999</v>
      </c>
      <c r="N751" s="24">
        <f t="shared" si="321"/>
        <v>0</v>
      </c>
      <c r="O751" s="95">
        <f t="shared" si="322"/>
        <v>0</v>
      </c>
      <c r="P751" s="96">
        <f t="shared" si="323"/>
        <v>0</v>
      </c>
      <c r="Q751" s="5">
        <f t="shared" si="319"/>
        <v>0.12</v>
      </c>
      <c r="R751" s="8">
        <f t="shared" si="324"/>
        <v>1.0030511150000001</v>
      </c>
      <c r="S751" s="3">
        <f t="shared" si="325"/>
        <v>3.7248376099999998</v>
      </c>
      <c r="T751" s="3">
        <f t="shared" si="326"/>
        <v>0</v>
      </c>
      <c r="U751" s="97" t="str">
        <f t="shared" si="329"/>
        <v>A+J=</v>
      </c>
      <c r="V751" s="122">
        <f t="shared" si="330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15"/>
        <v>45504</v>
      </c>
      <c r="B752" s="96">
        <f t="shared" si="331"/>
        <v>1225.0164077099998</v>
      </c>
      <c r="C752" s="3">
        <f t="shared" si="328"/>
        <v>1219.75070652</v>
      </c>
      <c r="D752" s="99">
        <f t="shared" si="332"/>
        <v>1088.3119999999999</v>
      </c>
      <c r="E752" s="120">
        <f>IF(DAY(A751)=$A$5,VLOOKUP(A751,[1]A!$E$15:$G$200,3),E751)</f>
        <v>1091.25</v>
      </c>
      <c r="F752" s="100">
        <f t="shared" si="333"/>
        <v>45312</v>
      </c>
      <c r="G752" s="141">
        <f t="shared" si="334"/>
        <v>2.6995934989231252E-3</v>
      </c>
      <c r="H752" s="101">
        <f t="shared" si="316"/>
        <v>11</v>
      </c>
      <c r="I752" s="101">
        <f t="shared" si="317"/>
        <v>31</v>
      </c>
      <c r="J752" s="96">
        <f t="shared" si="318"/>
        <v>1.0009570873145213</v>
      </c>
      <c r="K752" s="96">
        <v>1</v>
      </c>
      <c r="L752" s="96">
        <f t="shared" si="335"/>
        <v>1.0009570800000001</v>
      </c>
      <c r="M752" s="96">
        <f t="shared" si="336"/>
        <v>1220.9181055199999</v>
      </c>
      <c r="N752" s="24">
        <f t="shared" si="321"/>
        <v>0</v>
      </c>
      <c r="O752" s="95">
        <f t="shared" si="322"/>
        <v>0</v>
      </c>
      <c r="P752" s="96">
        <f t="shared" si="323"/>
        <v>0</v>
      </c>
      <c r="Q752" s="5">
        <f t="shared" si="319"/>
        <v>0.12</v>
      </c>
      <c r="R752" s="8">
        <f t="shared" si="324"/>
        <v>1.0033567379999999</v>
      </c>
      <c r="S752" s="3">
        <f t="shared" si="325"/>
        <v>4.0983021900000001</v>
      </c>
      <c r="T752" s="3">
        <f t="shared" si="326"/>
        <v>0</v>
      </c>
      <c r="U752" s="97" t="str">
        <f t="shared" si="329"/>
        <v>A+J=</v>
      </c>
      <c r="V752" s="122">
        <f t="shared" si="330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15"/>
        <v>45505</v>
      </c>
      <c r="B753" s="96">
        <f t="shared" si="331"/>
        <v>1225.49624234</v>
      </c>
      <c r="C753" s="3">
        <f t="shared" si="328"/>
        <v>1219.75070652</v>
      </c>
      <c r="D753" s="99">
        <f t="shared" si="332"/>
        <v>1088.3119999999999</v>
      </c>
      <c r="E753" s="120">
        <f>IF(DAY(A752)=$A$5,VLOOKUP(A752,[1]A!$E$15:$G$200,3),E752)</f>
        <v>1091.25</v>
      </c>
      <c r="F753" s="100">
        <f t="shared" si="333"/>
        <v>45312</v>
      </c>
      <c r="G753" s="141">
        <f t="shared" si="334"/>
        <v>2.6995934989231252E-3</v>
      </c>
      <c r="H753" s="101">
        <f t="shared" si="316"/>
        <v>12</v>
      </c>
      <c r="I753" s="101">
        <f t="shared" si="317"/>
        <v>31</v>
      </c>
      <c r="J753" s="96">
        <f t="shared" si="318"/>
        <v>1.0010441406613246</v>
      </c>
      <c r="K753" s="96">
        <v>1</v>
      </c>
      <c r="L753" s="96">
        <f t="shared" si="335"/>
        <v>1.0010441400000001</v>
      </c>
      <c r="M753" s="96">
        <f t="shared" si="336"/>
        <v>1221.0242970199999</v>
      </c>
      <c r="N753" s="24">
        <f t="shared" si="321"/>
        <v>0</v>
      </c>
      <c r="O753" s="95">
        <f t="shared" si="322"/>
        <v>0</v>
      </c>
      <c r="P753" s="96">
        <f t="shared" si="323"/>
        <v>0</v>
      </c>
      <c r="Q753" s="5">
        <f t="shared" si="319"/>
        <v>0.12</v>
      </c>
      <c r="R753" s="8">
        <f t="shared" si="324"/>
        <v>1.0036624540000001</v>
      </c>
      <c r="S753" s="3">
        <f t="shared" si="325"/>
        <v>4.4719453199999997</v>
      </c>
      <c r="T753" s="3">
        <f t="shared" si="326"/>
        <v>0</v>
      </c>
      <c r="U753" s="97" t="str">
        <f t="shared" si="329"/>
        <v>A+J=</v>
      </c>
      <c r="V753" s="122">
        <f t="shared" si="330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15"/>
        <v>45506</v>
      </c>
      <c r="B754" s="96">
        <f t="shared" si="331"/>
        <v>1225.97625666</v>
      </c>
      <c r="C754" s="3">
        <f t="shared" si="328"/>
        <v>1219.75070652</v>
      </c>
      <c r="D754" s="99">
        <f t="shared" si="332"/>
        <v>1088.3119999999999</v>
      </c>
      <c r="E754" s="120">
        <f>IF(DAY(A753)=$A$5,VLOOKUP(A753,[1]A!$E$15:$G$200,3),E753)</f>
        <v>1091.25</v>
      </c>
      <c r="F754" s="100">
        <f t="shared" si="333"/>
        <v>45312</v>
      </c>
      <c r="G754" s="141">
        <f t="shared" si="334"/>
        <v>2.6995934989231252E-3</v>
      </c>
      <c r="H754" s="101">
        <f t="shared" si="316"/>
        <v>13</v>
      </c>
      <c r="I754" s="101">
        <f t="shared" si="317"/>
        <v>31</v>
      </c>
      <c r="J754" s="96">
        <f t="shared" si="318"/>
        <v>1.0011312015791671</v>
      </c>
      <c r="K754" s="96">
        <v>1</v>
      </c>
      <c r="L754" s="96">
        <f t="shared" si="335"/>
        <v>1.0011312000000001</v>
      </c>
      <c r="M754" s="96">
        <f t="shared" si="336"/>
        <v>1221.1304885100001</v>
      </c>
      <c r="N754" s="24">
        <f t="shared" si="321"/>
        <v>0</v>
      </c>
      <c r="O754" s="95">
        <f t="shared" si="322"/>
        <v>0</v>
      </c>
      <c r="P754" s="96">
        <f t="shared" si="323"/>
        <v>0</v>
      </c>
      <c r="Q754" s="5">
        <f t="shared" si="319"/>
        <v>0.12</v>
      </c>
      <c r="R754" s="8">
        <f t="shared" si="324"/>
        <v>1.0039682640000001</v>
      </c>
      <c r="S754" s="3">
        <f t="shared" si="325"/>
        <v>4.8457681499999996</v>
      </c>
      <c r="T754" s="3">
        <f t="shared" si="326"/>
        <v>0</v>
      </c>
      <c r="U754" s="97" t="str">
        <f t="shared" si="329"/>
        <v>A+J=</v>
      </c>
      <c r="V754" s="122">
        <f t="shared" si="330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15"/>
        <v>45507</v>
      </c>
      <c r="B755" s="96">
        <f t="shared" si="331"/>
        <v>1226.45646055</v>
      </c>
      <c r="C755" s="3">
        <f t="shared" si="328"/>
        <v>1219.75070652</v>
      </c>
      <c r="D755" s="99">
        <f t="shared" si="332"/>
        <v>1088.3119999999999</v>
      </c>
      <c r="E755" s="120">
        <f>IF(DAY(A754)=$A$5,VLOOKUP(A754,[1]A!$E$15:$G$200,3),E754)</f>
        <v>1091.25</v>
      </c>
      <c r="F755" s="100">
        <f t="shared" si="333"/>
        <v>45312</v>
      </c>
      <c r="G755" s="141">
        <f t="shared" si="334"/>
        <v>2.6995934989231252E-3</v>
      </c>
      <c r="H755" s="101">
        <f t="shared" si="316"/>
        <v>14</v>
      </c>
      <c r="I755" s="101">
        <f t="shared" si="317"/>
        <v>31</v>
      </c>
      <c r="J755" s="96">
        <f t="shared" si="318"/>
        <v>1.0012182700687071</v>
      </c>
      <c r="K755" s="96">
        <v>1</v>
      </c>
      <c r="L755" s="96">
        <f t="shared" si="335"/>
        <v>1.0012182700000001</v>
      </c>
      <c r="M755" s="96">
        <f t="shared" si="336"/>
        <v>1221.23669221</v>
      </c>
      <c r="N755" s="24">
        <f t="shared" si="321"/>
        <v>0</v>
      </c>
      <c r="O755" s="95">
        <f t="shared" si="322"/>
        <v>0</v>
      </c>
      <c r="P755" s="96">
        <f t="shared" si="323"/>
        <v>0</v>
      </c>
      <c r="Q755" s="5">
        <f t="shared" si="319"/>
        <v>0.12</v>
      </c>
      <c r="R755" s="8">
        <f t="shared" si="324"/>
        <v>1.0042741660000001</v>
      </c>
      <c r="S755" s="3">
        <f t="shared" si="325"/>
        <v>5.2197683399999999</v>
      </c>
      <c r="T755" s="3">
        <f t="shared" si="326"/>
        <v>0</v>
      </c>
      <c r="U755" s="97" t="str">
        <f t="shared" si="329"/>
        <v>A+J=</v>
      </c>
      <c r="V755" s="122">
        <f t="shared" si="330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15"/>
        <v>45508</v>
      </c>
      <c r="B756" s="96">
        <f t="shared" si="331"/>
        <v>1226.93684422</v>
      </c>
      <c r="C756" s="3">
        <f t="shared" si="328"/>
        <v>1219.75070652</v>
      </c>
      <c r="D756" s="99">
        <f t="shared" si="332"/>
        <v>1088.3119999999999</v>
      </c>
      <c r="E756" s="120">
        <f>IF(DAY(A755)=$A$5,VLOOKUP(A755,[1]A!$E$15:$G$200,3),E755)</f>
        <v>1091.25</v>
      </c>
      <c r="F756" s="100">
        <f t="shared" si="333"/>
        <v>45312</v>
      </c>
      <c r="G756" s="141">
        <f t="shared" si="334"/>
        <v>2.6995934989231252E-3</v>
      </c>
      <c r="H756" s="101">
        <f t="shared" si="316"/>
        <v>15</v>
      </c>
      <c r="I756" s="101">
        <f t="shared" si="317"/>
        <v>31</v>
      </c>
      <c r="J756" s="96">
        <f t="shared" si="318"/>
        <v>1.001305346130603</v>
      </c>
      <c r="K756" s="96">
        <v>1</v>
      </c>
      <c r="L756" s="96">
        <f t="shared" si="335"/>
        <v>1.00130534</v>
      </c>
      <c r="M756" s="96">
        <f t="shared" si="336"/>
        <v>1221.3428959</v>
      </c>
      <c r="N756" s="24">
        <f t="shared" si="321"/>
        <v>0</v>
      </c>
      <c r="O756" s="95">
        <f t="shared" si="322"/>
        <v>0</v>
      </c>
      <c r="P756" s="96">
        <f t="shared" si="323"/>
        <v>0</v>
      </c>
      <c r="Q756" s="5">
        <f t="shared" si="319"/>
        <v>0.12</v>
      </c>
      <c r="R756" s="8">
        <f t="shared" si="324"/>
        <v>1.0045801620000001</v>
      </c>
      <c r="S756" s="3">
        <f t="shared" si="325"/>
        <v>5.59394832</v>
      </c>
      <c r="T756" s="3">
        <f t="shared" si="326"/>
        <v>0</v>
      </c>
      <c r="U756" s="97" t="str">
        <f t="shared" si="329"/>
        <v>A+J=</v>
      </c>
      <c r="V756" s="122">
        <f t="shared" si="330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15"/>
        <v>45509</v>
      </c>
      <c r="B757" s="96">
        <f t="shared" si="331"/>
        <v>1227.41741873</v>
      </c>
      <c r="C757" s="3">
        <f t="shared" si="328"/>
        <v>1219.75070652</v>
      </c>
      <c r="D757" s="99">
        <f t="shared" si="332"/>
        <v>1088.3119999999999</v>
      </c>
      <c r="E757" s="120">
        <f>IF(DAY(A756)=$A$5,VLOOKUP(A756,[1]A!$E$15:$G$200,3),E756)</f>
        <v>1091.25</v>
      </c>
      <c r="F757" s="100">
        <f t="shared" si="333"/>
        <v>45312</v>
      </c>
      <c r="G757" s="141">
        <f t="shared" si="334"/>
        <v>2.6995934989231252E-3</v>
      </c>
      <c r="H757" s="101">
        <f t="shared" si="316"/>
        <v>16</v>
      </c>
      <c r="I757" s="101">
        <f t="shared" si="317"/>
        <v>31</v>
      </c>
      <c r="J757" s="96">
        <f t="shared" si="318"/>
        <v>1.0013924297655135</v>
      </c>
      <c r="K757" s="96">
        <v>1</v>
      </c>
      <c r="L757" s="96">
        <f t="shared" si="335"/>
        <v>1.0013924199999999</v>
      </c>
      <c r="M757" s="96">
        <f t="shared" si="336"/>
        <v>1221.44911179</v>
      </c>
      <c r="N757" s="24">
        <f t="shared" si="321"/>
        <v>0</v>
      </c>
      <c r="O757" s="95">
        <f t="shared" si="322"/>
        <v>0</v>
      </c>
      <c r="P757" s="96">
        <f t="shared" si="323"/>
        <v>0</v>
      </c>
      <c r="Q757" s="5">
        <f t="shared" si="319"/>
        <v>0.12</v>
      </c>
      <c r="R757" s="8">
        <f t="shared" si="324"/>
        <v>1.0048862510000001</v>
      </c>
      <c r="S757" s="3">
        <f t="shared" si="325"/>
        <v>5.9683069399999997</v>
      </c>
      <c r="T757" s="3">
        <f t="shared" si="326"/>
        <v>0</v>
      </c>
      <c r="U757" s="97" t="str">
        <f t="shared" si="329"/>
        <v>A+J=</v>
      </c>
      <c r="V757" s="122">
        <f t="shared" si="330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15"/>
        <v>45510</v>
      </c>
      <c r="B758" s="96">
        <f t="shared" si="331"/>
        <v>1227.8981964</v>
      </c>
      <c r="C758" s="3">
        <f t="shared" si="328"/>
        <v>1219.75070652</v>
      </c>
      <c r="D758" s="99">
        <f t="shared" si="332"/>
        <v>1088.3119999999999</v>
      </c>
      <c r="E758" s="120">
        <f>IF(DAY(A757)=$A$5,VLOOKUP(A757,[1]A!$E$15:$G$200,3),E757)</f>
        <v>1091.25</v>
      </c>
      <c r="F758" s="100">
        <f t="shared" si="333"/>
        <v>45312</v>
      </c>
      <c r="G758" s="141">
        <f t="shared" si="334"/>
        <v>2.6995934989231252E-3</v>
      </c>
      <c r="H758" s="101">
        <f t="shared" si="316"/>
        <v>17</v>
      </c>
      <c r="I758" s="101">
        <f t="shared" si="317"/>
        <v>31</v>
      </c>
      <c r="J758" s="96">
        <f t="shared" si="318"/>
        <v>1.0014795209740972</v>
      </c>
      <c r="K758" s="96">
        <v>1</v>
      </c>
      <c r="L758" s="96">
        <f t="shared" si="335"/>
        <v>1.00147952</v>
      </c>
      <c r="M758" s="96">
        <f t="shared" si="336"/>
        <v>1221.5553520799999</v>
      </c>
      <c r="N758" s="24">
        <f t="shared" si="321"/>
        <v>0</v>
      </c>
      <c r="O758" s="95">
        <f t="shared" si="322"/>
        <v>0</v>
      </c>
      <c r="P758" s="96">
        <f t="shared" si="323"/>
        <v>0</v>
      </c>
      <c r="Q758" s="5">
        <f t="shared" si="319"/>
        <v>0.12</v>
      </c>
      <c r="R758" s="8">
        <f t="shared" si="324"/>
        <v>1.0051924329999999</v>
      </c>
      <c r="S758" s="3">
        <f t="shared" si="325"/>
        <v>6.3428443200000002</v>
      </c>
      <c r="T758" s="3">
        <f t="shared" si="326"/>
        <v>0</v>
      </c>
      <c r="U758" s="97" t="str">
        <f t="shared" si="329"/>
        <v>A+J=</v>
      </c>
      <c r="V758" s="122">
        <f t="shared" si="330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15"/>
        <v>45511</v>
      </c>
      <c r="B759" s="96">
        <f t="shared" si="331"/>
        <v>1228.3791416899999</v>
      </c>
      <c r="C759" s="3">
        <f t="shared" si="328"/>
        <v>1219.75070652</v>
      </c>
      <c r="D759" s="99">
        <f t="shared" si="332"/>
        <v>1088.3119999999999</v>
      </c>
      <c r="E759" s="120">
        <f>IF(DAY(A758)=$A$5,VLOOKUP(A758,[1]A!$E$15:$G$200,3),E758)</f>
        <v>1091.25</v>
      </c>
      <c r="F759" s="100">
        <f t="shared" si="333"/>
        <v>45312</v>
      </c>
      <c r="G759" s="141">
        <f t="shared" si="334"/>
        <v>2.6995934989231252E-3</v>
      </c>
      <c r="H759" s="101">
        <f t="shared" si="316"/>
        <v>18</v>
      </c>
      <c r="I759" s="101">
        <f t="shared" si="317"/>
        <v>31</v>
      </c>
      <c r="J759" s="96">
        <f t="shared" si="318"/>
        <v>1.001566619757013</v>
      </c>
      <c r="K759" s="96">
        <v>1</v>
      </c>
      <c r="L759" s="96">
        <f t="shared" si="335"/>
        <v>1.00156661</v>
      </c>
      <c r="M759" s="96">
        <f t="shared" si="336"/>
        <v>1221.66158017</v>
      </c>
      <c r="N759" s="24">
        <f t="shared" si="321"/>
        <v>0</v>
      </c>
      <c r="O759" s="95">
        <f t="shared" si="322"/>
        <v>0</v>
      </c>
      <c r="P759" s="96">
        <f t="shared" si="323"/>
        <v>0</v>
      </c>
      <c r="Q759" s="5">
        <f t="shared" si="319"/>
        <v>0.12</v>
      </c>
      <c r="R759" s="8">
        <f t="shared" si="324"/>
        <v>1.005498709</v>
      </c>
      <c r="S759" s="3">
        <f t="shared" si="325"/>
        <v>6.7175615200000003</v>
      </c>
      <c r="T759" s="3">
        <f t="shared" si="326"/>
        <v>0</v>
      </c>
      <c r="U759" s="97" t="str">
        <f t="shared" si="329"/>
        <v>A+J=</v>
      </c>
      <c r="V759" s="122">
        <f t="shared" si="330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15"/>
        <v>45512</v>
      </c>
      <c r="B760" s="96">
        <f t="shared" si="331"/>
        <v>1228.8602902099999</v>
      </c>
      <c r="C760" s="3">
        <f t="shared" si="328"/>
        <v>1219.75070652</v>
      </c>
      <c r="D760" s="99">
        <f t="shared" si="332"/>
        <v>1088.3119999999999</v>
      </c>
      <c r="E760" s="120">
        <f>IF(DAY(A759)=$A$5,VLOOKUP(A759,[1]A!$E$15:$G$200,3),E759)</f>
        <v>1091.25</v>
      </c>
      <c r="F760" s="100">
        <f t="shared" si="333"/>
        <v>45312</v>
      </c>
      <c r="G760" s="141">
        <f t="shared" si="334"/>
        <v>2.6995934989231252E-3</v>
      </c>
      <c r="H760" s="101">
        <f t="shared" si="316"/>
        <v>19</v>
      </c>
      <c r="I760" s="101">
        <f t="shared" si="317"/>
        <v>31</v>
      </c>
      <c r="J760" s="96">
        <f t="shared" si="318"/>
        <v>1.0016537261149192</v>
      </c>
      <c r="K760" s="96">
        <v>1</v>
      </c>
      <c r="L760" s="96">
        <f t="shared" si="335"/>
        <v>1.00165372</v>
      </c>
      <c r="M760" s="96">
        <f t="shared" si="336"/>
        <v>1221.7678326499999</v>
      </c>
      <c r="N760" s="24">
        <f t="shared" si="321"/>
        <v>0</v>
      </c>
      <c r="O760" s="95">
        <f t="shared" si="322"/>
        <v>0</v>
      </c>
      <c r="P760" s="96">
        <f t="shared" si="323"/>
        <v>0</v>
      </c>
      <c r="Q760" s="5">
        <f t="shared" si="319"/>
        <v>0.12</v>
      </c>
      <c r="R760" s="8">
        <f t="shared" si="324"/>
        <v>1.0058050780000001</v>
      </c>
      <c r="S760" s="3">
        <f t="shared" si="325"/>
        <v>7.0924575599999997</v>
      </c>
      <c r="T760" s="3">
        <f t="shared" si="326"/>
        <v>0</v>
      </c>
      <c r="U760" s="97" t="str">
        <f t="shared" si="329"/>
        <v>A+J=</v>
      </c>
      <c r="V760" s="122">
        <f t="shared" si="330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15"/>
        <v>45513</v>
      </c>
      <c r="B761" s="96">
        <f t="shared" si="331"/>
        <v>1229.34162975</v>
      </c>
      <c r="C761" s="3">
        <f t="shared" si="328"/>
        <v>1219.75070652</v>
      </c>
      <c r="D761" s="99">
        <f t="shared" si="332"/>
        <v>1088.3119999999999</v>
      </c>
      <c r="E761" s="120">
        <f>IF(DAY(A760)=$A$5,VLOOKUP(A760,[1]A!$E$15:$G$200,3),E760)</f>
        <v>1091.25</v>
      </c>
      <c r="F761" s="100">
        <f t="shared" si="333"/>
        <v>45312</v>
      </c>
      <c r="G761" s="141">
        <f t="shared" si="334"/>
        <v>2.6995934989231252E-3</v>
      </c>
      <c r="H761" s="101">
        <f t="shared" si="316"/>
        <v>20</v>
      </c>
      <c r="I761" s="101">
        <f t="shared" si="317"/>
        <v>31</v>
      </c>
      <c r="J761" s="96">
        <f t="shared" si="318"/>
        <v>1.0017408400484749</v>
      </c>
      <c r="K761" s="96">
        <v>1</v>
      </c>
      <c r="L761" s="96">
        <f t="shared" si="335"/>
        <v>1.0017408400000001</v>
      </c>
      <c r="M761" s="96">
        <f t="shared" si="336"/>
        <v>1221.87409733</v>
      </c>
      <c r="N761" s="24">
        <f t="shared" si="321"/>
        <v>0</v>
      </c>
      <c r="O761" s="95">
        <f t="shared" si="322"/>
        <v>0</v>
      </c>
      <c r="P761" s="96">
        <f t="shared" si="323"/>
        <v>0</v>
      </c>
      <c r="Q761" s="5">
        <f t="shared" si="319"/>
        <v>0.12</v>
      </c>
      <c r="R761" s="8">
        <f t="shared" si="324"/>
        <v>1.00611154</v>
      </c>
      <c r="S761" s="3">
        <f t="shared" si="325"/>
        <v>7.4675324200000004</v>
      </c>
      <c r="T761" s="3">
        <f t="shared" si="326"/>
        <v>0</v>
      </c>
      <c r="U761" s="97" t="str">
        <f t="shared" si="329"/>
        <v>A+J=</v>
      </c>
      <c r="V761" s="122">
        <f t="shared" si="330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15"/>
        <v>45514</v>
      </c>
      <c r="B762" s="96">
        <f t="shared" si="331"/>
        <v>1229.8231480700001</v>
      </c>
      <c r="C762" s="3">
        <f t="shared" si="328"/>
        <v>1219.75070652</v>
      </c>
      <c r="D762" s="99">
        <f t="shared" si="332"/>
        <v>1088.3119999999999</v>
      </c>
      <c r="E762" s="120">
        <f>IF(DAY(A761)=$A$5,VLOOKUP(A761,[1]A!$E$15:$G$200,3),E761)</f>
        <v>1091.25</v>
      </c>
      <c r="F762" s="100">
        <f t="shared" si="333"/>
        <v>45312</v>
      </c>
      <c r="G762" s="141">
        <f t="shared" si="334"/>
        <v>2.6995934989231252E-3</v>
      </c>
      <c r="H762" s="101">
        <f t="shared" si="316"/>
        <v>21</v>
      </c>
      <c r="I762" s="101">
        <f t="shared" si="317"/>
        <v>31</v>
      </c>
      <c r="J762" s="96">
        <f t="shared" si="318"/>
        <v>1.001827961558339</v>
      </c>
      <c r="K762" s="96">
        <v>1</v>
      </c>
      <c r="L762" s="96">
        <f t="shared" si="335"/>
        <v>1.00182796</v>
      </c>
      <c r="M762" s="96">
        <f t="shared" si="336"/>
        <v>1221.98036202</v>
      </c>
      <c r="N762" s="24">
        <f t="shared" si="321"/>
        <v>0</v>
      </c>
      <c r="O762" s="95">
        <f t="shared" si="322"/>
        <v>0</v>
      </c>
      <c r="P762" s="96">
        <f t="shared" si="323"/>
        <v>0</v>
      </c>
      <c r="Q762" s="5">
        <f t="shared" si="319"/>
        <v>0.12</v>
      </c>
      <c r="R762" s="8">
        <f t="shared" si="324"/>
        <v>1.0064180949999999</v>
      </c>
      <c r="S762" s="3">
        <f t="shared" si="325"/>
        <v>7.84278605</v>
      </c>
      <c r="T762" s="3">
        <f t="shared" si="326"/>
        <v>0</v>
      </c>
      <c r="U762" s="97" t="str">
        <f t="shared" si="329"/>
        <v>A+J=</v>
      </c>
      <c r="V762" s="122">
        <f t="shared" si="330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15"/>
        <v>45515</v>
      </c>
      <c r="B763" s="96">
        <f t="shared" si="331"/>
        <v>1230.3048586899999</v>
      </c>
      <c r="C763" s="3">
        <f t="shared" si="328"/>
        <v>1219.75070652</v>
      </c>
      <c r="D763" s="99">
        <f t="shared" si="332"/>
        <v>1088.3119999999999</v>
      </c>
      <c r="E763" s="120">
        <f>IF(DAY(A762)=$A$5,VLOOKUP(A762,[1]A!$E$15:$G$200,3),E762)</f>
        <v>1091.25</v>
      </c>
      <c r="F763" s="100">
        <f t="shared" si="333"/>
        <v>45312</v>
      </c>
      <c r="G763" s="141">
        <f t="shared" si="334"/>
        <v>2.6995934989231252E-3</v>
      </c>
      <c r="H763" s="101">
        <f t="shared" si="316"/>
        <v>22</v>
      </c>
      <c r="I763" s="101">
        <f t="shared" si="317"/>
        <v>31</v>
      </c>
      <c r="J763" s="96">
        <f t="shared" si="318"/>
        <v>1.0019150906451701</v>
      </c>
      <c r="K763" s="96">
        <v>1</v>
      </c>
      <c r="L763" s="96">
        <f t="shared" si="335"/>
        <v>1.00191509</v>
      </c>
      <c r="M763" s="96">
        <f t="shared" si="336"/>
        <v>1222.0866389</v>
      </c>
      <c r="N763" s="24">
        <f t="shared" si="321"/>
        <v>0</v>
      </c>
      <c r="O763" s="95">
        <f t="shared" si="322"/>
        <v>0</v>
      </c>
      <c r="P763" s="96">
        <f t="shared" si="323"/>
        <v>0</v>
      </c>
      <c r="Q763" s="5">
        <f t="shared" si="319"/>
        <v>0.12</v>
      </c>
      <c r="R763" s="8">
        <f t="shared" si="324"/>
        <v>1.006724744</v>
      </c>
      <c r="S763" s="3">
        <f t="shared" si="325"/>
        <v>8.2182197899999991</v>
      </c>
      <c r="T763" s="3">
        <f t="shared" si="326"/>
        <v>0</v>
      </c>
      <c r="U763" s="97" t="str">
        <f t="shared" ref="U763:U778" si="337">U762</f>
        <v>A+J=</v>
      </c>
      <c r="V763" s="122">
        <f t="shared" si="330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15"/>
        <v>45516</v>
      </c>
      <c r="B764" s="96">
        <f t="shared" si="331"/>
        <v>1230.7867493599999</v>
      </c>
      <c r="C764" s="3">
        <f t="shared" si="328"/>
        <v>1219.75070652</v>
      </c>
      <c r="D764" s="99">
        <f t="shared" si="332"/>
        <v>1088.3119999999999</v>
      </c>
      <c r="E764" s="120">
        <f>IF(DAY(A763)=$A$5,VLOOKUP(A763,[1]A!$E$15:$G$200,3),E763)</f>
        <v>1091.25</v>
      </c>
      <c r="F764" s="100">
        <f t="shared" si="333"/>
        <v>45312</v>
      </c>
      <c r="G764" s="141">
        <f t="shared" si="334"/>
        <v>2.6995934989231252E-3</v>
      </c>
      <c r="H764" s="101">
        <f t="shared" si="316"/>
        <v>23</v>
      </c>
      <c r="I764" s="101">
        <f t="shared" si="317"/>
        <v>31</v>
      </c>
      <c r="J764" s="96">
        <f t="shared" si="318"/>
        <v>1.0020022273096274</v>
      </c>
      <c r="K764" s="96">
        <v>1</v>
      </c>
      <c r="L764" s="96">
        <f t="shared" si="335"/>
        <v>1.0020022200000001</v>
      </c>
      <c r="M764" s="96">
        <f t="shared" si="336"/>
        <v>1222.1929157699999</v>
      </c>
      <c r="N764" s="24">
        <f t="shared" si="321"/>
        <v>0</v>
      </c>
      <c r="O764" s="95">
        <f t="shared" si="322"/>
        <v>0</v>
      </c>
      <c r="P764" s="96">
        <f t="shared" si="323"/>
        <v>0</v>
      </c>
      <c r="Q764" s="5">
        <f t="shared" si="319"/>
        <v>0.12</v>
      </c>
      <c r="R764" s="8">
        <f t="shared" si="324"/>
        <v>1.0070314869999999</v>
      </c>
      <c r="S764" s="3">
        <f t="shared" si="325"/>
        <v>8.5938335899999991</v>
      </c>
      <c r="T764" s="3">
        <f t="shared" si="326"/>
        <v>0</v>
      </c>
      <c r="U764" s="97" t="str">
        <f t="shared" si="337"/>
        <v>A+J=</v>
      </c>
      <c r="V764" s="122">
        <f t="shared" si="330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15"/>
        <v>45517</v>
      </c>
      <c r="B765" s="96">
        <f t="shared" si="331"/>
        <v>1231.2688435</v>
      </c>
      <c r="C765" s="3">
        <f t="shared" si="328"/>
        <v>1219.75070652</v>
      </c>
      <c r="D765" s="99">
        <f t="shared" si="332"/>
        <v>1088.3119999999999</v>
      </c>
      <c r="E765" s="120">
        <f>IF(DAY(A764)=$A$5,VLOOKUP(A764,[1]A!$E$15:$G$200,3),E764)</f>
        <v>1091.25</v>
      </c>
      <c r="F765" s="100">
        <f t="shared" si="333"/>
        <v>45312</v>
      </c>
      <c r="G765" s="141">
        <f t="shared" si="334"/>
        <v>2.6995934989231252E-3</v>
      </c>
      <c r="H765" s="101">
        <f t="shared" si="316"/>
        <v>24</v>
      </c>
      <c r="I765" s="101">
        <f t="shared" si="317"/>
        <v>31</v>
      </c>
      <c r="J765" s="96">
        <f t="shared" si="318"/>
        <v>1.00208937155237</v>
      </c>
      <c r="K765" s="96">
        <v>1</v>
      </c>
      <c r="L765" s="96">
        <f t="shared" si="335"/>
        <v>1.00208937</v>
      </c>
      <c r="M765" s="96">
        <f t="shared" si="336"/>
        <v>1222.2992170499999</v>
      </c>
      <c r="N765" s="24">
        <f t="shared" si="321"/>
        <v>0</v>
      </c>
      <c r="O765" s="95">
        <f t="shared" si="322"/>
        <v>0</v>
      </c>
      <c r="P765" s="96">
        <f t="shared" si="323"/>
        <v>0</v>
      </c>
      <c r="Q765" s="5">
        <f t="shared" si="319"/>
        <v>0.12</v>
      </c>
      <c r="R765" s="8">
        <f t="shared" si="324"/>
        <v>1.0073383229999999</v>
      </c>
      <c r="S765" s="3">
        <f t="shared" si="325"/>
        <v>8.9696264499999998</v>
      </c>
      <c r="T765" s="3">
        <f t="shared" si="326"/>
        <v>0</v>
      </c>
      <c r="U765" s="97" t="str">
        <f t="shared" si="337"/>
        <v>A+J=</v>
      </c>
      <c r="V765" s="122">
        <f t="shared" si="330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15"/>
        <v>45518</v>
      </c>
      <c r="B766" s="96">
        <f t="shared" si="331"/>
        <v>1231.75111655</v>
      </c>
      <c r="C766" s="3">
        <f t="shared" si="328"/>
        <v>1219.75070652</v>
      </c>
      <c r="D766" s="99">
        <f t="shared" si="332"/>
        <v>1088.3119999999999</v>
      </c>
      <c r="E766" s="120">
        <f>IF(DAY(A765)=$A$5,VLOOKUP(A765,[1]A!$E$15:$G$200,3),E765)</f>
        <v>1091.25</v>
      </c>
      <c r="F766" s="100">
        <f t="shared" si="333"/>
        <v>45312</v>
      </c>
      <c r="G766" s="141">
        <f t="shared" si="334"/>
        <v>2.6995934989231252E-3</v>
      </c>
      <c r="H766" s="101">
        <f t="shared" si="316"/>
        <v>25</v>
      </c>
      <c r="I766" s="101">
        <f t="shared" si="317"/>
        <v>31</v>
      </c>
      <c r="J766" s="96">
        <f t="shared" si="318"/>
        <v>1.0021765233740567</v>
      </c>
      <c r="K766" s="96">
        <v>1</v>
      </c>
      <c r="L766" s="96">
        <f t="shared" si="335"/>
        <v>1.0021765199999999</v>
      </c>
      <c r="M766" s="96">
        <f t="shared" si="336"/>
        <v>1222.4055183200001</v>
      </c>
      <c r="N766" s="24">
        <f t="shared" si="321"/>
        <v>0</v>
      </c>
      <c r="O766" s="95">
        <f t="shared" si="322"/>
        <v>0</v>
      </c>
      <c r="P766" s="96">
        <f t="shared" si="323"/>
        <v>0</v>
      </c>
      <c r="Q766" s="5">
        <f t="shared" si="319"/>
        <v>0.12</v>
      </c>
      <c r="R766" s="8">
        <f t="shared" si="324"/>
        <v>1.0076452520000001</v>
      </c>
      <c r="S766" s="3">
        <f t="shared" si="325"/>
        <v>9.3455982300000002</v>
      </c>
      <c r="T766" s="3">
        <f t="shared" si="326"/>
        <v>0</v>
      </c>
      <c r="U766" s="97" t="str">
        <f t="shared" si="337"/>
        <v>A+J=</v>
      </c>
      <c r="V766" s="122">
        <f t="shared" si="330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15"/>
        <v>45519</v>
      </c>
      <c r="B767" s="96">
        <f t="shared" si="331"/>
        <v>1232.2335820600001</v>
      </c>
      <c r="C767" s="3">
        <f t="shared" si="328"/>
        <v>1219.75070652</v>
      </c>
      <c r="D767" s="99">
        <f t="shared" si="332"/>
        <v>1088.3119999999999</v>
      </c>
      <c r="E767" s="120">
        <f>IF(DAY(A766)=$A$5,VLOOKUP(A766,[1]A!$E$15:$G$200,3),E766)</f>
        <v>1091.25</v>
      </c>
      <c r="F767" s="100">
        <f t="shared" si="333"/>
        <v>45312</v>
      </c>
      <c r="G767" s="141">
        <f t="shared" si="334"/>
        <v>2.6995934989231252E-3</v>
      </c>
      <c r="H767" s="101">
        <f t="shared" si="316"/>
        <v>26</v>
      </c>
      <c r="I767" s="101">
        <f t="shared" si="317"/>
        <v>31</v>
      </c>
      <c r="J767" s="96">
        <f t="shared" si="318"/>
        <v>1.0022636827753468</v>
      </c>
      <c r="K767" s="96">
        <v>1</v>
      </c>
      <c r="L767" s="96">
        <f t="shared" si="335"/>
        <v>1.00226368</v>
      </c>
      <c r="M767" s="96">
        <f t="shared" si="336"/>
        <v>1222.5118317900001</v>
      </c>
      <c r="N767" s="24">
        <f t="shared" si="321"/>
        <v>0</v>
      </c>
      <c r="O767" s="95">
        <f t="shared" si="322"/>
        <v>0</v>
      </c>
      <c r="P767" s="96">
        <f t="shared" si="323"/>
        <v>0</v>
      </c>
      <c r="Q767" s="5">
        <f t="shared" si="319"/>
        <v>0.12</v>
      </c>
      <c r="R767" s="8">
        <f t="shared" si="324"/>
        <v>1.0079522750000001</v>
      </c>
      <c r="S767" s="3">
        <f t="shared" si="325"/>
        <v>9.7217502699999994</v>
      </c>
      <c r="T767" s="3">
        <f t="shared" si="326"/>
        <v>0</v>
      </c>
      <c r="U767" s="97" t="str">
        <f t="shared" si="337"/>
        <v>A+J=</v>
      </c>
      <c r="V767" s="122">
        <f t="shared" si="330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15"/>
        <v>45520</v>
      </c>
      <c r="B768" s="96">
        <f t="shared" si="331"/>
        <v>1232.7162265700001</v>
      </c>
      <c r="C768" s="3">
        <f t="shared" si="328"/>
        <v>1219.75070652</v>
      </c>
      <c r="D768" s="99">
        <f t="shared" si="332"/>
        <v>1088.3119999999999</v>
      </c>
      <c r="E768" s="120">
        <f>IF(DAY(A767)=$A$5,VLOOKUP(A767,[1]A!$E$15:$G$200,3),E767)</f>
        <v>1091.25</v>
      </c>
      <c r="F768" s="100">
        <f t="shared" si="333"/>
        <v>45312</v>
      </c>
      <c r="G768" s="141">
        <f t="shared" si="334"/>
        <v>2.6995934989231252E-3</v>
      </c>
      <c r="H768" s="101">
        <f t="shared" si="316"/>
        <v>27</v>
      </c>
      <c r="I768" s="101">
        <f t="shared" si="317"/>
        <v>31</v>
      </c>
      <c r="J768" s="96">
        <f t="shared" si="318"/>
        <v>1.0023508497568998</v>
      </c>
      <c r="K768" s="96">
        <v>1</v>
      </c>
      <c r="L768" s="96">
        <f t="shared" si="335"/>
        <v>1.0023508400000001</v>
      </c>
      <c r="M768" s="96">
        <f t="shared" si="336"/>
        <v>1222.61814527</v>
      </c>
      <c r="N768" s="24">
        <f t="shared" si="321"/>
        <v>0</v>
      </c>
      <c r="O768" s="95">
        <f t="shared" si="322"/>
        <v>0</v>
      </c>
      <c r="P768" s="96">
        <f t="shared" si="323"/>
        <v>0</v>
      </c>
      <c r="Q768" s="5">
        <f t="shared" si="319"/>
        <v>0.12</v>
      </c>
      <c r="R768" s="8">
        <f t="shared" si="324"/>
        <v>1.0082593909999999</v>
      </c>
      <c r="S768" s="3">
        <f t="shared" si="325"/>
        <v>10.0980813</v>
      </c>
      <c r="T768" s="3">
        <f t="shared" si="326"/>
        <v>0</v>
      </c>
      <c r="U768" s="97" t="str">
        <f t="shared" si="337"/>
        <v>A+J=</v>
      </c>
      <c r="V768" s="122">
        <f t="shared" si="330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15"/>
        <v>45521</v>
      </c>
      <c r="B769" s="96">
        <f t="shared" si="331"/>
        <v>1233.1990759</v>
      </c>
      <c r="C769" s="3">
        <f t="shared" si="328"/>
        <v>1219.75070652</v>
      </c>
      <c r="D769" s="99">
        <f t="shared" si="332"/>
        <v>1088.3119999999999</v>
      </c>
      <c r="E769" s="120">
        <f>IF(DAY(A768)=$A$5,VLOOKUP(A768,[1]A!$E$15:$G$200,3),E768)</f>
        <v>1091.25</v>
      </c>
      <c r="F769" s="100">
        <f t="shared" si="333"/>
        <v>45312</v>
      </c>
      <c r="G769" s="141">
        <f t="shared" si="334"/>
        <v>2.6995934989231252E-3</v>
      </c>
      <c r="H769" s="101">
        <f t="shared" si="316"/>
        <v>28</v>
      </c>
      <c r="I769" s="101">
        <f t="shared" si="317"/>
        <v>31</v>
      </c>
      <c r="J769" s="96">
        <f t="shared" si="318"/>
        <v>1.0024380243193745</v>
      </c>
      <c r="K769" s="96">
        <v>1</v>
      </c>
      <c r="L769" s="96">
        <f t="shared" si="335"/>
        <v>1.00243802</v>
      </c>
      <c r="M769" s="96">
        <f t="shared" si="336"/>
        <v>1222.72448313</v>
      </c>
      <c r="N769" s="24">
        <f t="shared" si="321"/>
        <v>0</v>
      </c>
      <c r="O769" s="95">
        <f t="shared" si="322"/>
        <v>0</v>
      </c>
      <c r="P769" s="96">
        <f t="shared" si="323"/>
        <v>0</v>
      </c>
      <c r="Q769" s="5">
        <f t="shared" si="319"/>
        <v>0.12</v>
      </c>
      <c r="R769" s="8">
        <f t="shared" si="324"/>
        <v>1.0085666010000001</v>
      </c>
      <c r="S769" s="3">
        <f t="shared" si="325"/>
        <v>10.474592769999999</v>
      </c>
      <c r="T769" s="3">
        <f t="shared" si="326"/>
        <v>0</v>
      </c>
      <c r="U769" s="97" t="str">
        <f t="shared" si="337"/>
        <v>A+J=</v>
      </c>
      <c r="V769" s="122">
        <f t="shared" si="330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15"/>
        <v>45522</v>
      </c>
      <c r="B770" s="96">
        <f t="shared" si="331"/>
        <v>1233.6821055299999</v>
      </c>
      <c r="C770" s="3">
        <f t="shared" si="328"/>
        <v>1219.75070652</v>
      </c>
      <c r="D770" s="99">
        <f t="shared" si="332"/>
        <v>1088.3119999999999</v>
      </c>
      <c r="E770" s="120">
        <f>IF(DAY(A769)=$A$5,VLOOKUP(A769,[1]A!$E$15:$G$200,3),E769)</f>
        <v>1091.25</v>
      </c>
      <c r="F770" s="100">
        <f t="shared" si="333"/>
        <v>45312</v>
      </c>
      <c r="G770" s="141">
        <f t="shared" si="334"/>
        <v>2.6995934989231252E-3</v>
      </c>
      <c r="H770" s="101">
        <f t="shared" si="316"/>
        <v>29</v>
      </c>
      <c r="I770" s="101">
        <f t="shared" si="317"/>
        <v>31</v>
      </c>
      <c r="J770" s="96">
        <f t="shared" si="318"/>
        <v>1.0025252064634302</v>
      </c>
      <c r="K770" s="96">
        <v>1</v>
      </c>
      <c r="L770" s="96">
        <f t="shared" si="335"/>
        <v>1.0025252</v>
      </c>
      <c r="M770" s="96">
        <f t="shared" si="336"/>
        <v>1222.830821</v>
      </c>
      <c r="N770" s="24">
        <f t="shared" si="321"/>
        <v>0</v>
      </c>
      <c r="O770" s="95">
        <f t="shared" si="322"/>
        <v>0</v>
      </c>
      <c r="P770" s="96">
        <f t="shared" si="323"/>
        <v>0</v>
      </c>
      <c r="Q770" s="5">
        <f t="shared" si="319"/>
        <v>0.12</v>
      </c>
      <c r="R770" s="8">
        <f t="shared" si="324"/>
        <v>1.008873905</v>
      </c>
      <c r="S770" s="3">
        <f t="shared" si="325"/>
        <v>10.851284529999999</v>
      </c>
      <c r="T770" s="3">
        <f t="shared" si="326"/>
        <v>0</v>
      </c>
      <c r="U770" s="97" t="str">
        <f t="shared" si="337"/>
        <v>A+J=</v>
      </c>
      <c r="V770" s="122">
        <f t="shared" si="330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15"/>
        <v>45523</v>
      </c>
      <c r="B771" s="96">
        <f t="shared" si="331"/>
        <v>1234.1653265500001</v>
      </c>
      <c r="C771" s="3">
        <f t="shared" si="328"/>
        <v>1219.75070652</v>
      </c>
      <c r="D771" s="99">
        <f t="shared" si="332"/>
        <v>1088.3119999999999</v>
      </c>
      <c r="E771" s="120">
        <f>IF(DAY(A770)=$A$5,VLOOKUP(A770,[1]A!$E$15:$G$200,3),E770)</f>
        <v>1091.25</v>
      </c>
      <c r="F771" s="100">
        <f t="shared" si="333"/>
        <v>45312</v>
      </c>
      <c r="G771" s="141">
        <f t="shared" si="334"/>
        <v>2.6995934989231252E-3</v>
      </c>
      <c r="H771" s="101">
        <f t="shared" si="316"/>
        <v>30</v>
      </c>
      <c r="I771" s="101">
        <f t="shared" si="317"/>
        <v>31</v>
      </c>
      <c r="J771" s="96">
        <f t="shared" si="318"/>
        <v>1.0026123961897266</v>
      </c>
      <c r="K771" s="96">
        <v>1</v>
      </c>
      <c r="L771" s="96">
        <f t="shared" si="335"/>
        <v>1.0026123899999999</v>
      </c>
      <c r="M771" s="96">
        <f t="shared" si="336"/>
        <v>1222.9371710600001</v>
      </c>
      <c r="N771" s="24">
        <f t="shared" si="321"/>
        <v>0</v>
      </c>
      <c r="O771" s="95">
        <f t="shared" si="322"/>
        <v>0</v>
      </c>
      <c r="P771" s="96">
        <f t="shared" si="323"/>
        <v>0</v>
      </c>
      <c r="Q771" s="5">
        <f t="shared" si="319"/>
        <v>0.12</v>
      </c>
      <c r="R771" s="8">
        <f t="shared" si="324"/>
        <v>1.009181302</v>
      </c>
      <c r="S771" s="3">
        <f t="shared" si="325"/>
        <v>11.228155490000001</v>
      </c>
      <c r="T771" s="3">
        <f t="shared" si="326"/>
        <v>0</v>
      </c>
      <c r="U771" s="97" t="str">
        <f t="shared" si="337"/>
        <v>A+J=</v>
      </c>
      <c r="V771" s="122">
        <f t="shared" si="330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15"/>
        <v>45524</v>
      </c>
      <c r="B772" s="96">
        <f t="shared" si="331"/>
        <v>1234.6487402300002</v>
      </c>
      <c r="C772" s="3">
        <f t="shared" si="328"/>
        <v>1219.75070652</v>
      </c>
      <c r="D772" s="99">
        <f t="shared" si="332"/>
        <v>1088.3119999999999</v>
      </c>
      <c r="E772" s="120">
        <f>IF(DAY(A771)=$A$5,VLOOKUP(A771,[1]A!$E$15:$G$200,3),E771)</f>
        <v>1091.25</v>
      </c>
      <c r="F772" s="100">
        <f t="shared" si="333"/>
        <v>45312</v>
      </c>
      <c r="G772" s="141">
        <f t="shared" si="334"/>
        <v>2.6995934989231252E-3</v>
      </c>
      <c r="H772" s="101">
        <f t="shared" si="316"/>
        <v>31</v>
      </c>
      <c r="I772" s="101">
        <f t="shared" si="317"/>
        <v>31</v>
      </c>
      <c r="J772" s="96">
        <f t="shared" si="318"/>
        <v>1.0026995934989231</v>
      </c>
      <c r="K772" s="96">
        <v>1</v>
      </c>
      <c r="L772" s="96">
        <f t="shared" si="335"/>
        <v>1.00269959</v>
      </c>
      <c r="M772" s="96">
        <f t="shared" si="336"/>
        <v>1223.0435333200001</v>
      </c>
      <c r="N772" s="24">
        <f t="shared" si="321"/>
        <v>25</v>
      </c>
      <c r="O772" s="95">
        <f t="shared" si="322"/>
        <v>5.0000000000000001E-3</v>
      </c>
      <c r="P772" s="96">
        <f t="shared" si="323"/>
        <v>6.1152176599999999</v>
      </c>
      <c r="Q772" s="5">
        <f t="shared" si="319"/>
        <v>0.12</v>
      </c>
      <c r="R772" s="8">
        <f t="shared" si="324"/>
        <v>1.0094887930000001</v>
      </c>
      <c r="S772" s="3">
        <f t="shared" si="325"/>
        <v>11.60520691</v>
      </c>
      <c r="T772" s="3">
        <f t="shared" si="326"/>
        <v>17.720424569999999</v>
      </c>
      <c r="U772" s="97" t="str">
        <f t="shared" si="337"/>
        <v>A+J=</v>
      </c>
      <c r="V772" s="122">
        <f t="shared" si="330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15"/>
        <v>45525</v>
      </c>
      <c r="B773" s="96">
        <f t="shared" si="331"/>
        <v>1217.4049736899999</v>
      </c>
      <c r="C773" s="3">
        <f t="shared" si="328"/>
        <v>1216.92831566</v>
      </c>
      <c r="D773" s="99">
        <f t="shared" si="332"/>
        <v>1088.3119999999999</v>
      </c>
      <c r="E773" s="120">
        <f>IF(DAY(A772)=$A$5,VLOOKUP(A772,[1]A!$E$15:$G$200,3),E772)</f>
        <v>1091.25</v>
      </c>
      <c r="F773" s="100">
        <f t="shared" si="333"/>
        <v>45312</v>
      </c>
      <c r="G773" s="141">
        <f t="shared" si="334"/>
        <v>2.6995934989231252E-3</v>
      </c>
      <c r="H773" s="101">
        <f t="shared" si="316"/>
        <v>1</v>
      </c>
      <c r="I773" s="101">
        <f t="shared" si="317"/>
        <v>31</v>
      </c>
      <c r="J773" s="96">
        <f t="shared" si="318"/>
        <v>1.0000869701088155</v>
      </c>
      <c r="K773" s="96">
        <v>1</v>
      </c>
      <c r="L773" s="96">
        <f t="shared" si="335"/>
        <v>1.0000869699999999</v>
      </c>
      <c r="M773" s="96">
        <f t="shared" si="336"/>
        <v>1217.03415191</v>
      </c>
      <c r="N773" s="24">
        <f t="shared" si="321"/>
        <v>0</v>
      </c>
      <c r="O773" s="95">
        <f t="shared" si="322"/>
        <v>0</v>
      </c>
      <c r="P773" s="96">
        <f t="shared" si="323"/>
        <v>0</v>
      </c>
      <c r="Q773" s="5">
        <f t="shared" si="319"/>
        <v>0.12</v>
      </c>
      <c r="R773" s="8">
        <f t="shared" si="324"/>
        <v>1.0003046929999999</v>
      </c>
      <c r="S773" s="3">
        <f t="shared" si="325"/>
        <v>0.37082177999999999</v>
      </c>
      <c r="T773" s="3">
        <f t="shared" si="326"/>
        <v>0</v>
      </c>
      <c r="U773" s="97" t="str">
        <f t="shared" si="337"/>
        <v>A+J=</v>
      </c>
      <c r="V773" s="122">
        <f t="shared" si="330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15"/>
        <v>45526</v>
      </c>
      <c r="B774" s="96">
        <f t="shared" si="331"/>
        <v>1217.8818106399999</v>
      </c>
      <c r="C774" s="3">
        <f t="shared" si="328"/>
        <v>1216.92831566</v>
      </c>
      <c r="D774" s="99">
        <f t="shared" si="332"/>
        <v>1088.3119999999999</v>
      </c>
      <c r="E774" s="120">
        <f>IF(DAY(A773)=$A$5,VLOOKUP(A773,[1]A!$E$15:$G$200,3),E773)</f>
        <v>1091.25</v>
      </c>
      <c r="F774" s="100">
        <f t="shared" si="333"/>
        <v>45312</v>
      </c>
      <c r="G774" s="141">
        <f t="shared" si="334"/>
        <v>2.6995934989231252E-3</v>
      </c>
      <c r="H774" s="101">
        <f t="shared" si="316"/>
        <v>2</v>
      </c>
      <c r="I774" s="101">
        <f t="shared" si="317"/>
        <v>31</v>
      </c>
      <c r="J774" s="96">
        <f t="shared" si="318"/>
        <v>1.0001739477814309</v>
      </c>
      <c r="K774" s="96">
        <v>1</v>
      </c>
      <c r="L774" s="96">
        <f t="shared" si="335"/>
        <v>1.00017394</v>
      </c>
      <c r="M774" s="96">
        <f t="shared" si="336"/>
        <v>1217.1399881699999</v>
      </c>
      <c r="N774" s="24">
        <f t="shared" si="321"/>
        <v>0</v>
      </c>
      <c r="O774" s="95">
        <f t="shared" si="322"/>
        <v>0</v>
      </c>
      <c r="P774" s="96">
        <f t="shared" si="323"/>
        <v>0</v>
      </c>
      <c r="Q774" s="5">
        <f t="shared" si="319"/>
        <v>0.12</v>
      </c>
      <c r="R774" s="8">
        <f t="shared" si="324"/>
        <v>1.0006094800000001</v>
      </c>
      <c r="S774" s="3">
        <f t="shared" si="325"/>
        <v>0.74182247000000001</v>
      </c>
      <c r="T774" s="3">
        <f t="shared" si="326"/>
        <v>0</v>
      </c>
      <c r="U774" s="97" t="str">
        <f t="shared" si="337"/>
        <v>A+J=</v>
      </c>
      <c r="V774" s="122">
        <f t="shared" si="330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15"/>
        <v>45527</v>
      </c>
      <c r="B775" s="96">
        <f t="shared" si="331"/>
        <v>1218.3588484499999</v>
      </c>
      <c r="C775" s="3">
        <f t="shared" si="328"/>
        <v>1216.92831566</v>
      </c>
      <c r="D775" s="99">
        <f t="shared" si="332"/>
        <v>1088.3119999999999</v>
      </c>
      <c r="E775" s="120">
        <f>IF(DAY(A774)=$A$5,VLOOKUP(A774,[1]A!$E$15:$G$200,3),E774)</f>
        <v>1091.25</v>
      </c>
      <c r="F775" s="100">
        <f t="shared" si="333"/>
        <v>45312</v>
      </c>
      <c r="G775" s="141">
        <f t="shared" si="334"/>
        <v>2.6995934989231252E-3</v>
      </c>
      <c r="H775" s="101">
        <f t="shared" si="316"/>
        <v>3</v>
      </c>
      <c r="I775" s="101">
        <f t="shared" si="317"/>
        <v>31</v>
      </c>
      <c r="J775" s="96">
        <f t="shared" si="318"/>
        <v>1.0002609330185039</v>
      </c>
      <c r="K775" s="96">
        <v>1</v>
      </c>
      <c r="L775" s="96">
        <f t="shared" si="335"/>
        <v>1.00026093</v>
      </c>
      <c r="M775" s="96">
        <f t="shared" si="336"/>
        <v>1217.2458487599999</v>
      </c>
      <c r="N775" s="24">
        <f t="shared" si="321"/>
        <v>0</v>
      </c>
      <c r="O775" s="95">
        <f t="shared" si="322"/>
        <v>0</v>
      </c>
      <c r="P775" s="96">
        <f t="shared" si="323"/>
        <v>0</v>
      </c>
      <c r="Q775" s="5">
        <f t="shared" si="319"/>
        <v>0.12</v>
      </c>
      <c r="R775" s="8">
        <f t="shared" si="324"/>
        <v>1.000914359</v>
      </c>
      <c r="S775" s="3">
        <f t="shared" si="325"/>
        <v>1.1129996900000001</v>
      </c>
      <c r="T775" s="3">
        <f t="shared" si="326"/>
        <v>0</v>
      </c>
      <c r="U775" s="97" t="str">
        <f t="shared" si="337"/>
        <v>A+J=</v>
      </c>
      <c r="V775" s="122">
        <f t="shared" si="330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15"/>
        <v>45528</v>
      </c>
      <c r="B776" s="96">
        <f t="shared" si="331"/>
        <v>1218.8360640199999</v>
      </c>
      <c r="C776" s="3">
        <f t="shared" si="328"/>
        <v>1216.92831566</v>
      </c>
      <c r="D776" s="99">
        <f t="shared" si="332"/>
        <v>1088.3119999999999</v>
      </c>
      <c r="E776" s="120">
        <f>IF(DAY(A775)=$A$5,VLOOKUP(A775,[1]A!$E$15:$G$200,3),E775)</f>
        <v>1091.25</v>
      </c>
      <c r="F776" s="100">
        <f t="shared" si="333"/>
        <v>45312</v>
      </c>
      <c r="G776" s="141">
        <f t="shared" si="334"/>
        <v>2.6995934989231252E-3</v>
      </c>
      <c r="H776" s="101">
        <f t="shared" si="316"/>
        <v>4</v>
      </c>
      <c r="I776" s="101">
        <f t="shared" si="317"/>
        <v>31</v>
      </c>
      <c r="J776" s="96">
        <f t="shared" si="318"/>
        <v>1.0003479258206924</v>
      </c>
      <c r="K776" s="96">
        <v>1</v>
      </c>
      <c r="L776" s="96">
        <f t="shared" si="335"/>
        <v>1.0003479200000001</v>
      </c>
      <c r="M776" s="96">
        <f t="shared" si="336"/>
        <v>1217.35170935</v>
      </c>
      <c r="N776" s="24">
        <f t="shared" si="321"/>
        <v>0</v>
      </c>
      <c r="O776" s="95">
        <f t="shared" si="322"/>
        <v>0</v>
      </c>
      <c r="P776" s="96">
        <f t="shared" si="323"/>
        <v>0</v>
      </c>
      <c r="Q776" s="5">
        <f t="shared" si="319"/>
        <v>0.12</v>
      </c>
      <c r="R776" s="8">
        <f t="shared" si="324"/>
        <v>1.0012193309999999</v>
      </c>
      <c r="S776" s="3">
        <f t="shared" si="325"/>
        <v>1.4843546700000001</v>
      </c>
      <c r="T776" s="3">
        <f t="shared" si="326"/>
        <v>0</v>
      </c>
      <c r="U776" s="97" t="str">
        <f t="shared" si="337"/>
        <v>A+J=</v>
      </c>
      <c r="V776" s="122">
        <f t="shared" si="330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15"/>
        <v>45529</v>
      </c>
      <c r="B777" s="96">
        <f t="shared" si="331"/>
        <v>1219.3134695800002</v>
      </c>
      <c r="C777" s="3">
        <f t="shared" si="328"/>
        <v>1216.92831566</v>
      </c>
      <c r="D777" s="99">
        <f t="shared" si="332"/>
        <v>1088.3119999999999</v>
      </c>
      <c r="E777" s="120">
        <f>IF(DAY(A776)=$A$5,VLOOKUP(A776,[1]A!$E$15:$G$200,3),E776)</f>
        <v>1091.25</v>
      </c>
      <c r="F777" s="100">
        <f t="shared" si="333"/>
        <v>45312</v>
      </c>
      <c r="G777" s="141">
        <f t="shared" si="334"/>
        <v>2.6995934989231252E-3</v>
      </c>
      <c r="H777" s="101">
        <f t="shared" si="316"/>
        <v>5</v>
      </c>
      <c r="I777" s="101">
        <f t="shared" si="317"/>
        <v>31</v>
      </c>
      <c r="J777" s="96">
        <f t="shared" si="318"/>
        <v>1.0004349261886545</v>
      </c>
      <c r="K777" s="96">
        <v>1</v>
      </c>
      <c r="L777" s="96">
        <f t="shared" si="335"/>
        <v>1.00043492</v>
      </c>
      <c r="M777" s="96">
        <f t="shared" si="336"/>
        <v>1217.4575821200001</v>
      </c>
      <c r="N777" s="24">
        <f t="shared" si="321"/>
        <v>0</v>
      </c>
      <c r="O777" s="95">
        <f t="shared" si="322"/>
        <v>0</v>
      </c>
      <c r="P777" s="96">
        <f t="shared" si="323"/>
        <v>0</v>
      </c>
      <c r="Q777" s="5">
        <f t="shared" si="319"/>
        <v>0.12</v>
      </c>
      <c r="R777" s="8">
        <f t="shared" si="324"/>
        <v>1.001524396</v>
      </c>
      <c r="S777" s="3">
        <f t="shared" si="325"/>
        <v>1.8558874599999999</v>
      </c>
      <c r="T777" s="3">
        <f t="shared" si="326"/>
        <v>0</v>
      </c>
      <c r="U777" s="97" t="str">
        <f t="shared" si="337"/>
        <v>A+J=</v>
      </c>
      <c r="V777" s="122">
        <f t="shared" si="330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15"/>
        <v>45530</v>
      </c>
      <c r="B778" s="96">
        <f t="shared" si="331"/>
        <v>1219.79106516</v>
      </c>
      <c r="C778" s="3">
        <f t="shared" si="328"/>
        <v>1216.92831566</v>
      </c>
      <c r="D778" s="99">
        <f t="shared" si="332"/>
        <v>1088.3119999999999</v>
      </c>
      <c r="E778" s="120">
        <f>IF(DAY(A777)=$A$5,VLOOKUP(A777,[1]A!$E$15:$G$200,3),E777)</f>
        <v>1091.25</v>
      </c>
      <c r="F778" s="100">
        <f t="shared" si="333"/>
        <v>45312</v>
      </c>
      <c r="G778" s="141">
        <f t="shared" si="334"/>
        <v>2.6995934989231252E-3</v>
      </c>
      <c r="H778" s="101">
        <f t="shared" si="316"/>
        <v>6</v>
      </c>
      <c r="I778" s="101">
        <f t="shared" si="317"/>
        <v>31</v>
      </c>
      <c r="J778" s="96">
        <f t="shared" si="318"/>
        <v>1.000521934123048</v>
      </c>
      <c r="K778" s="96">
        <v>1</v>
      </c>
      <c r="L778" s="96">
        <f t="shared" si="335"/>
        <v>1.0005219299999999</v>
      </c>
      <c r="M778" s="96">
        <f t="shared" si="336"/>
        <v>1217.5634670500001</v>
      </c>
      <c r="N778" s="24">
        <f t="shared" si="321"/>
        <v>0</v>
      </c>
      <c r="O778" s="95">
        <f t="shared" si="322"/>
        <v>0</v>
      </c>
      <c r="P778" s="96">
        <f t="shared" si="323"/>
        <v>0</v>
      </c>
      <c r="Q778" s="5">
        <f t="shared" si="319"/>
        <v>0.12</v>
      </c>
      <c r="R778" s="8">
        <f t="shared" si="324"/>
        <v>1.001829554</v>
      </c>
      <c r="S778" s="3">
        <f t="shared" si="325"/>
        <v>2.2275981100000002</v>
      </c>
      <c r="T778" s="3">
        <f t="shared" si="326"/>
        <v>0</v>
      </c>
      <c r="U778" s="97" t="str">
        <f t="shared" si="337"/>
        <v>A+J=</v>
      </c>
      <c r="V778" s="122">
        <f t="shared" si="330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8">(A778+1)</f>
        <v>45531</v>
      </c>
      <c r="B779" s="96">
        <f t="shared" si="331"/>
        <v>1220.2688373800002</v>
      </c>
      <c r="C779" s="3">
        <f t="shared" si="328"/>
        <v>1216.92831566</v>
      </c>
      <c r="D779" s="99">
        <f t="shared" si="332"/>
        <v>1088.3119999999999</v>
      </c>
      <c r="E779" s="120">
        <f>IF(DAY(A778)=$A$5,VLOOKUP(A778,[1]A!$E$15:$G$200,3),E778)</f>
        <v>1091.25</v>
      </c>
      <c r="F779" s="100">
        <f t="shared" si="333"/>
        <v>45312</v>
      </c>
      <c r="G779" s="141">
        <f t="shared" si="334"/>
        <v>2.6995934989231252E-3</v>
      </c>
      <c r="H779" s="101">
        <f t="shared" ref="H779:H842" si="339">IF(A779&gt;A$7,IF(DAY(A779)=A$5+1,1,H778+1),0)</f>
        <v>7</v>
      </c>
      <c r="I779" s="101">
        <f t="shared" ref="I779:I842" si="340">IF(DAY(A779)=A$5+1,DAY(EOMONTH(A779,0)),I778)</f>
        <v>31</v>
      </c>
      <c r="J779" s="96">
        <f t="shared" ref="J779:J842" si="341">IF(E779&gt;D779,((E779/D779)^(H779/I779)),1)</f>
        <v>1.000608949624531</v>
      </c>
      <c r="K779" s="96">
        <v>1</v>
      </c>
      <c r="L779" s="96">
        <f t="shared" si="335"/>
        <v>1.00060894</v>
      </c>
      <c r="M779" s="96">
        <f t="shared" si="336"/>
        <v>1217.6693519800001</v>
      </c>
      <c r="N779" s="24">
        <f t="shared" si="321"/>
        <v>0</v>
      </c>
      <c r="O779" s="95">
        <f t="shared" si="322"/>
        <v>0</v>
      </c>
      <c r="P779" s="96">
        <f t="shared" si="323"/>
        <v>0</v>
      </c>
      <c r="Q779" s="5">
        <f t="shared" ref="Q779:Q842" si="342">(Q778)</f>
        <v>0.12</v>
      </c>
      <c r="R779" s="8">
        <f t="shared" si="324"/>
        <v>1.002134804</v>
      </c>
      <c r="S779" s="3">
        <f t="shared" si="325"/>
        <v>2.5994853999999998</v>
      </c>
      <c r="T779" s="3">
        <f t="shared" si="326"/>
        <v>0</v>
      </c>
      <c r="U779" s="97" t="str">
        <f t="shared" ref="U779:U794" si="343">U778</f>
        <v>A+J=</v>
      </c>
      <c r="V779" s="122">
        <f t="shared" si="330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8"/>
        <v>45532</v>
      </c>
      <c r="B780" s="96">
        <f t="shared" si="331"/>
        <v>1220.7468131100002</v>
      </c>
      <c r="C780" s="3">
        <f t="shared" si="328"/>
        <v>1216.92831566</v>
      </c>
      <c r="D780" s="99">
        <f t="shared" si="332"/>
        <v>1088.3119999999999</v>
      </c>
      <c r="E780" s="120">
        <f>IF(DAY(A779)=$A$5,VLOOKUP(A779,[1]A!$E$15:$G$200,3),E779)</f>
        <v>1091.25</v>
      </c>
      <c r="F780" s="100">
        <f t="shared" si="333"/>
        <v>45312</v>
      </c>
      <c r="G780" s="141">
        <f t="shared" si="334"/>
        <v>2.6995934989231252E-3</v>
      </c>
      <c r="H780" s="101">
        <f t="shared" si="339"/>
        <v>8</v>
      </c>
      <c r="I780" s="101">
        <f t="shared" si="340"/>
        <v>31</v>
      </c>
      <c r="J780" s="96">
        <f t="shared" si="341"/>
        <v>1.0006959726937616</v>
      </c>
      <c r="K780" s="96">
        <v>1</v>
      </c>
      <c r="L780" s="96">
        <f t="shared" si="335"/>
        <v>1.00069597</v>
      </c>
      <c r="M780" s="96">
        <f t="shared" si="336"/>
        <v>1217.7752612500001</v>
      </c>
      <c r="N780" s="24">
        <f t="shared" ref="N780:N843" si="344">IF(DAY(A780)=A$5,VLOOKUP(A780,$Y$10:$AG$80,8),0)</f>
        <v>0</v>
      </c>
      <c r="O780" s="95">
        <f t="shared" ref="O780:O843" si="345">IF(N780&gt;0,VLOOKUP(N780,$X$10:$AD$117,7),0)</f>
        <v>0</v>
      </c>
      <c r="P780" s="96">
        <f t="shared" ref="P780:P843" si="346">IF(O780&gt;0,TRUNC(O780*M780,8),0)</f>
        <v>0</v>
      </c>
      <c r="Q780" s="5">
        <f t="shared" si="342"/>
        <v>0.12</v>
      </c>
      <c r="R780" s="8">
        <f t="shared" ref="R780:R843" si="347">ROUND((1+Q780)^(30/360)^(H780/I780),9)</f>
        <v>1.002440148</v>
      </c>
      <c r="S780" s="3">
        <f t="shared" ref="S780:S843" si="348">TRUNC(M780*(R780-1),8)</f>
        <v>2.9715518599999999</v>
      </c>
      <c r="T780" s="3">
        <f t="shared" ref="T780:T843" si="349">IF(N780&gt;0,P780+S780,0)</f>
        <v>0</v>
      </c>
      <c r="U780" s="97" t="str">
        <f t="shared" si="343"/>
        <v>A+J=</v>
      </c>
      <c r="V780" s="122">
        <f t="shared" si="330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8"/>
        <v>45533</v>
      </c>
      <c r="B781" s="96">
        <f t="shared" si="331"/>
        <v>1221.2249667999999</v>
      </c>
      <c r="C781" s="3">
        <f t="shared" si="328"/>
        <v>1216.92831566</v>
      </c>
      <c r="D781" s="99">
        <f t="shared" si="332"/>
        <v>1088.3119999999999</v>
      </c>
      <c r="E781" s="120">
        <f>IF(DAY(A780)=$A$5,VLOOKUP(A780,[1]A!$E$15:$G$200,3),E780)</f>
        <v>1091.25</v>
      </c>
      <c r="F781" s="100">
        <f t="shared" si="333"/>
        <v>45312</v>
      </c>
      <c r="G781" s="141">
        <f t="shared" si="334"/>
        <v>2.6995934989231252E-3</v>
      </c>
      <c r="H781" s="101">
        <f t="shared" si="339"/>
        <v>9</v>
      </c>
      <c r="I781" s="101">
        <f t="shared" si="340"/>
        <v>31</v>
      </c>
      <c r="J781" s="96">
        <f t="shared" si="341"/>
        <v>1.000783003331398</v>
      </c>
      <c r="K781" s="96">
        <v>1</v>
      </c>
      <c r="L781" s="96">
        <f t="shared" si="335"/>
        <v>1.000783</v>
      </c>
      <c r="M781" s="96">
        <f t="shared" si="336"/>
        <v>1217.88117053</v>
      </c>
      <c r="N781" s="24">
        <f t="shared" si="344"/>
        <v>0</v>
      </c>
      <c r="O781" s="95">
        <f t="shared" si="345"/>
        <v>0</v>
      </c>
      <c r="P781" s="96">
        <f t="shared" si="346"/>
        <v>0</v>
      </c>
      <c r="Q781" s="5">
        <f t="shared" si="342"/>
        <v>0.12</v>
      </c>
      <c r="R781" s="8">
        <f t="shared" si="347"/>
        <v>1.002745585</v>
      </c>
      <c r="S781" s="3">
        <f t="shared" si="348"/>
        <v>3.3437962699999999</v>
      </c>
      <c r="T781" s="3">
        <f t="shared" si="349"/>
        <v>0</v>
      </c>
      <c r="U781" s="97" t="str">
        <f t="shared" si="343"/>
        <v>A+J=</v>
      </c>
      <c r="V781" s="122">
        <f t="shared" si="330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8"/>
        <v>45534</v>
      </c>
      <c r="B782" s="96">
        <f t="shared" si="331"/>
        <v>1221.70331065</v>
      </c>
      <c r="C782" s="3">
        <f t="shared" si="328"/>
        <v>1216.92831566</v>
      </c>
      <c r="D782" s="99">
        <f t="shared" si="332"/>
        <v>1088.3119999999999</v>
      </c>
      <c r="E782" s="120">
        <f>IF(DAY(A781)=$A$5,VLOOKUP(A781,[1]A!$E$15:$G$200,3),E781)</f>
        <v>1091.25</v>
      </c>
      <c r="F782" s="100">
        <f t="shared" si="333"/>
        <v>45312</v>
      </c>
      <c r="G782" s="141">
        <f t="shared" si="334"/>
        <v>2.6995934989231252E-3</v>
      </c>
      <c r="H782" s="101">
        <f t="shared" si="339"/>
        <v>10</v>
      </c>
      <c r="I782" s="101">
        <f t="shared" si="340"/>
        <v>31</v>
      </c>
      <c r="J782" s="96">
        <f t="shared" si="341"/>
        <v>1.0008700415380984</v>
      </c>
      <c r="K782" s="96">
        <v>1</v>
      </c>
      <c r="L782" s="96">
        <f t="shared" si="335"/>
        <v>1.0008700399999999</v>
      </c>
      <c r="M782" s="96">
        <f t="shared" si="336"/>
        <v>1217.9870919699999</v>
      </c>
      <c r="N782" s="24">
        <f t="shared" si="344"/>
        <v>0</v>
      </c>
      <c r="O782" s="95">
        <f t="shared" si="345"/>
        <v>0</v>
      </c>
      <c r="P782" s="96">
        <f t="shared" si="346"/>
        <v>0</v>
      </c>
      <c r="Q782" s="5">
        <f t="shared" si="342"/>
        <v>0.12</v>
      </c>
      <c r="R782" s="8">
        <f t="shared" si="347"/>
        <v>1.0030511150000001</v>
      </c>
      <c r="S782" s="3">
        <f t="shared" si="348"/>
        <v>3.7162186799999999</v>
      </c>
      <c r="T782" s="3">
        <f t="shared" si="349"/>
        <v>0</v>
      </c>
      <c r="U782" s="97" t="str">
        <f t="shared" si="343"/>
        <v>A+J=</v>
      </c>
      <c r="V782" s="122">
        <f t="shared" si="330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8"/>
        <v>45535</v>
      </c>
      <c r="B783" s="96">
        <f t="shared" si="331"/>
        <v>1222.1818325099998</v>
      </c>
      <c r="C783" s="3">
        <f t="shared" si="328"/>
        <v>1216.92831566</v>
      </c>
      <c r="D783" s="99">
        <f t="shared" si="332"/>
        <v>1088.3119999999999</v>
      </c>
      <c r="E783" s="120">
        <f>IF(DAY(A782)=$A$5,VLOOKUP(A782,[1]A!$E$15:$G$200,3),E782)</f>
        <v>1091.25</v>
      </c>
      <c r="F783" s="100">
        <f t="shared" si="333"/>
        <v>45312</v>
      </c>
      <c r="G783" s="141">
        <f t="shared" si="334"/>
        <v>2.6995934989231252E-3</v>
      </c>
      <c r="H783" s="101">
        <f t="shared" si="339"/>
        <v>11</v>
      </c>
      <c r="I783" s="101">
        <f t="shared" si="340"/>
        <v>31</v>
      </c>
      <c r="J783" s="96">
        <f t="shared" si="341"/>
        <v>1.0009570873145213</v>
      </c>
      <c r="K783" s="96">
        <v>1</v>
      </c>
      <c r="L783" s="96">
        <f t="shared" si="335"/>
        <v>1.0009570800000001</v>
      </c>
      <c r="M783" s="96">
        <f t="shared" si="336"/>
        <v>1218.0930134099999</v>
      </c>
      <c r="N783" s="24">
        <f t="shared" si="344"/>
        <v>0</v>
      </c>
      <c r="O783" s="95">
        <f t="shared" si="345"/>
        <v>0</v>
      </c>
      <c r="P783" s="96">
        <f t="shared" si="346"/>
        <v>0</v>
      </c>
      <c r="Q783" s="5">
        <f t="shared" si="342"/>
        <v>0.12</v>
      </c>
      <c r="R783" s="8">
        <f t="shared" si="347"/>
        <v>1.0033567379999999</v>
      </c>
      <c r="S783" s="3">
        <f t="shared" si="348"/>
        <v>4.0888191000000003</v>
      </c>
      <c r="T783" s="3">
        <f t="shared" si="349"/>
        <v>0</v>
      </c>
      <c r="U783" s="97" t="str">
        <f t="shared" si="343"/>
        <v>A+J=</v>
      </c>
      <c r="V783" s="122">
        <f t="shared" si="330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8"/>
        <v>45536</v>
      </c>
      <c r="B784" s="96">
        <f t="shared" si="331"/>
        <v>1222.66055684</v>
      </c>
      <c r="C784" s="3">
        <f t="shared" si="328"/>
        <v>1216.92831566</v>
      </c>
      <c r="D784" s="99">
        <f t="shared" si="332"/>
        <v>1088.3119999999999</v>
      </c>
      <c r="E784" s="120">
        <f>IF(DAY(A783)=$A$5,VLOOKUP(A783,[1]A!$E$15:$G$200,3),E783)</f>
        <v>1091.25</v>
      </c>
      <c r="F784" s="100">
        <f t="shared" si="333"/>
        <v>45312</v>
      </c>
      <c r="G784" s="141">
        <f t="shared" si="334"/>
        <v>2.6995934989231252E-3</v>
      </c>
      <c r="H784" s="101">
        <f t="shared" si="339"/>
        <v>12</v>
      </c>
      <c r="I784" s="101">
        <f t="shared" si="340"/>
        <v>31</v>
      </c>
      <c r="J784" s="96">
        <f t="shared" si="341"/>
        <v>1.0010441406613246</v>
      </c>
      <c r="K784" s="96">
        <v>1</v>
      </c>
      <c r="L784" s="96">
        <f t="shared" si="335"/>
        <v>1.0010441400000001</v>
      </c>
      <c r="M784" s="96">
        <f t="shared" si="336"/>
        <v>1218.1989591900001</v>
      </c>
      <c r="N784" s="24">
        <f t="shared" si="344"/>
        <v>0</v>
      </c>
      <c r="O784" s="95">
        <f t="shared" si="345"/>
        <v>0</v>
      </c>
      <c r="P784" s="96">
        <f t="shared" si="346"/>
        <v>0</v>
      </c>
      <c r="Q784" s="5">
        <f t="shared" si="342"/>
        <v>0.12</v>
      </c>
      <c r="R784" s="8">
        <f t="shared" si="347"/>
        <v>1.0036624540000001</v>
      </c>
      <c r="S784" s="3">
        <f t="shared" si="348"/>
        <v>4.4615976499999999</v>
      </c>
      <c r="T784" s="3">
        <f t="shared" si="349"/>
        <v>0</v>
      </c>
      <c r="U784" s="97" t="str">
        <f t="shared" si="343"/>
        <v>A+J=</v>
      </c>
      <c r="V784" s="122">
        <f t="shared" si="330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8"/>
        <v>45537</v>
      </c>
      <c r="B785" s="96">
        <f t="shared" si="331"/>
        <v>1223.13946046</v>
      </c>
      <c r="C785" s="3">
        <f t="shared" si="328"/>
        <v>1216.92831566</v>
      </c>
      <c r="D785" s="99">
        <f t="shared" si="332"/>
        <v>1088.3119999999999</v>
      </c>
      <c r="E785" s="120">
        <f>IF(DAY(A784)=$A$5,VLOOKUP(A784,[1]A!$E$15:$G$200,3),E784)</f>
        <v>1091.25</v>
      </c>
      <c r="F785" s="100">
        <f t="shared" si="333"/>
        <v>45312</v>
      </c>
      <c r="G785" s="141">
        <f t="shared" si="334"/>
        <v>2.6995934989231252E-3</v>
      </c>
      <c r="H785" s="101">
        <f t="shared" si="339"/>
        <v>13</v>
      </c>
      <c r="I785" s="101">
        <f t="shared" si="340"/>
        <v>31</v>
      </c>
      <c r="J785" s="96">
        <f t="shared" si="341"/>
        <v>1.0011312015791671</v>
      </c>
      <c r="K785" s="96">
        <v>1</v>
      </c>
      <c r="L785" s="96">
        <f t="shared" si="335"/>
        <v>1.0011312000000001</v>
      </c>
      <c r="M785" s="96">
        <f t="shared" si="336"/>
        <v>1218.3049049700001</v>
      </c>
      <c r="N785" s="24">
        <f t="shared" si="344"/>
        <v>0</v>
      </c>
      <c r="O785" s="95">
        <f t="shared" si="345"/>
        <v>0</v>
      </c>
      <c r="P785" s="96">
        <f t="shared" si="346"/>
        <v>0</v>
      </c>
      <c r="Q785" s="5">
        <f t="shared" si="342"/>
        <v>0.12</v>
      </c>
      <c r="R785" s="8">
        <f t="shared" si="347"/>
        <v>1.0039682640000001</v>
      </c>
      <c r="S785" s="3">
        <f t="shared" si="348"/>
        <v>4.8345554899999996</v>
      </c>
      <c r="T785" s="3">
        <f t="shared" si="349"/>
        <v>0</v>
      </c>
      <c r="U785" s="97" t="str">
        <f t="shared" si="343"/>
        <v>A+J=</v>
      </c>
      <c r="V785" s="122">
        <f t="shared" si="330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8"/>
        <v>45538</v>
      </c>
      <c r="B786" s="96">
        <f t="shared" si="331"/>
        <v>1223.6185531900001</v>
      </c>
      <c r="C786" s="3">
        <f t="shared" si="328"/>
        <v>1216.92831566</v>
      </c>
      <c r="D786" s="99">
        <f t="shared" si="332"/>
        <v>1088.3119999999999</v>
      </c>
      <c r="E786" s="120">
        <f>IF(DAY(A785)=$A$5,VLOOKUP(A785,[1]A!$E$15:$G$200,3),E785)</f>
        <v>1091.25</v>
      </c>
      <c r="F786" s="100">
        <f t="shared" si="333"/>
        <v>45312</v>
      </c>
      <c r="G786" s="141">
        <f t="shared" si="334"/>
        <v>2.6995934989231252E-3</v>
      </c>
      <c r="H786" s="101">
        <f t="shared" si="339"/>
        <v>14</v>
      </c>
      <c r="I786" s="101">
        <f t="shared" si="340"/>
        <v>31</v>
      </c>
      <c r="J786" s="96">
        <f t="shared" si="341"/>
        <v>1.0012182700687071</v>
      </c>
      <c r="K786" s="96">
        <v>1</v>
      </c>
      <c r="L786" s="96">
        <f t="shared" si="335"/>
        <v>1.0012182700000001</v>
      </c>
      <c r="M786" s="96">
        <f t="shared" si="336"/>
        <v>1218.4108629100001</v>
      </c>
      <c r="N786" s="24">
        <f t="shared" si="344"/>
        <v>0</v>
      </c>
      <c r="O786" s="95">
        <f t="shared" si="345"/>
        <v>0</v>
      </c>
      <c r="P786" s="96">
        <f t="shared" si="346"/>
        <v>0</v>
      </c>
      <c r="Q786" s="5">
        <f t="shared" si="342"/>
        <v>0.12</v>
      </c>
      <c r="R786" s="8">
        <f t="shared" si="347"/>
        <v>1.0042741660000001</v>
      </c>
      <c r="S786" s="3">
        <f t="shared" si="348"/>
        <v>5.2076902799999996</v>
      </c>
      <c r="T786" s="3">
        <f t="shared" si="349"/>
        <v>0</v>
      </c>
      <c r="U786" s="97" t="str">
        <f t="shared" si="343"/>
        <v>A+J=</v>
      </c>
      <c r="V786" s="122">
        <f t="shared" si="330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8"/>
        <v>45539</v>
      </c>
      <c r="B787" s="96">
        <f t="shared" si="331"/>
        <v>1224.0978252899999</v>
      </c>
      <c r="C787" s="3">
        <f t="shared" si="328"/>
        <v>1216.92831566</v>
      </c>
      <c r="D787" s="99">
        <f t="shared" si="332"/>
        <v>1088.3119999999999</v>
      </c>
      <c r="E787" s="120">
        <f>IF(DAY(A786)=$A$5,VLOOKUP(A786,[1]A!$E$15:$G$200,3),E786)</f>
        <v>1091.25</v>
      </c>
      <c r="F787" s="100">
        <f t="shared" si="333"/>
        <v>45312</v>
      </c>
      <c r="G787" s="141">
        <f t="shared" si="334"/>
        <v>2.6995934989231252E-3</v>
      </c>
      <c r="H787" s="101">
        <f t="shared" si="339"/>
        <v>15</v>
      </c>
      <c r="I787" s="101">
        <f t="shared" si="340"/>
        <v>31</v>
      </c>
      <c r="J787" s="96">
        <f t="shared" si="341"/>
        <v>1.001305346130603</v>
      </c>
      <c r="K787" s="96">
        <v>1</v>
      </c>
      <c r="L787" s="96">
        <f t="shared" si="335"/>
        <v>1.00130534</v>
      </c>
      <c r="M787" s="96">
        <f t="shared" si="336"/>
        <v>1218.5168208600001</v>
      </c>
      <c r="N787" s="24">
        <f t="shared" si="344"/>
        <v>0</v>
      </c>
      <c r="O787" s="95">
        <f t="shared" si="345"/>
        <v>0</v>
      </c>
      <c r="P787" s="96">
        <f t="shared" si="346"/>
        <v>0</v>
      </c>
      <c r="Q787" s="5">
        <f t="shared" si="342"/>
        <v>0.12</v>
      </c>
      <c r="R787" s="8">
        <f t="shared" si="347"/>
        <v>1.0045801620000001</v>
      </c>
      <c r="S787" s="3">
        <f t="shared" si="348"/>
        <v>5.5810044300000001</v>
      </c>
      <c r="T787" s="3">
        <f t="shared" si="349"/>
        <v>0</v>
      </c>
      <c r="U787" s="97" t="str">
        <f t="shared" si="343"/>
        <v>A+J=</v>
      </c>
      <c r="V787" s="122">
        <f t="shared" si="330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8"/>
        <v>45540</v>
      </c>
      <c r="B788" s="96">
        <f t="shared" si="331"/>
        <v>1224.5772878099999</v>
      </c>
      <c r="C788" s="3">
        <f t="shared" si="328"/>
        <v>1216.92831566</v>
      </c>
      <c r="D788" s="99">
        <f t="shared" si="332"/>
        <v>1088.3119999999999</v>
      </c>
      <c r="E788" s="120">
        <f>IF(DAY(A787)=$A$5,VLOOKUP(A787,[1]A!$E$15:$G$200,3),E787)</f>
        <v>1091.25</v>
      </c>
      <c r="F788" s="100">
        <f t="shared" si="333"/>
        <v>45312</v>
      </c>
      <c r="G788" s="141">
        <f t="shared" si="334"/>
        <v>2.6995934989231252E-3</v>
      </c>
      <c r="H788" s="101">
        <f t="shared" si="339"/>
        <v>16</v>
      </c>
      <c r="I788" s="101">
        <f t="shared" si="340"/>
        <v>31</v>
      </c>
      <c r="J788" s="96">
        <f t="shared" si="341"/>
        <v>1.0013924297655135</v>
      </c>
      <c r="K788" s="96">
        <v>1</v>
      </c>
      <c r="L788" s="96">
        <f t="shared" si="335"/>
        <v>1.0013924199999999</v>
      </c>
      <c r="M788" s="96">
        <f t="shared" si="336"/>
        <v>1218.62279098</v>
      </c>
      <c r="N788" s="24">
        <f t="shared" si="344"/>
        <v>0</v>
      </c>
      <c r="O788" s="95">
        <f t="shared" si="345"/>
        <v>0</v>
      </c>
      <c r="P788" s="96">
        <f t="shared" si="346"/>
        <v>0</v>
      </c>
      <c r="Q788" s="5">
        <f t="shared" si="342"/>
        <v>0.12</v>
      </c>
      <c r="R788" s="8">
        <f t="shared" si="347"/>
        <v>1.0048862510000001</v>
      </c>
      <c r="S788" s="3">
        <f t="shared" si="348"/>
        <v>5.9544968300000001</v>
      </c>
      <c r="T788" s="3">
        <f t="shared" si="349"/>
        <v>0</v>
      </c>
      <c r="U788" s="97" t="str">
        <f t="shared" si="343"/>
        <v>A+J=</v>
      </c>
      <c r="V788" s="122">
        <f t="shared" si="330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8"/>
        <v>45541</v>
      </c>
      <c r="B789" s="96">
        <f t="shared" si="331"/>
        <v>1225.056953</v>
      </c>
      <c r="C789" s="3">
        <f t="shared" si="328"/>
        <v>1216.92831566</v>
      </c>
      <c r="D789" s="99">
        <f t="shared" si="332"/>
        <v>1088.3119999999999</v>
      </c>
      <c r="E789" s="120">
        <f>IF(DAY(A788)=$A$5,VLOOKUP(A788,[1]A!$E$15:$G$200,3),E788)</f>
        <v>1091.25</v>
      </c>
      <c r="F789" s="100">
        <f t="shared" si="333"/>
        <v>45312</v>
      </c>
      <c r="G789" s="141">
        <f t="shared" si="334"/>
        <v>2.6995934989231252E-3</v>
      </c>
      <c r="H789" s="101">
        <f t="shared" si="339"/>
        <v>17</v>
      </c>
      <c r="I789" s="101">
        <f t="shared" si="340"/>
        <v>31</v>
      </c>
      <c r="J789" s="96">
        <f t="shared" si="341"/>
        <v>1.0014795209740972</v>
      </c>
      <c r="K789" s="96">
        <v>1</v>
      </c>
      <c r="L789" s="96">
        <f t="shared" si="335"/>
        <v>1.00147952</v>
      </c>
      <c r="M789" s="96">
        <f t="shared" si="336"/>
        <v>1218.7287854399999</v>
      </c>
      <c r="N789" s="24">
        <f t="shared" si="344"/>
        <v>0</v>
      </c>
      <c r="O789" s="95">
        <f t="shared" si="345"/>
        <v>0</v>
      </c>
      <c r="P789" s="96">
        <f t="shared" si="346"/>
        <v>0</v>
      </c>
      <c r="Q789" s="5">
        <f t="shared" si="342"/>
        <v>0.12</v>
      </c>
      <c r="R789" s="8">
        <f t="shared" si="347"/>
        <v>1.0051924329999999</v>
      </c>
      <c r="S789" s="3">
        <f t="shared" si="348"/>
        <v>6.3281675599999998</v>
      </c>
      <c r="T789" s="3">
        <f t="shared" si="349"/>
        <v>0</v>
      </c>
      <c r="U789" s="97" t="str">
        <f t="shared" si="343"/>
        <v>A+J=</v>
      </c>
      <c r="V789" s="122">
        <f t="shared" si="330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8"/>
        <v>45542</v>
      </c>
      <c r="B790" s="96">
        <f t="shared" si="331"/>
        <v>1225.5367854199999</v>
      </c>
      <c r="C790" s="3">
        <f t="shared" si="328"/>
        <v>1216.92831566</v>
      </c>
      <c r="D790" s="99">
        <f t="shared" si="332"/>
        <v>1088.3119999999999</v>
      </c>
      <c r="E790" s="120">
        <f>IF(DAY(A789)=$A$5,VLOOKUP(A789,[1]A!$E$15:$G$200,3),E789)</f>
        <v>1091.25</v>
      </c>
      <c r="F790" s="100">
        <f t="shared" si="333"/>
        <v>45312</v>
      </c>
      <c r="G790" s="141">
        <f t="shared" si="334"/>
        <v>2.6995934989231252E-3</v>
      </c>
      <c r="H790" s="101">
        <f t="shared" si="339"/>
        <v>18</v>
      </c>
      <c r="I790" s="101">
        <f t="shared" si="340"/>
        <v>31</v>
      </c>
      <c r="J790" s="96">
        <f t="shared" si="341"/>
        <v>1.001566619757013</v>
      </c>
      <c r="K790" s="96">
        <v>1</v>
      </c>
      <c r="L790" s="96">
        <f t="shared" si="335"/>
        <v>1.00156661</v>
      </c>
      <c r="M790" s="96">
        <f t="shared" si="336"/>
        <v>1218.8347677199999</v>
      </c>
      <c r="N790" s="24">
        <f t="shared" si="344"/>
        <v>0</v>
      </c>
      <c r="O790" s="95">
        <f t="shared" si="345"/>
        <v>0</v>
      </c>
      <c r="P790" s="96">
        <f t="shared" si="346"/>
        <v>0</v>
      </c>
      <c r="Q790" s="5">
        <f t="shared" si="342"/>
        <v>0.12</v>
      </c>
      <c r="R790" s="8">
        <f t="shared" si="347"/>
        <v>1.005498709</v>
      </c>
      <c r="S790" s="3">
        <f t="shared" si="348"/>
        <v>6.7020176999999999</v>
      </c>
      <c r="T790" s="3">
        <f t="shared" si="349"/>
        <v>0</v>
      </c>
      <c r="U790" s="97" t="str">
        <f t="shared" si="343"/>
        <v>A+J=</v>
      </c>
      <c r="V790" s="122">
        <f t="shared" si="330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8"/>
        <v>45543</v>
      </c>
      <c r="B791" s="96">
        <f t="shared" si="331"/>
        <v>1226.0168206200001</v>
      </c>
      <c r="C791" s="3">
        <f t="shared" si="328"/>
        <v>1216.92831566</v>
      </c>
      <c r="D791" s="99">
        <f t="shared" si="332"/>
        <v>1088.3119999999999</v>
      </c>
      <c r="E791" s="120">
        <f>IF(DAY(A790)=$A$5,VLOOKUP(A790,[1]A!$E$15:$G$200,3),E790)</f>
        <v>1091.25</v>
      </c>
      <c r="F791" s="100">
        <f t="shared" si="333"/>
        <v>45312</v>
      </c>
      <c r="G791" s="141">
        <f t="shared" si="334"/>
        <v>2.6995934989231252E-3</v>
      </c>
      <c r="H791" s="101">
        <f t="shared" si="339"/>
        <v>19</v>
      </c>
      <c r="I791" s="101">
        <f t="shared" si="340"/>
        <v>31</v>
      </c>
      <c r="J791" s="96">
        <f t="shared" si="341"/>
        <v>1.0016537261149192</v>
      </c>
      <c r="K791" s="96">
        <v>1</v>
      </c>
      <c r="L791" s="96">
        <f t="shared" si="335"/>
        <v>1.00165372</v>
      </c>
      <c r="M791" s="96">
        <f t="shared" si="336"/>
        <v>1218.9407743500001</v>
      </c>
      <c r="N791" s="24">
        <f t="shared" si="344"/>
        <v>0</v>
      </c>
      <c r="O791" s="95">
        <f t="shared" si="345"/>
        <v>0</v>
      </c>
      <c r="P791" s="96">
        <f t="shared" si="346"/>
        <v>0</v>
      </c>
      <c r="Q791" s="5">
        <f t="shared" si="342"/>
        <v>0.12</v>
      </c>
      <c r="R791" s="8">
        <f t="shared" si="347"/>
        <v>1.0058050780000001</v>
      </c>
      <c r="S791" s="3">
        <f t="shared" si="348"/>
        <v>7.07604627</v>
      </c>
      <c r="T791" s="3">
        <f t="shared" si="349"/>
        <v>0</v>
      </c>
      <c r="U791" s="97" t="str">
        <f t="shared" si="343"/>
        <v>A+J=</v>
      </c>
      <c r="V791" s="122">
        <f t="shared" si="330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8"/>
        <v>45544</v>
      </c>
      <c r="B792" s="96">
        <f t="shared" si="331"/>
        <v>1226.4970463700001</v>
      </c>
      <c r="C792" s="3">
        <f t="shared" si="328"/>
        <v>1216.92831566</v>
      </c>
      <c r="D792" s="99">
        <f t="shared" si="332"/>
        <v>1088.3119999999999</v>
      </c>
      <c r="E792" s="120">
        <f>IF(DAY(A791)=$A$5,VLOOKUP(A791,[1]A!$E$15:$G$200,3),E791)</f>
        <v>1091.25</v>
      </c>
      <c r="F792" s="100">
        <f t="shared" si="333"/>
        <v>45312</v>
      </c>
      <c r="G792" s="141">
        <f t="shared" si="334"/>
        <v>2.6995934989231252E-3</v>
      </c>
      <c r="H792" s="101">
        <f t="shared" si="339"/>
        <v>20</v>
      </c>
      <c r="I792" s="101">
        <f t="shared" si="340"/>
        <v>31</v>
      </c>
      <c r="J792" s="96">
        <f t="shared" si="341"/>
        <v>1.0017408400484749</v>
      </c>
      <c r="K792" s="96">
        <v>1</v>
      </c>
      <c r="L792" s="96">
        <f t="shared" si="335"/>
        <v>1.0017408400000001</v>
      </c>
      <c r="M792" s="96">
        <f t="shared" si="336"/>
        <v>1219.0467931400001</v>
      </c>
      <c r="N792" s="24">
        <f t="shared" si="344"/>
        <v>0</v>
      </c>
      <c r="O792" s="95">
        <f t="shared" si="345"/>
        <v>0</v>
      </c>
      <c r="P792" s="96">
        <f t="shared" si="346"/>
        <v>0</v>
      </c>
      <c r="Q792" s="5">
        <f t="shared" si="342"/>
        <v>0.12</v>
      </c>
      <c r="R792" s="8">
        <f t="shared" si="347"/>
        <v>1.00611154</v>
      </c>
      <c r="S792" s="3">
        <f t="shared" si="348"/>
        <v>7.4502532300000004</v>
      </c>
      <c r="T792" s="3">
        <f t="shared" si="349"/>
        <v>0</v>
      </c>
      <c r="U792" s="97" t="str">
        <f t="shared" si="343"/>
        <v>A+J=</v>
      </c>
      <c r="V792" s="122">
        <f t="shared" si="330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8"/>
        <v>45545</v>
      </c>
      <c r="B793" s="96">
        <f t="shared" si="331"/>
        <v>1226.9774505</v>
      </c>
      <c r="C793" s="3">
        <f t="shared" si="328"/>
        <v>1216.92831566</v>
      </c>
      <c r="D793" s="99">
        <f t="shared" si="332"/>
        <v>1088.3119999999999</v>
      </c>
      <c r="E793" s="120">
        <f>IF(DAY(A792)=$A$5,VLOOKUP(A792,[1]A!$E$15:$G$200,3),E792)</f>
        <v>1091.25</v>
      </c>
      <c r="F793" s="100">
        <f t="shared" si="333"/>
        <v>45312</v>
      </c>
      <c r="G793" s="141">
        <f t="shared" si="334"/>
        <v>2.6995934989231252E-3</v>
      </c>
      <c r="H793" s="101">
        <f t="shared" si="339"/>
        <v>21</v>
      </c>
      <c r="I793" s="101">
        <f t="shared" si="340"/>
        <v>31</v>
      </c>
      <c r="J793" s="96">
        <f t="shared" si="341"/>
        <v>1.001827961558339</v>
      </c>
      <c r="K793" s="96">
        <v>1</v>
      </c>
      <c r="L793" s="96">
        <f t="shared" si="335"/>
        <v>1.00182796</v>
      </c>
      <c r="M793" s="96">
        <f t="shared" si="336"/>
        <v>1219.15281194</v>
      </c>
      <c r="N793" s="24">
        <f t="shared" si="344"/>
        <v>0</v>
      </c>
      <c r="O793" s="95">
        <f t="shared" si="345"/>
        <v>0</v>
      </c>
      <c r="P793" s="96">
        <f t="shared" si="346"/>
        <v>0</v>
      </c>
      <c r="Q793" s="5">
        <f t="shared" si="342"/>
        <v>0.12</v>
      </c>
      <c r="R793" s="8">
        <f t="shared" si="347"/>
        <v>1.0064180949999999</v>
      </c>
      <c r="S793" s="3">
        <f t="shared" si="348"/>
        <v>7.8246385600000004</v>
      </c>
      <c r="T793" s="3">
        <f t="shared" si="349"/>
        <v>0</v>
      </c>
      <c r="U793" s="97" t="str">
        <f t="shared" si="343"/>
        <v>A+J=</v>
      </c>
      <c r="V793" s="122">
        <f t="shared" si="330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8"/>
        <v>45546</v>
      </c>
      <c r="B794" s="96">
        <f t="shared" si="331"/>
        <v>1227.4580464799999</v>
      </c>
      <c r="C794" s="3">
        <f t="shared" si="328"/>
        <v>1216.92831566</v>
      </c>
      <c r="D794" s="99">
        <f t="shared" si="332"/>
        <v>1088.3119999999999</v>
      </c>
      <c r="E794" s="120">
        <f>IF(DAY(A793)=$A$5,VLOOKUP(A793,[1]A!$E$15:$G$200,3),E793)</f>
        <v>1091.25</v>
      </c>
      <c r="F794" s="100">
        <f t="shared" si="333"/>
        <v>45312</v>
      </c>
      <c r="G794" s="141">
        <f t="shared" si="334"/>
        <v>2.6995934989231252E-3</v>
      </c>
      <c r="H794" s="101">
        <f t="shared" si="339"/>
        <v>22</v>
      </c>
      <c r="I794" s="101">
        <f t="shared" si="340"/>
        <v>31</v>
      </c>
      <c r="J794" s="96">
        <f t="shared" si="341"/>
        <v>1.0019150906451701</v>
      </c>
      <c r="K794" s="96">
        <v>1</v>
      </c>
      <c r="L794" s="96">
        <f t="shared" si="335"/>
        <v>1.00191509</v>
      </c>
      <c r="M794" s="96">
        <f t="shared" si="336"/>
        <v>1219.2588429</v>
      </c>
      <c r="N794" s="24">
        <f t="shared" si="344"/>
        <v>0</v>
      </c>
      <c r="O794" s="95">
        <f t="shared" si="345"/>
        <v>0</v>
      </c>
      <c r="P794" s="96">
        <f t="shared" si="346"/>
        <v>0</v>
      </c>
      <c r="Q794" s="5">
        <f t="shared" si="342"/>
        <v>0.12</v>
      </c>
      <c r="R794" s="8">
        <f t="shared" si="347"/>
        <v>1.006724744</v>
      </c>
      <c r="S794" s="3">
        <f t="shared" si="348"/>
        <v>8.1992035800000007</v>
      </c>
      <c r="T794" s="3">
        <f t="shared" si="349"/>
        <v>0</v>
      </c>
      <c r="U794" s="97" t="str">
        <f t="shared" si="343"/>
        <v>A+J=</v>
      </c>
      <c r="V794" s="122">
        <f t="shared" si="330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8"/>
        <v>45547</v>
      </c>
      <c r="B795" s="96">
        <f t="shared" si="331"/>
        <v>1227.9388221200002</v>
      </c>
      <c r="C795" s="3">
        <f t="shared" si="328"/>
        <v>1216.92831566</v>
      </c>
      <c r="D795" s="99">
        <f t="shared" si="332"/>
        <v>1088.3119999999999</v>
      </c>
      <c r="E795" s="120">
        <f>IF(DAY(A794)=$A$5,VLOOKUP(A794,[1]A!$E$15:$G$200,3),E794)</f>
        <v>1091.25</v>
      </c>
      <c r="F795" s="100">
        <f t="shared" si="333"/>
        <v>45312</v>
      </c>
      <c r="G795" s="141">
        <f t="shared" si="334"/>
        <v>2.6995934989231252E-3</v>
      </c>
      <c r="H795" s="101">
        <f t="shared" si="339"/>
        <v>23</v>
      </c>
      <c r="I795" s="101">
        <f t="shared" si="340"/>
        <v>31</v>
      </c>
      <c r="J795" s="96">
        <f t="shared" si="341"/>
        <v>1.0020022273096274</v>
      </c>
      <c r="K795" s="96">
        <v>1</v>
      </c>
      <c r="L795" s="96">
        <f t="shared" si="335"/>
        <v>1.0020022200000001</v>
      </c>
      <c r="M795" s="96">
        <f t="shared" si="336"/>
        <v>1219.3648738700001</v>
      </c>
      <c r="N795" s="24">
        <f t="shared" si="344"/>
        <v>0</v>
      </c>
      <c r="O795" s="95">
        <f t="shared" si="345"/>
        <v>0</v>
      </c>
      <c r="P795" s="96">
        <f t="shared" si="346"/>
        <v>0</v>
      </c>
      <c r="Q795" s="5">
        <f t="shared" si="342"/>
        <v>0.12</v>
      </c>
      <c r="R795" s="8">
        <f t="shared" si="347"/>
        <v>1.0070314869999999</v>
      </c>
      <c r="S795" s="3">
        <f t="shared" si="348"/>
        <v>8.5739482500000008</v>
      </c>
      <c r="T795" s="3">
        <f t="shared" si="349"/>
        <v>0</v>
      </c>
      <c r="U795" s="97" t="str">
        <f t="shared" ref="U795:U810" si="350">U794</f>
        <v>A+J=</v>
      </c>
      <c r="V795" s="122">
        <f t="shared" si="330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8"/>
        <v>45548</v>
      </c>
      <c r="B796" s="96">
        <f t="shared" si="331"/>
        <v>1228.4198007300001</v>
      </c>
      <c r="C796" s="3">
        <f t="shared" si="328"/>
        <v>1216.92831566</v>
      </c>
      <c r="D796" s="99">
        <f t="shared" si="332"/>
        <v>1088.3119999999999</v>
      </c>
      <c r="E796" s="120">
        <f>IF(DAY(A795)=$A$5,VLOOKUP(A795,[1]A!$E$15:$G$200,3),E795)</f>
        <v>1091.25</v>
      </c>
      <c r="F796" s="100">
        <f t="shared" si="333"/>
        <v>45312</v>
      </c>
      <c r="G796" s="141">
        <f t="shared" si="334"/>
        <v>2.6995934989231252E-3</v>
      </c>
      <c r="H796" s="101">
        <f t="shared" si="339"/>
        <v>24</v>
      </c>
      <c r="I796" s="101">
        <f t="shared" si="340"/>
        <v>31</v>
      </c>
      <c r="J796" s="96">
        <f t="shared" si="341"/>
        <v>1.00208937155237</v>
      </c>
      <c r="K796" s="96">
        <v>1</v>
      </c>
      <c r="L796" s="96">
        <f t="shared" si="335"/>
        <v>1.00208937</v>
      </c>
      <c r="M796" s="96">
        <f t="shared" si="336"/>
        <v>1219.4709291700001</v>
      </c>
      <c r="N796" s="24">
        <f t="shared" si="344"/>
        <v>0</v>
      </c>
      <c r="O796" s="95">
        <f t="shared" si="345"/>
        <v>0</v>
      </c>
      <c r="P796" s="96">
        <f t="shared" si="346"/>
        <v>0</v>
      </c>
      <c r="Q796" s="5">
        <f t="shared" si="342"/>
        <v>0.12</v>
      </c>
      <c r="R796" s="8">
        <f t="shared" si="347"/>
        <v>1.0073383229999999</v>
      </c>
      <c r="S796" s="3">
        <f t="shared" si="348"/>
        <v>8.9488715600000006</v>
      </c>
      <c r="T796" s="3">
        <f t="shared" si="349"/>
        <v>0</v>
      </c>
      <c r="U796" s="97" t="str">
        <f t="shared" si="350"/>
        <v>A+J=</v>
      </c>
      <c r="V796" s="122">
        <f t="shared" si="330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8"/>
        <v>45549</v>
      </c>
      <c r="B797" s="96">
        <f t="shared" si="331"/>
        <v>1228.90095784</v>
      </c>
      <c r="C797" s="3">
        <f t="shared" si="328"/>
        <v>1216.92831566</v>
      </c>
      <c r="D797" s="99">
        <f t="shared" si="332"/>
        <v>1088.3119999999999</v>
      </c>
      <c r="E797" s="120">
        <f>IF(DAY(A796)=$A$5,VLOOKUP(A796,[1]A!$E$15:$G$200,3),E796)</f>
        <v>1091.25</v>
      </c>
      <c r="F797" s="100">
        <f t="shared" si="333"/>
        <v>45312</v>
      </c>
      <c r="G797" s="141">
        <f t="shared" si="334"/>
        <v>2.6995934989231252E-3</v>
      </c>
      <c r="H797" s="101">
        <f t="shared" si="339"/>
        <v>25</v>
      </c>
      <c r="I797" s="101">
        <f t="shared" si="340"/>
        <v>31</v>
      </c>
      <c r="J797" s="96">
        <f t="shared" si="341"/>
        <v>1.0021765233740567</v>
      </c>
      <c r="K797" s="96">
        <v>1</v>
      </c>
      <c r="L797" s="96">
        <f t="shared" si="335"/>
        <v>1.0021765199999999</v>
      </c>
      <c r="M797" s="96">
        <f t="shared" si="336"/>
        <v>1219.5769844700001</v>
      </c>
      <c r="N797" s="24">
        <f t="shared" si="344"/>
        <v>0</v>
      </c>
      <c r="O797" s="95">
        <f t="shared" si="345"/>
        <v>0</v>
      </c>
      <c r="P797" s="96">
        <f t="shared" si="346"/>
        <v>0</v>
      </c>
      <c r="Q797" s="5">
        <f t="shared" si="342"/>
        <v>0.12</v>
      </c>
      <c r="R797" s="8">
        <f t="shared" si="347"/>
        <v>1.0076452520000001</v>
      </c>
      <c r="S797" s="3">
        <f t="shared" si="348"/>
        <v>9.3239733699999992</v>
      </c>
      <c r="T797" s="3">
        <f t="shared" si="349"/>
        <v>0</v>
      </c>
      <c r="U797" s="97" t="str">
        <f t="shared" si="350"/>
        <v>A+J=</v>
      </c>
      <c r="V797" s="122">
        <f t="shared" si="330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8"/>
        <v>45550</v>
      </c>
      <c r="B798" s="96">
        <f t="shared" si="331"/>
        <v>1229.3823069800001</v>
      </c>
      <c r="C798" s="3">
        <f t="shared" si="328"/>
        <v>1216.92831566</v>
      </c>
      <c r="D798" s="99">
        <f t="shared" si="332"/>
        <v>1088.3119999999999</v>
      </c>
      <c r="E798" s="120">
        <f>IF(DAY(A797)=$A$5,VLOOKUP(A797,[1]A!$E$15:$G$200,3),E797)</f>
        <v>1091.25</v>
      </c>
      <c r="F798" s="100">
        <f t="shared" si="333"/>
        <v>45312</v>
      </c>
      <c r="G798" s="141">
        <f t="shared" si="334"/>
        <v>2.6995934989231252E-3</v>
      </c>
      <c r="H798" s="101">
        <f t="shared" si="339"/>
        <v>26</v>
      </c>
      <c r="I798" s="101">
        <f t="shared" si="340"/>
        <v>31</v>
      </c>
      <c r="J798" s="96">
        <f t="shared" si="341"/>
        <v>1.0022636827753468</v>
      </c>
      <c r="K798" s="96">
        <v>1</v>
      </c>
      <c r="L798" s="96">
        <f t="shared" si="335"/>
        <v>1.00226368</v>
      </c>
      <c r="M798" s="96">
        <f t="shared" si="336"/>
        <v>1219.68305194</v>
      </c>
      <c r="N798" s="24">
        <f t="shared" si="344"/>
        <v>0</v>
      </c>
      <c r="O798" s="95">
        <f t="shared" si="345"/>
        <v>0</v>
      </c>
      <c r="P798" s="96">
        <f t="shared" si="346"/>
        <v>0</v>
      </c>
      <c r="Q798" s="5">
        <f t="shared" si="342"/>
        <v>0.12</v>
      </c>
      <c r="R798" s="8">
        <f t="shared" si="347"/>
        <v>1.0079522750000001</v>
      </c>
      <c r="S798" s="3">
        <f t="shared" si="348"/>
        <v>9.6992550400000006</v>
      </c>
      <c r="T798" s="3">
        <f t="shared" si="349"/>
        <v>0</v>
      </c>
      <c r="U798" s="97" t="str">
        <f t="shared" si="350"/>
        <v>A+J=</v>
      </c>
      <c r="V798" s="122">
        <f t="shared" si="330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8"/>
        <v>45551</v>
      </c>
      <c r="B799" s="96">
        <f t="shared" si="331"/>
        <v>1229.86383469</v>
      </c>
      <c r="C799" s="3">
        <f t="shared" si="328"/>
        <v>1216.92831566</v>
      </c>
      <c r="D799" s="99">
        <f t="shared" si="332"/>
        <v>1088.3119999999999</v>
      </c>
      <c r="E799" s="120">
        <f>IF(DAY(A798)=$A$5,VLOOKUP(A798,[1]A!$E$15:$G$200,3),E798)</f>
        <v>1091.25</v>
      </c>
      <c r="F799" s="100">
        <f t="shared" si="333"/>
        <v>45312</v>
      </c>
      <c r="G799" s="141">
        <f t="shared" si="334"/>
        <v>2.6995934989231252E-3</v>
      </c>
      <c r="H799" s="101">
        <f t="shared" si="339"/>
        <v>27</v>
      </c>
      <c r="I799" s="101">
        <f t="shared" si="340"/>
        <v>31</v>
      </c>
      <c r="J799" s="96">
        <f t="shared" si="341"/>
        <v>1.0023508497568998</v>
      </c>
      <c r="K799" s="96">
        <v>1</v>
      </c>
      <c r="L799" s="96">
        <f t="shared" si="335"/>
        <v>1.0023508400000001</v>
      </c>
      <c r="M799" s="96">
        <f t="shared" si="336"/>
        <v>1219.7891194199999</v>
      </c>
      <c r="N799" s="24">
        <f t="shared" si="344"/>
        <v>0</v>
      </c>
      <c r="O799" s="95">
        <f t="shared" si="345"/>
        <v>0</v>
      </c>
      <c r="P799" s="96">
        <f t="shared" si="346"/>
        <v>0</v>
      </c>
      <c r="Q799" s="5">
        <f t="shared" si="342"/>
        <v>0.12</v>
      </c>
      <c r="R799" s="8">
        <f t="shared" si="347"/>
        <v>1.0082593909999999</v>
      </c>
      <c r="S799" s="3">
        <f t="shared" si="348"/>
        <v>10.07471527</v>
      </c>
      <c r="T799" s="3">
        <f t="shared" si="349"/>
        <v>0</v>
      </c>
      <c r="U799" s="97" t="str">
        <f t="shared" si="350"/>
        <v>A+J=</v>
      </c>
      <c r="V799" s="122">
        <f t="shared" si="330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8"/>
        <v>45552</v>
      </c>
      <c r="B800" s="96">
        <f t="shared" si="331"/>
        <v>1230.3455667600001</v>
      </c>
      <c r="C800" s="3">
        <f t="shared" si="328"/>
        <v>1216.92831566</v>
      </c>
      <c r="D800" s="99">
        <f t="shared" si="332"/>
        <v>1088.3119999999999</v>
      </c>
      <c r="E800" s="120">
        <f>IF(DAY(A799)=$A$5,VLOOKUP(A799,[1]A!$E$15:$G$200,3),E799)</f>
        <v>1091.25</v>
      </c>
      <c r="F800" s="100">
        <f t="shared" si="333"/>
        <v>45312</v>
      </c>
      <c r="G800" s="141">
        <f t="shared" si="334"/>
        <v>2.6995934989231252E-3</v>
      </c>
      <c r="H800" s="101">
        <f t="shared" si="339"/>
        <v>28</v>
      </c>
      <c r="I800" s="101">
        <f t="shared" si="340"/>
        <v>31</v>
      </c>
      <c r="J800" s="96">
        <f t="shared" si="341"/>
        <v>1.0024380243193745</v>
      </c>
      <c r="K800" s="96">
        <v>1</v>
      </c>
      <c r="L800" s="96">
        <f t="shared" si="335"/>
        <v>1.00243802</v>
      </c>
      <c r="M800" s="96">
        <f t="shared" si="336"/>
        <v>1219.8952112300001</v>
      </c>
      <c r="N800" s="24">
        <f t="shared" si="344"/>
        <v>0</v>
      </c>
      <c r="O800" s="95">
        <f t="shared" si="345"/>
        <v>0</v>
      </c>
      <c r="P800" s="96">
        <f t="shared" si="346"/>
        <v>0</v>
      </c>
      <c r="Q800" s="5">
        <f t="shared" si="342"/>
        <v>0.12</v>
      </c>
      <c r="R800" s="8">
        <f t="shared" si="347"/>
        <v>1.0085666010000001</v>
      </c>
      <c r="S800" s="3">
        <f t="shared" si="348"/>
        <v>10.45035553</v>
      </c>
      <c r="T800" s="3">
        <f t="shared" si="349"/>
        <v>0</v>
      </c>
      <c r="U800" s="97" t="str">
        <f t="shared" si="350"/>
        <v>A+J=</v>
      </c>
      <c r="V800" s="122">
        <f t="shared" si="330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8"/>
        <v>45553</v>
      </c>
      <c r="B801" s="96">
        <f t="shared" si="331"/>
        <v>1230.8274787</v>
      </c>
      <c r="C801" s="3">
        <f t="shared" si="328"/>
        <v>1216.92831566</v>
      </c>
      <c r="D801" s="99">
        <f t="shared" si="332"/>
        <v>1088.3119999999999</v>
      </c>
      <c r="E801" s="120">
        <f>IF(DAY(A800)=$A$5,VLOOKUP(A800,[1]A!$E$15:$G$200,3),E800)</f>
        <v>1091.25</v>
      </c>
      <c r="F801" s="100">
        <f t="shared" si="333"/>
        <v>45312</v>
      </c>
      <c r="G801" s="141">
        <f t="shared" si="334"/>
        <v>2.6995934989231252E-3</v>
      </c>
      <c r="H801" s="101">
        <f t="shared" si="339"/>
        <v>29</v>
      </c>
      <c r="I801" s="101">
        <f t="shared" si="340"/>
        <v>31</v>
      </c>
      <c r="J801" s="96">
        <f t="shared" si="341"/>
        <v>1.0025252064634302</v>
      </c>
      <c r="K801" s="96">
        <v>1</v>
      </c>
      <c r="L801" s="96">
        <f t="shared" si="335"/>
        <v>1.0025252</v>
      </c>
      <c r="M801" s="96">
        <f t="shared" si="336"/>
        <v>1220.00130304</v>
      </c>
      <c r="N801" s="24">
        <f t="shared" si="344"/>
        <v>0</v>
      </c>
      <c r="O801" s="95">
        <f t="shared" si="345"/>
        <v>0</v>
      </c>
      <c r="P801" s="96">
        <f t="shared" si="346"/>
        <v>0</v>
      </c>
      <c r="Q801" s="5">
        <f t="shared" si="342"/>
        <v>0.12</v>
      </c>
      <c r="R801" s="8">
        <f t="shared" si="347"/>
        <v>1.008873905</v>
      </c>
      <c r="S801" s="3">
        <f t="shared" si="348"/>
        <v>10.826175660000001</v>
      </c>
      <c r="T801" s="3">
        <f t="shared" si="349"/>
        <v>0</v>
      </c>
      <c r="U801" s="97" t="str">
        <f t="shared" si="350"/>
        <v>A+J=</v>
      </c>
      <c r="V801" s="122">
        <f t="shared" si="330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8"/>
        <v>45554</v>
      </c>
      <c r="B802" s="96">
        <f t="shared" si="331"/>
        <v>1231.3095815899999</v>
      </c>
      <c r="C802" s="3">
        <f t="shared" si="328"/>
        <v>1216.92831566</v>
      </c>
      <c r="D802" s="99">
        <f t="shared" si="332"/>
        <v>1088.3119999999999</v>
      </c>
      <c r="E802" s="120">
        <f>IF(DAY(A801)=$A$5,VLOOKUP(A801,[1]A!$E$15:$G$200,3),E801)</f>
        <v>1091.25</v>
      </c>
      <c r="F802" s="100">
        <f t="shared" si="333"/>
        <v>45312</v>
      </c>
      <c r="G802" s="141">
        <f t="shared" si="334"/>
        <v>2.6995934989231252E-3</v>
      </c>
      <c r="H802" s="101">
        <f t="shared" si="339"/>
        <v>30</v>
      </c>
      <c r="I802" s="101">
        <f t="shared" si="340"/>
        <v>31</v>
      </c>
      <c r="J802" s="96">
        <f t="shared" si="341"/>
        <v>1.0026123961897266</v>
      </c>
      <c r="K802" s="96">
        <v>1</v>
      </c>
      <c r="L802" s="96">
        <f t="shared" si="335"/>
        <v>1.0026123899999999</v>
      </c>
      <c r="M802" s="96">
        <f t="shared" si="336"/>
        <v>1220.10740702</v>
      </c>
      <c r="N802" s="24">
        <f t="shared" si="344"/>
        <v>0</v>
      </c>
      <c r="O802" s="95">
        <f t="shared" si="345"/>
        <v>0</v>
      </c>
      <c r="P802" s="96">
        <f t="shared" si="346"/>
        <v>0</v>
      </c>
      <c r="Q802" s="5">
        <f t="shared" si="342"/>
        <v>0.12</v>
      </c>
      <c r="R802" s="8">
        <f t="shared" si="347"/>
        <v>1.009181302</v>
      </c>
      <c r="S802" s="3">
        <f t="shared" si="348"/>
        <v>11.20217457</v>
      </c>
      <c r="T802" s="3">
        <f t="shared" si="349"/>
        <v>0</v>
      </c>
      <c r="U802" s="97" t="str">
        <f t="shared" si="350"/>
        <v>A+J=</v>
      </c>
      <c r="V802" s="122">
        <f t="shared" si="330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8"/>
        <v>45555</v>
      </c>
      <c r="B803" s="96">
        <f t="shared" si="331"/>
        <v>1231.7918766999999</v>
      </c>
      <c r="C803" s="3">
        <f t="shared" si="328"/>
        <v>1216.92831566</v>
      </c>
      <c r="D803" s="99">
        <f t="shared" si="332"/>
        <v>1088.3119999999999</v>
      </c>
      <c r="E803" s="120">
        <f>IF(DAY(A802)=$A$5,VLOOKUP(A802,[1]A!$E$15:$G$200,3),E802)</f>
        <v>1091.25</v>
      </c>
      <c r="F803" s="100">
        <f t="shared" si="333"/>
        <v>45312</v>
      </c>
      <c r="G803" s="141">
        <f t="shared" si="334"/>
        <v>2.6995934989231252E-3</v>
      </c>
      <c r="H803" s="101">
        <f t="shared" si="339"/>
        <v>31</v>
      </c>
      <c r="I803" s="101">
        <f t="shared" si="340"/>
        <v>31</v>
      </c>
      <c r="J803" s="96">
        <f t="shared" si="341"/>
        <v>1.0026995934989231</v>
      </c>
      <c r="K803" s="96">
        <v>1</v>
      </c>
      <c r="L803" s="96">
        <f t="shared" si="335"/>
        <v>1.00269959</v>
      </c>
      <c r="M803" s="96">
        <f t="shared" si="336"/>
        <v>1220.2135231699999</v>
      </c>
      <c r="N803" s="24">
        <f t="shared" si="344"/>
        <v>26</v>
      </c>
      <c r="O803" s="95">
        <f t="shared" si="345"/>
        <v>5.0000000000000001E-3</v>
      </c>
      <c r="P803" s="96">
        <f t="shared" si="346"/>
        <v>6.1010676100000003</v>
      </c>
      <c r="Q803" s="5">
        <f t="shared" si="342"/>
        <v>0.12</v>
      </c>
      <c r="R803" s="8">
        <f t="shared" si="347"/>
        <v>1.0094887930000001</v>
      </c>
      <c r="S803" s="3">
        <f t="shared" si="348"/>
        <v>11.578353529999999</v>
      </c>
      <c r="T803" s="3">
        <f t="shared" si="349"/>
        <v>17.679421139999999</v>
      </c>
      <c r="U803" s="97" t="str">
        <f t="shared" si="350"/>
        <v>A+J=</v>
      </c>
      <c r="V803" s="122">
        <f t="shared" si="330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8"/>
        <v>45556</v>
      </c>
      <c r="B804" s="96">
        <f t="shared" si="331"/>
        <v>1214.6038545700001</v>
      </c>
      <c r="C804" s="3">
        <f t="shared" si="328"/>
        <v>1214.1124555599999</v>
      </c>
      <c r="D804" s="99">
        <f t="shared" si="332"/>
        <v>1088.3119999999999</v>
      </c>
      <c r="E804" s="120">
        <f>IF(DAY(A803)=$A$5,VLOOKUP(A803,[1]A!$E$15:$G$200,3),E803)</f>
        <v>1091.25</v>
      </c>
      <c r="F804" s="100">
        <f t="shared" si="333"/>
        <v>45312</v>
      </c>
      <c r="G804" s="141">
        <f t="shared" si="334"/>
        <v>2.6995934989231252E-3</v>
      </c>
      <c r="H804" s="101">
        <f t="shared" si="339"/>
        <v>1</v>
      </c>
      <c r="I804" s="101">
        <f t="shared" si="340"/>
        <v>30</v>
      </c>
      <c r="J804" s="96">
        <f t="shared" si="341"/>
        <v>1.0000898692427045</v>
      </c>
      <c r="K804" s="96">
        <v>1</v>
      </c>
      <c r="L804" s="96">
        <f t="shared" si="335"/>
        <v>1.0000898600000001</v>
      </c>
      <c r="M804" s="96">
        <f t="shared" si="336"/>
        <v>1214.2215557</v>
      </c>
      <c r="N804" s="24">
        <f t="shared" si="344"/>
        <v>0</v>
      </c>
      <c r="O804" s="95">
        <f t="shared" si="345"/>
        <v>0</v>
      </c>
      <c r="P804" s="96">
        <f t="shared" si="346"/>
        <v>0</v>
      </c>
      <c r="Q804" s="5">
        <f t="shared" si="342"/>
        <v>0.12</v>
      </c>
      <c r="R804" s="8">
        <f t="shared" si="347"/>
        <v>1.0003148509999999</v>
      </c>
      <c r="S804" s="3">
        <f t="shared" si="348"/>
        <v>0.38229887000000001</v>
      </c>
      <c r="T804" s="3">
        <f t="shared" si="349"/>
        <v>0</v>
      </c>
      <c r="U804" s="97" t="str">
        <f t="shared" si="350"/>
        <v>A+J=</v>
      </c>
      <c r="V804" s="122">
        <f t="shared" si="330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8"/>
        <v>45557</v>
      </c>
      <c r="B805" s="96">
        <f t="shared" si="331"/>
        <v>1215.09546802</v>
      </c>
      <c r="C805" s="3">
        <f t="shared" si="328"/>
        <v>1214.1124555599999</v>
      </c>
      <c r="D805" s="99">
        <f t="shared" si="332"/>
        <v>1088.3119999999999</v>
      </c>
      <c r="E805" s="120">
        <f>IF(DAY(A804)=$A$5,VLOOKUP(A804,[1]A!$E$15:$G$200,3),E804)</f>
        <v>1091.25</v>
      </c>
      <c r="F805" s="100">
        <f t="shared" si="333"/>
        <v>45312</v>
      </c>
      <c r="G805" s="141">
        <f t="shared" si="334"/>
        <v>2.6995934989231252E-3</v>
      </c>
      <c r="H805" s="101">
        <f t="shared" si="339"/>
        <v>2</v>
      </c>
      <c r="I805" s="101">
        <f t="shared" si="340"/>
        <v>30</v>
      </c>
      <c r="J805" s="96">
        <f t="shared" si="341"/>
        <v>1.0001797465618898</v>
      </c>
      <c r="K805" s="96">
        <v>1</v>
      </c>
      <c r="L805" s="96">
        <f t="shared" si="335"/>
        <v>1.0001797400000001</v>
      </c>
      <c r="M805" s="96">
        <f t="shared" si="336"/>
        <v>1214.33068013</v>
      </c>
      <c r="N805" s="24">
        <f t="shared" si="344"/>
        <v>0</v>
      </c>
      <c r="O805" s="95">
        <f t="shared" si="345"/>
        <v>0</v>
      </c>
      <c r="P805" s="96">
        <f t="shared" si="346"/>
        <v>0</v>
      </c>
      <c r="Q805" s="5">
        <f t="shared" si="342"/>
        <v>0.12</v>
      </c>
      <c r="R805" s="8">
        <f t="shared" si="347"/>
        <v>1.000629802</v>
      </c>
      <c r="S805" s="3">
        <f t="shared" si="348"/>
        <v>0.76478789000000003</v>
      </c>
      <c r="T805" s="3">
        <f t="shared" si="349"/>
        <v>0</v>
      </c>
      <c r="U805" s="97" t="str">
        <f t="shared" si="350"/>
        <v>A+J=</v>
      </c>
      <c r="V805" s="122">
        <f t="shared" si="330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8"/>
        <v>45558</v>
      </c>
      <c r="B806" s="96">
        <f t="shared" si="331"/>
        <v>1215.58728258</v>
      </c>
      <c r="C806" s="3">
        <f t="shared" ref="C806:C869" si="351">IF(N805&gt;0,M805-P805,C805)</f>
        <v>1214.1124555599999</v>
      </c>
      <c r="D806" s="99">
        <f t="shared" si="332"/>
        <v>1088.3119999999999</v>
      </c>
      <c r="E806" s="120">
        <f>IF(DAY(A805)=$A$5,VLOOKUP(A805,[1]A!$E$15:$G$200,3),E805)</f>
        <v>1091.25</v>
      </c>
      <c r="F806" s="100">
        <f t="shared" si="333"/>
        <v>45312</v>
      </c>
      <c r="G806" s="141">
        <f t="shared" si="334"/>
        <v>2.6995934989231252E-3</v>
      </c>
      <c r="H806" s="101">
        <f t="shared" si="339"/>
        <v>3</v>
      </c>
      <c r="I806" s="101">
        <f t="shared" si="340"/>
        <v>30</v>
      </c>
      <c r="J806" s="96">
        <f t="shared" si="341"/>
        <v>1.0002696319582818</v>
      </c>
      <c r="K806" s="96">
        <v>1</v>
      </c>
      <c r="L806" s="96">
        <f t="shared" si="335"/>
        <v>1.00026963</v>
      </c>
      <c r="M806" s="96">
        <f t="shared" si="336"/>
        <v>1214.4398166999999</v>
      </c>
      <c r="N806" s="24">
        <f t="shared" si="344"/>
        <v>0</v>
      </c>
      <c r="O806" s="95">
        <f t="shared" si="345"/>
        <v>0</v>
      </c>
      <c r="P806" s="96">
        <f t="shared" si="346"/>
        <v>0</v>
      </c>
      <c r="Q806" s="5">
        <f t="shared" si="342"/>
        <v>0.12</v>
      </c>
      <c r="R806" s="8">
        <f t="shared" si="347"/>
        <v>1.0009448519999999</v>
      </c>
      <c r="S806" s="3">
        <f t="shared" si="348"/>
        <v>1.1474658799999999</v>
      </c>
      <c r="T806" s="3">
        <f t="shared" si="349"/>
        <v>0</v>
      </c>
      <c r="U806" s="97" t="str">
        <f t="shared" si="350"/>
        <v>A+J=</v>
      </c>
      <c r="V806" s="122">
        <f t="shared" si="330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8"/>
        <v>45559</v>
      </c>
      <c r="B807" s="96">
        <f t="shared" si="331"/>
        <v>1216.07928616</v>
      </c>
      <c r="C807" s="3">
        <f t="shared" si="351"/>
        <v>1214.1124555599999</v>
      </c>
      <c r="D807" s="99">
        <f t="shared" si="332"/>
        <v>1088.3119999999999</v>
      </c>
      <c r="E807" s="120">
        <f>IF(DAY(A806)=$A$5,VLOOKUP(A806,[1]A!$E$15:$G$200,3),E806)</f>
        <v>1091.25</v>
      </c>
      <c r="F807" s="100">
        <f t="shared" si="333"/>
        <v>45312</v>
      </c>
      <c r="G807" s="141">
        <f t="shared" si="334"/>
        <v>2.6995934989231252E-3</v>
      </c>
      <c r="H807" s="101">
        <f t="shared" si="339"/>
        <v>4</v>
      </c>
      <c r="I807" s="101">
        <f t="shared" si="340"/>
        <v>30</v>
      </c>
      <c r="J807" s="96">
        <f t="shared" si="341"/>
        <v>1.0003595254326061</v>
      </c>
      <c r="K807" s="96">
        <v>1</v>
      </c>
      <c r="L807" s="96">
        <f t="shared" si="335"/>
        <v>1.0003595199999999</v>
      </c>
      <c r="M807" s="96">
        <f t="shared" si="336"/>
        <v>1214.5489532700001</v>
      </c>
      <c r="N807" s="24">
        <f t="shared" si="344"/>
        <v>0</v>
      </c>
      <c r="O807" s="95">
        <f t="shared" si="345"/>
        <v>0</v>
      </c>
      <c r="P807" s="96">
        <f t="shared" si="346"/>
        <v>0</v>
      </c>
      <c r="Q807" s="5">
        <f t="shared" si="342"/>
        <v>0.12</v>
      </c>
      <c r="R807" s="8">
        <f t="shared" si="347"/>
        <v>1.0012600009999999</v>
      </c>
      <c r="S807" s="3">
        <f t="shared" si="348"/>
        <v>1.5303328899999999</v>
      </c>
      <c r="T807" s="3">
        <f t="shared" si="349"/>
        <v>0</v>
      </c>
      <c r="U807" s="97" t="str">
        <f t="shared" si="350"/>
        <v>A+J=</v>
      </c>
      <c r="V807" s="122">
        <f t="shared" si="330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8"/>
        <v>45560</v>
      </c>
      <c r="B808" s="96">
        <f t="shared" si="331"/>
        <v>1216.57149093</v>
      </c>
      <c r="C808" s="3">
        <f t="shared" si="351"/>
        <v>1214.1124555599999</v>
      </c>
      <c r="D808" s="99">
        <f t="shared" si="332"/>
        <v>1088.3119999999999</v>
      </c>
      <c r="E808" s="120">
        <f>IF(DAY(A807)=$A$5,VLOOKUP(A807,[1]A!$E$15:$G$200,3),E807)</f>
        <v>1091.25</v>
      </c>
      <c r="F808" s="100">
        <f t="shared" si="333"/>
        <v>45312</v>
      </c>
      <c r="G808" s="141">
        <f t="shared" si="334"/>
        <v>2.6995934989231252E-3</v>
      </c>
      <c r="H808" s="101">
        <f t="shared" si="339"/>
        <v>5</v>
      </c>
      <c r="I808" s="101">
        <f t="shared" si="340"/>
        <v>30</v>
      </c>
      <c r="J808" s="96">
        <f t="shared" si="341"/>
        <v>1.000449426985589</v>
      </c>
      <c r="K808" s="96">
        <v>1</v>
      </c>
      <c r="L808" s="96">
        <f t="shared" si="335"/>
        <v>1.00044942</v>
      </c>
      <c r="M808" s="96">
        <f t="shared" si="336"/>
        <v>1214.65810197</v>
      </c>
      <c r="N808" s="24">
        <f t="shared" si="344"/>
        <v>0</v>
      </c>
      <c r="O808" s="95">
        <f t="shared" si="345"/>
        <v>0</v>
      </c>
      <c r="P808" s="96">
        <f t="shared" si="346"/>
        <v>0</v>
      </c>
      <c r="Q808" s="5">
        <f t="shared" si="342"/>
        <v>0.12</v>
      </c>
      <c r="R808" s="8">
        <f t="shared" si="347"/>
        <v>1.0015752490000001</v>
      </c>
      <c r="S808" s="3">
        <f t="shared" si="348"/>
        <v>1.91338896</v>
      </c>
      <c r="T808" s="3">
        <f t="shared" si="349"/>
        <v>0</v>
      </c>
      <c r="U808" s="97" t="str">
        <f t="shared" si="350"/>
        <v>A+J=</v>
      </c>
      <c r="V808" s="122">
        <f t="shared" si="330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8"/>
        <v>45561</v>
      </c>
      <c r="B809" s="96">
        <f t="shared" si="331"/>
        <v>1217.0638969499998</v>
      </c>
      <c r="C809" s="3">
        <f t="shared" si="351"/>
        <v>1214.1124555599999</v>
      </c>
      <c r="D809" s="99">
        <f t="shared" si="332"/>
        <v>1088.3119999999999</v>
      </c>
      <c r="E809" s="120">
        <f>IF(DAY(A808)=$A$5,VLOOKUP(A808,[1]A!$E$15:$G$200,3),E808)</f>
        <v>1091.25</v>
      </c>
      <c r="F809" s="100">
        <f t="shared" si="333"/>
        <v>45312</v>
      </c>
      <c r="G809" s="141">
        <f t="shared" si="334"/>
        <v>2.6995934989231252E-3</v>
      </c>
      <c r="H809" s="101">
        <f t="shared" si="339"/>
        <v>6</v>
      </c>
      <c r="I809" s="101">
        <f t="shared" si="340"/>
        <v>30</v>
      </c>
      <c r="J809" s="96">
        <f t="shared" si="341"/>
        <v>1.0005393366179562</v>
      </c>
      <c r="K809" s="96">
        <v>1</v>
      </c>
      <c r="L809" s="96">
        <f t="shared" si="335"/>
        <v>1.0005393300000001</v>
      </c>
      <c r="M809" s="96">
        <f t="shared" si="336"/>
        <v>1214.7672628299999</v>
      </c>
      <c r="N809" s="24">
        <f t="shared" si="344"/>
        <v>0</v>
      </c>
      <c r="O809" s="95">
        <f t="shared" si="345"/>
        <v>0</v>
      </c>
      <c r="P809" s="96">
        <f t="shared" si="346"/>
        <v>0</v>
      </c>
      <c r="Q809" s="5">
        <f t="shared" si="342"/>
        <v>0.12</v>
      </c>
      <c r="R809" s="8">
        <f t="shared" si="347"/>
        <v>1.001890596</v>
      </c>
      <c r="S809" s="3">
        <f t="shared" si="348"/>
        <v>2.2966341199999998</v>
      </c>
      <c r="T809" s="3">
        <f t="shared" si="349"/>
        <v>0</v>
      </c>
      <c r="U809" s="97" t="str">
        <f t="shared" si="350"/>
        <v>A+J=</v>
      </c>
      <c r="V809" s="122">
        <f t="shared" si="330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8"/>
        <v>45562</v>
      </c>
      <c r="B810" s="96">
        <f t="shared" si="331"/>
        <v>1217.55650547</v>
      </c>
      <c r="C810" s="3">
        <f t="shared" si="351"/>
        <v>1214.1124555599999</v>
      </c>
      <c r="D810" s="99">
        <f t="shared" si="332"/>
        <v>1088.3119999999999</v>
      </c>
      <c r="E810" s="120">
        <f>IF(DAY(A809)=$A$5,VLOOKUP(A809,[1]A!$E$15:$G$200,3),E809)</f>
        <v>1091.25</v>
      </c>
      <c r="F810" s="100">
        <f t="shared" si="333"/>
        <v>45312</v>
      </c>
      <c r="G810" s="141">
        <f t="shared" si="334"/>
        <v>2.6995934989231252E-3</v>
      </c>
      <c r="H810" s="101">
        <f t="shared" si="339"/>
        <v>7</v>
      </c>
      <c r="I810" s="101">
        <f t="shared" si="340"/>
        <v>30</v>
      </c>
      <c r="J810" s="96">
        <f t="shared" si="341"/>
        <v>1.0006292543304343</v>
      </c>
      <c r="K810" s="96">
        <v>1</v>
      </c>
      <c r="L810" s="96">
        <f t="shared" si="335"/>
        <v>1.00062925</v>
      </c>
      <c r="M810" s="96">
        <f t="shared" si="336"/>
        <v>1214.8764358200001</v>
      </c>
      <c r="N810" s="24">
        <f t="shared" si="344"/>
        <v>0</v>
      </c>
      <c r="O810" s="95">
        <f t="shared" si="345"/>
        <v>0</v>
      </c>
      <c r="P810" s="96">
        <f t="shared" si="346"/>
        <v>0</v>
      </c>
      <c r="Q810" s="5">
        <f t="shared" si="342"/>
        <v>0.12</v>
      </c>
      <c r="R810" s="8">
        <f t="shared" si="347"/>
        <v>1.0022060429999999</v>
      </c>
      <c r="S810" s="3">
        <f t="shared" si="348"/>
        <v>2.6800696500000001</v>
      </c>
      <c r="T810" s="3">
        <f t="shared" si="349"/>
        <v>0</v>
      </c>
      <c r="U810" s="97" t="str">
        <f t="shared" si="350"/>
        <v>A+J=</v>
      </c>
      <c r="V810" s="122">
        <f t="shared" si="330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8"/>
        <v>45563</v>
      </c>
      <c r="B811" s="96">
        <f t="shared" si="331"/>
        <v>1218.04931532</v>
      </c>
      <c r="C811" s="3">
        <f t="shared" si="351"/>
        <v>1214.1124555599999</v>
      </c>
      <c r="D811" s="99">
        <f t="shared" si="332"/>
        <v>1088.3119999999999</v>
      </c>
      <c r="E811" s="120">
        <f>IF(DAY(A810)=$A$5,VLOOKUP(A810,[1]A!$E$15:$G$200,3),E810)</f>
        <v>1091.25</v>
      </c>
      <c r="F811" s="100">
        <f t="shared" si="333"/>
        <v>45312</v>
      </c>
      <c r="G811" s="141">
        <f t="shared" si="334"/>
        <v>2.6995934989231252E-3</v>
      </c>
      <c r="H811" s="101">
        <f t="shared" si="339"/>
        <v>8</v>
      </c>
      <c r="I811" s="101">
        <f t="shared" si="340"/>
        <v>30</v>
      </c>
      <c r="J811" s="96">
        <f t="shared" si="341"/>
        <v>1.0007191801237489</v>
      </c>
      <c r="K811" s="96">
        <v>1</v>
      </c>
      <c r="L811" s="96">
        <f t="shared" si="335"/>
        <v>1.0007191799999999</v>
      </c>
      <c r="M811" s="96">
        <f t="shared" si="336"/>
        <v>1214.9856209500001</v>
      </c>
      <c r="N811" s="24">
        <f t="shared" si="344"/>
        <v>0</v>
      </c>
      <c r="O811" s="95">
        <f t="shared" si="345"/>
        <v>0</v>
      </c>
      <c r="P811" s="96">
        <f t="shared" si="346"/>
        <v>0</v>
      </c>
      <c r="Q811" s="5">
        <f t="shared" si="342"/>
        <v>0.12</v>
      </c>
      <c r="R811" s="8">
        <f t="shared" si="347"/>
        <v>1.0025215890000001</v>
      </c>
      <c r="S811" s="3">
        <f t="shared" si="348"/>
        <v>3.0636943699999999</v>
      </c>
      <c r="T811" s="3">
        <f t="shared" si="349"/>
        <v>0</v>
      </c>
      <c r="U811" s="97" t="str">
        <f t="shared" ref="U811:U826" si="352">U810</f>
        <v>A+J=</v>
      </c>
      <c r="V811" s="122">
        <f t="shared" ref="V811:V874" si="353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8"/>
        <v>45564</v>
      </c>
      <c r="B812" s="96">
        <f t="shared" si="331"/>
        <v>1218.54231437</v>
      </c>
      <c r="C812" s="3">
        <f t="shared" si="351"/>
        <v>1214.1124555599999</v>
      </c>
      <c r="D812" s="99">
        <f t="shared" si="332"/>
        <v>1088.3119999999999</v>
      </c>
      <c r="E812" s="120">
        <f>IF(DAY(A811)=$A$5,VLOOKUP(A811,[1]A!$E$15:$G$200,3),E811)</f>
        <v>1091.25</v>
      </c>
      <c r="F812" s="100">
        <f t="shared" si="333"/>
        <v>45312</v>
      </c>
      <c r="G812" s="141">
        <f t="shared" si="334"/>
        <v>2.6995934989231252E-3</v>
      </c>
      <c r="H812" s="101">
        <f t="shared" si="339"/>
        <v>9</v>
      </c>
      <c r="I812" s="101">
        <f t="shared" si="340"/>
        <v>30</v>
      </c>
      <c r="J812" s="96">
        <f t="shared" si="341"/>
        <v>1.0008091139986264</v>
      </c>
      <c r="K812" s="96">
        <v>1</v>
      </c>
      <c r="L812" s="96">
        <f t="shared" si="335"/>
        <v>1.0008091100000001</v>
      </c>
      <c r="M812" s="96">
        <f t="shared" si="336"/>
        <v>1215.0948060799999</v>
      </c>
      <c r="N812" s="24">
        <f t="shared" si="344"/>
        <v>0</v>
      </c>
      <c r="O812" s="95">
        <f t="shared" si="345"/>
        <v>0</v>
      </c>
      <c r="P812" s="96">
        <f t="shared" si="346"/>
        <v>0</v>
      </c>
      <c r="Q812" s="5">
        <f t="shared" si="342"/>
        <v>0.12</v>
      </c>
      <c r="R812" s="8">
        <f t="shared" si="347"/>
        <v>1.002837234</v>
      </c>
      <c r="S812" s="3">
        <f t="shared" si="348"/>
        <v>3.44750829</v>
      </c>
      <c r="T812" s="3">
        <f t="shared" si="349"/>
        <v>0</v>
      </c>
      <c r="U812" s="97" t="str">
        <f t="shared" si="352"/>
        <v>A+J=</v>
      </c>
      <c r="V812" s="122">
        <f t="shared" si="353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8"/>
        <v>45565</v>
      </c>
      <c r="B813" s="96">
        <f t="shared" si="331"/>
        <v>1219.03551606</v>
      </c>
      <c r="C813" s="3">
        <f t="shared" si="351"/>
        <v>1214.1124555599999</v>
      </c>
      <c r="D813" s="99">
        <f t="shared" si="332"/>
        <v>1088.3119999999999</v>
      </c>
      <c r="E813" s="120">
        <f>IF(DAY(A812)=$A$5,VLOOKUP(A812,[1]A!$E$15:$G$200,3),E812)</f>
        <v>1091.25</v>
      </c>
      <c r="F813" s="100">
        <f t="shared" si="333"/>
        <v>45312</v>
      </c>
      <c r="G813" s="141">
        <f t="shared" si="334"/>
        <v>2.6995934989231252E-3</v>
      </c>
      <c r="H813" s="101">
        <f t="shared" si="339"/>
        <v>10</v>
      </c>
      <c r="I813" s="101">
        <f t="shared" si="340"/>
        <v>30</v>
      </c>
      <c r="J813" s="96">
        <f t="shared" si="341"/>
        <v>1.0008990559557933</v>
      </c>
      <c r="K813" s="96">
        <v>1</v>
      </c>
      <c r="L813" s="96">
        <f t="shared" si="335"/>
        <v>1.0008990499999999</v>
      </c>
      <c r="M813" s="96">
        <f t="shared" si="336"/>
        <v>1215.2040033599999</v>
      </c>
      <c r="N813" s="24">
        <f t="shared" si="344"/>
        <v>0</v>
      </c>
      <c r="O813" s="95">
        <f t="shared" si="345"/>
        <v>0</v>
      </c>
      <c r="P813" s="96">
        <f t="shared" si="346"/>
        <v>0</v>
      </c>
      <c r="Q813" s="5">
        <f t="shared" si="342"/>
        <v>0.12</v>
      </c>
      <c r="R813" s="8">
        <f t="shared" si="347"/>
        <v>1.003152979</v>
      </c>
      <c r="S813" s="3">
        <f t="shared" si="348"/>
        <v>3.8315127000000002</v>
      </c>
      <c r="T813" s="3">
        <f t="shared" si="349"/>
        <v>0</v>
      </c>
      <c r="U813" s="97" t="str">
        <f t="shared" si="352"/>
        <v>A+J=</v>
      </c>
      <c r="V813" s="122">
        <f t="shared" si="353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8"/>
        <v>45566</v>
      </c>
      <c r="B814" s="96">
        <f t="shared" ref="B814:B877" si="354">(M814+S814)</f>
        <v>1219.5289191900001</v>
      </c>
      <c r="C814" s="3">
        <f t="shared" si="351"/>
        <v>1214.1124555599999</v>
      </c>
      <c r="D814" s="99">
        <f t="shared" ref="D814:D877" si="355">IF(E814=E813,D813,E813)</f>
        <v>1088.3119999999999</v>
      </c>
      <c r="E814" s="120">
        <f>IF(DAY(A813)=$A$5,VLOOKUP(A813,[1]A!$E$15:$G$200,3),E813)</f>
        <v>1091.25</v>
      </c>
      <c r="F814" s="100">
        <f t="shared" ref="F814:F877" si="356">IF(D814=D813,F813,EDATE(A814,-1))</f>
        <v>45312</v>
      </c>
      <c r="G814" s="141">
        <f t="shared" ref="G814:G877" si="357">(E814/D814)-1</f>
        <v>2.6995934989231252E-3</v>
      </c>
      <c r="H814" s="101">
        <f t="shared" si="339"/>
        <v>11</v>
      </c>
      <c r="I814" s="101">
        <f t="shared" si="340"/>
        <v>30</v>
      </c>
      <c r="J814" s="96">
        <f t="shared" si="341"/>
        <v>1.0009890059959756</v>
      </c>
      <c r="K814" s="96">
        <v>1</v>
      </c>
      <c r="L814" s="96">
        <f t="shared" ref="L814:L877" si="358">TRUNC(J814*K814,8)</f>
        <v>1.0009889999999999</v>
      </c>
      <c r="M814" s="96">
        <f t="shared" ref="M814:M877" si="359">TRUNC(C814*L814,8)</f>
        <v>1215.3132127700001</v>
      </c>
      <c r="N814" s="24">
        <f t="shared" si="344"/>
        <v>0</v>
      </c>
      <c r="O814" s="95">
        <f t="shared" si="345"/>
        <v>0</v>
      </c>
      <c r="P814" s="96">
        <f t="shared" si="346"/>
        <v>0</v>
      </c>
      <c r="Q814" s="5">
        <f t="shared" si="342"/>
        <v>0.12</v>
      </c>
      <c r="R814" s="8">
        <f t="shared" si="347"/>
        <v>1.003468823</v>
      </c>
      <c r="S814" s="3">
        <f t="shared" si="348"/>
        <v>4.2157064200000001</v>
      </c>
      <c r="T814" s="3">
        <f t="shared" si="349"/>
        <v>0</v>
      </c>
      <c r="U814" s="97" t="str">
        <f t="shared" si="352"/>
        <v>A+J=</v>
      </c>
      <c r="V814" s="122">
        <f t="shared" si="353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8"/>
        <v>45567</v>
      </c>
      <c r="B815" s="96">
        <f t="shared" si="354"/>
        <v>1220.02252505</v>
      </c>
      <c r="C815" s="3">
        <f t="shared" si="351"/>
        <v>1214.1124555599999</v>
      </c>
      <c r="D815" s="99">
        <f t="shared" si="355"/>
        <v>1088.3119999999999</v>
      </c>
      <c r="E815" s="120">
        <f>IF(DAY(A814)=$A$5,VLOOKUP(A814,[1]A!$E$15:$G$200,3),E814)</f>
        <v>1091.25</v>
      </c>
      <c r="F815" s="100">
        <f t="shared" si="356"/>
        <v>45312</v>
      </c>
      <c r="G815" s="141">
        <f t="shared" si="357"/>
        <v>2.6995934989231252E-3</v>
      </c>
      <c r="H815" s="101">
        <f t="shared" si="339"/>
        <v>12</v>
      </c>
      <c r="I815" s="101">
        <f t="shared" si="340"/>
        <v>30</v>
      </c>
      <c r="J815" s="96">
        <f t="shared" si="341"/>
        <v>1.0010789641199</v>
      </c>
      <c r="K815" s="96">
        <v>1</v>
      </c>
      <c r="L815" s="96">
        <f t="shared" si="358"/>
        <v>1.0010789600000001</v>
      </c>
      <c r="M815" s="96">
        <f t="shared" si="359"/>
        <v>1215.42243433</v>
      </c>
      <c r="N815" s="24">
        <f t="shared" si="344"/>
        <v>0</v>
      </c>
      <c r="O815" s="95">
        <f t="shared" si="345"/>
        <v>0</v>
      </c>
      <c r="P815" s="96">
        <f t="shared" si="346"/>
        <v>0</v>
      </c>
      <c r="Q815" s="5">
        <f t="shared" si="342"/>
        <v>0.12</v>
      </c>
      <c r="R815" s="8">
        <f t="shared" si="347"/>
        <v>1.003784767</v>
      </c>
      <c r="S815" s="3">
        <f t="shared" si="348"/>
        <v>4.6000907199999999</v>
      </c>
      <c r="T815" s="3">
        <f t="shared" si="349"/>
        <v>0</v>
      </c>
      <c r="U815" s="97" t="str">
        <f t="shared" si="352"/>
        <v>A+J=</v>
      </c>
      <c r="V815" s="122">
        <f t="shared" si="353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8"/>
        <v>45568</v>
      </c>
      <c r="B816" s="96">
        <f t="shared" si="354"/>
        <v>1220.51633244</v>
      </c>
      <c r="C816" s="3">
        <f t="shared" si="351"/>
        <v>1214.1124555599999</v>
      </c>
      <c r="D816" s="99">
        <f t="shared" si="355"/>
        <v>1088.3119999999999</v>
      </c>
      <c r="E816" s="120">
        <f>IF(DAY(A815)=$A$5,VLOOKUP(A815,[1]A!$E$15:$G$200,3),E815)</f>
        <v>1091.25</v>
      </c>
      <c r="F816" s="100">
        <f t="shared" si="356"/>
        <v>45312</v>
      </c>
      <c r="G816" s="141">
        <f t="shared" si="357"/>
        <v>2.6995934989231252E-3</v>
      </c>
      <c r="H816" s="101">
        <f t="shared" si="339"/>
        <v>13</v>
      </c>
      <c r="I816" s="101">
        <f t="shared" si="340"/>
        <v>30</v>
      </c>
      <c r="J816" s="96">
        <f t="shared" si="341"/>
        <v>1.0011689303282929</v>
      </c>
      <c r="K816" s="96">
        <v>1</v>
      </c>
      <c r="L816" s="96">
        <f t="shared" si="358"/>
        <v>1.00116893</v>
      </c>
      <c r="M816" s="96">
        <f t="shared" si="359"/>
        <v>1215.53166803</v>
      </c>
      <c r="N816" s="24">
        <f t="shared" si="344"/>
        <v>0</v>
      </c>
      <c r="O816" s="95">
        <f t="shared" si="345"/>
        <v>0</v>
      </c>
      <c r="P816" s="96">
        <f t="shared" si="346"/>
        <v>0</v>
      </c>
      <c r="Q816" s="5">
        <f t="shared" si="342"/>
        <v>0.12</v>
      </c>
      <c r="R816" s="8">
        <f t="shared" si="347"/>
        <v>1.00410081</v>
      </c>
      <c r="S816" s="3">
        <f t="shared" si="348"/>
        <v>4.9846644099999997</v>
      </c>
      <c r="T816" s="3">
        <f t="shared" si="349"/>
        <v>0</v>
      </c>
      <c r="U816" s="97" t="str">
        <f t="shared" si="352"/>
        <v>A+J=</v>
      </c>
      <c r="V816" s="122">
        <f t="shared" si="353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8"/>
        <v>45569</v>
      </c>
      <c r="B817" s="96">
        <f t="shared" si="354"/>
        <v>1221.0103304500001</v>
      </c>
      <c r="C817" s="3">
        <f t="shared" si="351"/>
        <v>1214.1124555599999</v>
      </c>
      <c r="D817" s="99">
        <f t="shared" si="355"/>
        <v>1088.3119999999999</v>
      </c>
      <c r="E817" s="120">
        <f>IF(DAY(A816)=$A$5,VLOOKUP(A816,[1]A!$E$15:$G$200,3),E816)</f>
        <v>1091.25</v>
      </c>
      <c r="F817" s="100">
        <f t="shared" si="356"/>
        <v>45312</v>
      </c>
      <c r="G817" s="141">
        <f t="shared" si="357"/>
        <v>2.6995934989231252E-3</v>
      </c>
      <c r="H817" s="101">
        <f t="shared" si="339"/>
        <v>14</v>
      </c>
      <c r="I817" s="101">
        <f t="shared" si="340"/>
        <v>30</v>
      </c>
      <c r="J817" s="96">
        <f t="shared" si="341"/>
        <v>1.0012589046218807</v>
      </c>
      <c r="K817" s="96">
        <v>1</v>
      </c>
      <c r="L817" s="96">
        <f t="shared" si="358"/>
        <v>1.0012589000000001</v>
      </c>
      <c r="M817" s="96">
        <f t="shared" si="359"/>
        <v>1215.64090173</v>
      </c>
      <c r="N817" s="24">
        <f t="shared" si="344"/>
        <v>0</v>
      </c>
      <c r="O817" s="95">
        <f t="shared" si="345"/>
        <v>0</v>
      </c>
      <c r="P817" s="96">
        <f t="shared" si="346"/>
        <v>0</v>
      </c>
      <c r="Q817" s="5">
        <f t="shared" si="342"/>
        <v>0.12</v>
      </c>
      <c r="R817" s="8">
        <f t="shared" si="347"/>
        <v>1.004416953</v>
      </c>
      <c r="S817" s="3">
        <f t="shared" si="348"/>
        <v>5.3694287200000002</v>
      </c>
      <c r="T817" s="3">
        <f t="shared" si="349"/>
        <v>0</v>
      </c>
      <c r="U817" s="97" t="str">
        <f t="shared" si="352"/>
        <v>A+J=</v>
      </c>
      <c r="V817" s="122">
        <f t="shared" si="353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8"/>
        <v>45570</v>
      </c>
      <c r="B818" s="96">
        <f t="shared" si="354"/>
        <v>1221.5045300699999</v>
      </c>
      <c r="C818" s="3">
        <f t="shared" si="351"/>
        <v>1214.1124555599999</v>
      </c>
      <c r="D818" s="99">
        <f t="shared" si="355"/>
        <v>1088.3119999999999</v>
      </c>
      <c r="E818" s="120">
        <f>IF(DAY(A817)=$A$5,VLOOKUP(A817,[1]A!$E$15:$G$200,3),E817)</f>
        <v>1091.25</v>
      </c>
      <c r="F818" s="100">
        <f t="shared" si="356"/>
        <v>45312</v>
      </c>
      <c r="G818" s="141">
        <f t="shared" si="357"/>
        <v>2.6995934989231252E-3</v>
      </c>
      <c r="H818" s="101">
        <f t="shared" si="339"/>
        <v>15</v>
      </c>
      <c r="I818" s="101">
        <f t="shared" si="340"/>
        <v>30</v>
      </c>
      <c r="J818" s="96">
        <f t="shared" si="341"/>
        <v>1.0013488870013902</v>
      </c>
      <c r="K818" s="96">
        <v>1</v>
      </c>
      <c r="L818" s="96">
        <f t="shared" si="358"/>
        <v>1.0013488800000001</v>
      </c>
      <c r="M818" s="96">
        <f t="shared" si="359"/>
        <v>1215.75014756</v>
      </c>
      <c r="N818" s="24">
        <f t="shared" si="344"/>
        <v>0</v>
      </c>
      <c r="O818" s="95">
        <f t="shared" si="345"/>
        <v>0</v>
      </c>
      <c r="P818" s="96">
        <f t="shared" si="346"/>
        <v>0</v>
      </c>
      <c r="Q818" s="5">
        <f t="shared" si="342"/>
        <v>0.12</v>
      </c>
      <c r="R818" s="8">
        <f t="shared" si="347"/>
        <v>1.004733195</v>
      </c>
      <c r="S818" s="3">
        <f t="shared" si="348"/>
        <v>5.7543825100000001</v>
      </c>
      <c r="T818" s="3">
        <f t="shared" si="349"/>
        <v>0</v>
      </c>
      <c r="U818" s="97" t="str">
        <f t="shared" si="352"/>
        <v>A+J=</v>
      </c>
      <c r="V818" s="122">
        <f t="shared" si="353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8"/>
        <v>45571</v>
      </c>
      <c r="B819" s="96">
        <f t="shared" si="354"/>
        <v>1221.9989325899999</v>
      </c>
      <c r="C819" s="3">
        <f t="shared" si="351"/>
        <v>1214.1124555599999</v>
      </c>
      <c r="D819" s="99">
        <f t="shared" si="355"/>
        <v>1088.3119999999999</v>
      </c>
      <c r="E819" s="120">
        <f>IF(DAY(A818)=$A$5,VLOOKUP(A818,[1]A!$E$15:$G$200,3),E818)</f>
        <v>1091.25</v>
      </c>
      <c r="F819" s="100">
        <f t="shared" si="356"/>
        <v>45312</v>
      </c>
      <c r="G819" s="141">
        <f t="shared" si="357"/>
        <v>2.6995934989231252E-3</v>
      </c>
      <c r="H819" s="101">
        <f t="shared" si="339"/>
        <v>16</v>
      </c>
      <c r="I819" s="101">
        <f t="shared" si="340"/>
        <v>30</v>
      </c>
      <c r="J819" s="96">
        <f t="shared" si="341"/>
        <v>1.001438877467548</v>
      </c>
      <c r="K819" s="96">
        <v>1</v>
      </c>
      <c r="L819" s="96">
        <f t="shared" si="358"/>
        <v>1.0014388700000001</v>
      </c>
      <c r="M819" s="96">
        <f t="shared" si="359"/>
        <v>1215.8594055399999</v>
      </c>
      <c r="N819" s="24">
        <f t="shared" si="344"/>
        <v>0</v>
      </c>
      <c r="O819" s="95">
        <f t="shared" si="345"/>
        <v>0</v>
      </c>
      <c r="P819" s="96">
        <f t="shared" si="346"/>
        <v>0</v>
      </c>
      <c r="Q819" s="5">
        <f t="shared" si="342"/>
        <v>0.12</v>
      </c>
      <c r="R819" s="8">
        <f t="shared" si="347"/>
        <v>1.0050495370000001</v>
      </c>
      <c r="S819" s="3">
        <f t="shared" si="348"/>
        <v>6.1395270499999999</v>
      </c>
      <c r="T819" s="3">
        <f t="shared" si="349"/>
        <v>0</v>
      </c>
      <c r="U819" s="97" t="str">
        <f t="shared" si="352"/>
        <v>A+J=</v>
      </c>
      <c r="V819" s="122">
        <f t="shared" si="353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8"/>
        <v>45572</v>
      </c>
      <c r="B820" s="96">
        <f t="shared" si="354"/>
        <v>1222.4935368199999</v>
      </c>
      <c r="C820" s="3">
        <f t="shared" si="351"/>
        <v>1214.1124555599999</v>
      </c>
      <c r="D820" s="99">
        <f t="shared" si="355"/>
        <v>1088.3119999999999</v>
      </c>
      <c r="E820" s="120">
        <f>IF(DAY(A819)=$A$5,VLOOKUP(A819,[1]A!$E$15:$G$200,3),E819)</f>
        <v>1091.25</v>
      </c>
      <c r="F820" s="100">
        <f t="shared" si="356"/>
        <v>45312</v>
      </c>
      <c r="G820" s="141">
        <f t="shared" si="357"/>
        <v>2.6995934989231252E-3</v>
      </c>
      <c r="H820" s="101">
        <f t="shared" si="339"/>
        <v>17</v>
      </c>
      <c r="I820" s="101">
        <f t="shared" si="340"/>
        <v>30</v>
      </c>
      <c r="J820" s="96">
        <f t="shared" si="341"/>
        <v>1.001528876021081</v>
      </c>
      <c r="K820" s="96">
        <v>1</v>
      </c>
      <c r="L820" s="96">
        <f t="shared" si="358"/>
        <v>1.00152887</v>
      </c>
      <c r="M820" s="96">
        <f t="shared" si="359"/>
        <v>1215.9686756599999</v>
      </c>
      <c r="N820" s="24">
        <f t="shared" si="344"/>
        <v>0</v>
      </c>
      <c r="O820" s="95">
        <f t="shared" si="345"/>
        <v>0</v>
      </c>
      <c r="P820" s="96">
        <f t="shared" si="346"/>
        <v>0</v>
      </c>
      <c r="Q820" s="5">
        <f t="shared" si="342"/>
        <v>0.12</v>
      </c>
      <c r="R820" s="8">
        <f t="shared" si="347"/>
        <v>1.0053659779999999</v>
      </c>
      <c r="S820" s="3">
        <f t="shared" si="348"/>
        <v>6.5248611600000004</v>
      </c>
      <c r="T820" s="3">
        <f t="shared" si="349"/>
        <v>0</v>
      </c>
      <c r="U820" s="97" t="str">
        <f t="shared" si="352"/>
        <v>A+J=</v>
      </c>
      <c r="V820" s="122">
        <f t="shared" si="353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8"/>
        <v>45573</v>
      </c>
      <c r="B821" s="96">
        <f t="shared" si="354"/>
        <v>1222.98834403</v>
      </c>
      <c r="C821" s="3">
        <f t="shared" si="351"/>
        <v>1214.1124555599999</v>
      </c>
      <c r="D821" s="99">
        <f t="shared" si="355"/>
        <v>1088.3119999999999</v>
      </c>
      <c r="E821" s="120">
        <f>IF(DAY(A820)=$A$5,VLOOKUP(A820,[1]A!$E$15:$G$200,3),E820)</f>
        <v>1091.25</v>
      </c>
      <c r="F821" s="100">
        <f t="shared" si="356"/>
        <v>45312</v>
      </c>
      <c r="G821" s="141">
        <f t="shared" si="357"/>
        <v>2.6995934989231252E-3</v>
      </c>
      <c r="H821" s="101">
        <f t="shared" si="339"/>
        <v>18</v>
      </c>
      <c r="I821" s="101">
        <f t="shared" si="340"/>
        <v>30</v>
      </c>
      <c r="J821" s="96">
        <f t="shared" si="341"/>
        <v>1.0016188826627157</v>
      </c>
      <c r="K821" s="96">
        <v>1</v>
      </c>
      <c r="L821" s="96">
        <f t="shared" si="358"/>
        <v>1.0016188800000001</v>
      </c>
      <c r="M821" s="96">
        <f t="shared" si="359"/>
        <v>1216.0779579299999</v>
      </c>
      <c r="N821" s="24">
        <f t="shared" si="344"/>
        <v>0</v>
      </c>
      <c r="O821" s="95">
        <f t="shared" si="345"/>
        <v>0</v>
      </c>
      <c r="P821" s="96">
        <f t="shared" si="346"/>
        <v>0</v>
      </c>
      <c r="Q821" s="5">
        <f t="shared" si="342"/>
        <v>0.12</v>
      </c>
      <c r="R821" s="8">
        <f t="shared" si="347"/>
        <v>1.0056825190000001</v>
      </c>
      <c r="S821" s="3">
        <f t="shared" si="348"/>
        <v>6.9103861000000002</v>
      </c>
      <c r="T821" s="3">
        <f t="shared" si="349"/>
        <v>0</v>
      </c>
      <c r="U821" s="97" t="str">
        <f t="shared" si="352"/>
        <v>A+J=</v>
      </c>
      <c r="V821" s="122">
        <f t="shared" si="353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8"/>
        <v>45574</v>
      </c>
      <c r="B822" s="96">
        <f t="shared" si="354"/>
        <v>1223.4833408100001</v>
      </c>
      <c r="C822" s="3">
        <f t="shared" si="351"/>
        <v>1214.1124555599999</v>
      </c>
      <c r="D822" s="99">
        <f t="shared" si="355"/>
        <v>1088.3119999999999</v>
      </c>
      <c r="E822" s="120">
        <f>IF(DAY(A821)=$A$5,VLOOKUP(A821,[1]A!$E$15:$G$200,3),E821)</f>
        <v>1091.25</v>
      </c>
      <c r="F822" s="100">
        <f t="shared" si="356"/>
        <v>45312</v>
      </c>
      <c r="G822" s="141">
        <f t="shared" si="357"/>
        <v>2.6995934989231252E-3</v>
      </c>
      <c r="H822" s="101">
        <f t="shared" si="339"/>
        <v>19</v>
      </c>
      <c r="I822" s="101">
        <f t="shared" si="340"/>
        <v>30</v>
      </c>
      <c r="J822" s="96">
        <f t="shared" si="341"/>
        <v>1.0017088973931791</v>
      </c>
      <c r="K822" s="96">
        <v>1</v>
      </c>
      <c r="L822" s="96">
        <f t="shared" si="358"/>
        <v>1.00170889</v>
      </c>
      <c r="M822" s="96">
        <f t="shared" si="359"/>
        <v>1216.18724019</v>
      </c>
      <c r="N822" s="24">
        <f t="shared" si="344"/>
        <v>0</v>
      </c>
      <c r="O822" s="95">
        <f t="shared" si="345"/>
        <v>0</v>
      </c>
      <c r="P822" s="96">
        <f t="shared" si="346"/>
        <v>0</v>
      </c>
      <c r="Q822" s="5">
        <f t="shared" si="342"/>
        <v>0.12</v>
      </c>
      <c r="R822" s="8">
        <f t="shared" si="347"/>
        <v>1.0059991589999999</v>
      </c>
      <c r="S822" s="3">
        <f t="shared" si="348"/>
        <v>7.2961006199999998</v>
      </c>
      <c r="T822" s="3">
        <f t="shared" si="349"/>
        <v>0</v>
      </c>
      <c r="U822" s="97" t="str">
        <f t="shared" si="352"/>
        <v>A+J=</v>
      </c>
      <c r="V822" s="122">
        <f t="shared" si="353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8"/>
        <v>45575</v>
      </c>
      <c r="B823" s="96">
        <f t="shared" si="354"/>
        <v>1223.9785540800001</v>
      </c>
      <c r="C823" s="3">
        <f t="shared" si="351"/>
        <v>1214.1124555599999</v>
      </c>
      <c r="D823" s="99">
        <f t="shared" si="355"/>
        <v>1088.3119999999999</v>
      </c>
      <c r="E823" s="120">
        <f>IF(DAY(A822)=$A$5,VLOOKUP(A822,[1]A!$E$15:$G$200,3),E822)</f>
        <v>1091.25</v>
      </c>
      <c r="F823" s="100">
        <f t="shared" si="356"/>
        <v>45312</v>
      </c>
      <c r="G823" s="141">
        <f t="shared" si="357"/>
        <v>2.6995934989231252E-3</v>
      </c>
      <c r="H823" s="101">
        <f t="shared" si="339"/>
        <v>20</v>
      </c>
      <c r="I823" s="101">
        <f t="shared" si="340"/>
        <v>30</v>
      </c>
      <c r="J823" s="96">
        <f t="shared" si="341"/>
        <v>1.0017989202131983</v>
      </c>
      <c r="K823" s="96">
        <v>1</v>
      </c>
      <c r="L823" s="96">
        <f t="shared" si="358"/>
        <v>1.0017989199999999</v>
      </c>
      <c r="M823" s="96">
        <f t="shared" si="359"/>
        <v>1216.29654673</v>
      </c>
      <c r="N823" s="24">
        <f t="shared" si="344"/>
        <v>0</v>
      </c>
      <c r="O823" s="95">
        <f t="shared" si="345"/>
        <v>0</v>
      </c>
      <c r="P823" s="96">
        <f t="shared" si="346"/>
        <v>0</v>
      </c>
      <c r="Q823" s="5">
        <f t="shared" si="342"/>
        <v>0.12</v>
      </c>
      <c r="R823" s="8">
        <f t="shared" si="347"/>
        <v>1.0063158999999999</v>
      </c>
      <c r="S823" s="3">
        <f t="shared" si="348"/>
        <v>7.6820073500000001</v>
      </c>
      <c r="T823" s="3">
        <f t="shared" si="349"/>
        <v>0</v>
      </c>
      <c r="U823" s="97" t="str">
        <f t="shared" si="352"/>
        <v>A+J=</v>
      </c>
      <c r="V823" s="122">
        <f t="shared" si="353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8"/>
        <v>45576</v>
      </c>
      <c r="B824" s="96">
        <f t="shared" si="354"/>
        <v>1224.4739570300001</v>
      </c>
      <c r="C824" s="3">
        <f t="shared" si="351"/>
        <v>1214.1124555599999</v>
      </c>
      <c r="D824" s="99">
        <f t="shared" si="355"/>
        <v>1088.3119999999999</v>
      </c>
      <c r="E824" s="120">
        <f>IF(DAY(A823)=$A$5,VLOOKUP(A823,[1]A!$E$15:$G$200,3),E823)</f>
        <v>1091.25</v>
      </c>
      <c r="F824" s="100">
        <f t="shared" si="356"/>
        <v>45312</v>
      </c>
      <c r="G824" s="141">
        <f t="shared" si="357"/>
        <v>2.6995934989231252E-3</v>
      </c>
      <c r="H824" s="101">
        <f t="shared" si="339"/>
        <v>21</v>
      </c>
      <c r="I824" s="101">
        <f t="shared" si="340"/>
        <v>30</v>
      </c>
      <c r="J824" s="96">
        <f t="shared" si="341"/>
        <v>1.0018889511234998</v>
      </c>
      <c r="K824" s="96">
        <v>1</v>
      </c>
      <c r="L824" s="96">
        <f t="shared" si="358"/>
        <v>1.0018889499999999</v>
      </c>
      <c r="M824" s="96">
        <f t="shared" si="359"/>
        <v>1216.40585328</v>
      </c>
      <c r="N824" s="24">
        <f t="shared" si="344"/>
        <v>0</v>
      </c>
      <c r="O824" s="95">
        <f t="shared" si="345"/>
        <v>0</v>
      </c>
      <c r="P824" s="96">
        <f t="shared" si="346"/>
        <v>0</v>
      </c>
      <c r="Q824" s="5">
        <f t="shared" si="342"/>
        <v>0.12</v>
      </c>
      <c r="R824" s="8">
        <f t="shared" si="347"/>
        <v>1.0066327399999999</v>
      </c>
      <c r="S824" s="3">
        <f t="shared" si="348"/>
        <v>8.0681037500000006</v>
      </c>
      <c r="T824" s="3">
        <f t="shared" si="349"/>
        <v>0</v>
      </c>
      <c r="U824" s="97" t="str">
        <f t="shared" si="352"/>
        <v>A+J=</v>
      </c>
      <c r="V824" s="122">
        <f t="shared" si="353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8"/>
        <v>45577</v>
      </c>
      <c r="B825" s="96">
        <f t="shared" si="354"/>
        <v>1224.9695631200002</v>
      </c>
      <c r="C825" s="3">
        <f t="shared" si="351"/>
        <v>1214.1124555599999</v>
      </c>
      <c r="D825" s="99">
        <f t="shared" si="355"/>
        <v>1088.3119999999999</v>
      </c>
      <c r="E825" s="120">
        <f>IF(DAY(A824)=$A$5,VLOOKUP(A824,[1]A!$E$15:$G$200,3),E824)</f>
        <v>1091.25</v>
      </c>
      <c r="F825" s="100">
        <f t="shared" si="356"/>
        <v>45312</v>
      </c>
      <c r="G825" s="141">
        <f t="shared" si="357"/>
        <v>2.6995934989231252E-3</v>
      </c>
      <c r="H825" s="101">
        <f t="shared" si="339"/>
        <v>22</v>
      </c>
      <c r="I825" s="101">
        <f t="shared" si="340"/>
        <v>30</v>
      </c>
      <c r="J825" s="96">
        <f t="shared" si="341"/>
        <v>1.0019789901248115</v>
      </c>
      <c r="K825" s="96">
        <v>1</v>
      </c>
      <c r="L825" s="96">
        <f t="shared" si="358"/>
        <v>1.00197899</v>
      </c>
      <c r="M825" s="96">
        <f t="shared" si="359"/>
        <v>1216.5151719600001</v>
      </c>
      <c r="N825" s="24">
        <f t="shared" si="344"/>
        <v>0</v>
      </c>
      <c r="O825" s="95">
        <f t="shared" si="345"/>
        <v>0</v>
      </c>
      <c r="P825" s="96">
        <f t="shared" si="346"/>
        <v>0</v>
      </c>
      <c r="Q825" s="5">
        <f t="shared" si="342"/>
        <v>0.12</v>
      </c>
      <c r="R825" s="8">
        <f t="shared" si="347"/>
        <v>1.00694968</v>
      </c>
      <c r="S825" s="3">
        <f t="shared" si="348"/>
        <v>8.4543911600000001</v>
      </c>
      <c r="T825" s="3">
        <f t="shared" si="349"/>
        <v>0</v>
      </c>
      <c r="U825" s="97" t="str">
        <f t="shared" si="352"/>
        <v>A+J=</v>
      </c>
      <c r="V825" s="122">
        <f t="shared" si="353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8"/>
        <v>45578</v>
      </c>
      <c r="B826" s="96">
        <f t="shared" si="354"/>
        <v>1225.4653589500001</v>
      </c>
      <c r="C826" s="3">
        <f t="shared" si="351"/>
        <v>1214.1124555599999</v>
      </c>
      <c r="D826" s="99">
        <f t="shared" si="355"/>
        <v>1088.3119999999999</v>
      </c>
      <c r="E826" s="120">
        <f>IF(DAY(A825)=$A$5,VLOOKUP(A825,[1]A!$E$15:$G$200,3),E825)</f>
        <v>1091.25</v>
      </c>
      <c r="F826" s="100">
        <f t="shared" si="356"/>
        <v>45312</v>
      </c>
      <c r="G826" s="141">
        <f t="shared" si="357"/>
        <v>2.6995934989231252E-3</v>
      </c>
      <c r="H826" s="101">
        <f t="shared" si="339"/>
        <v>23</v>
      </c>
      <c r="I826" s="101">
        <f t="shared" si="340"/>
        <v>30</v>
      </c>
      <c r="J826" s="96">
        <f t="shared" si="341"/>
        <v>1.0020690372178598</v>
      </c>
      <c r="K826" s="96">
        <v>1</v>
      </c>
      <c r="L826" s="96">
        <f t="shared" si="358"/>
        <v>1.0020690299999999</v>
      </c>
      <c r="M826" s="96">
        <f t="shared" si="359"/>
        <v>1216.6244906500001</v>
      </c>
      <c r="N826" s="24">
        <f t="shared" si="344"/>
        <v>0</v>
      </c>
      <c r="O826" s="95">
        <f t="shared" si="345"/>
        <v>0</v>
      </c>
      <c r="P826" s="96">
        <f t="shared" si="346"/>
        <v>0</v>
      </c>
      <c r="Q826" s="5">
        <f t="shared" si="342"/>
        <v>0.12</v>
      </c>
      <c r="R826" s="8">
        <f t="shared" si="347"/>
        <v>1.007266719</v>
      </c>
      <c r="S826" s="3">
        <f t="shared" si="348"/>
        <v>8.8408683000000003</v>
      </c>
      <c r="T826" s="3">
        <f t="shared" si="349"/>
        <v>0</v>
      </c>
      <c r="U826" s="97" t="str">
        <f t="shared" si="352"/>
        <v>A+J=</v>
      </c>
      <c r="V826" s="122">
        <f t="shared" si="353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8"/>
        <v>45579</v>
      </c>
      <c r="B827" s="96">
        <f t="shared" si="354"/>
        <v>1225.9613714500001</v>
      </c>
      <c r="C827" s="3">
        <f t="shared" si="351"/>
        <v>1214.1124555599999</v>
      </c>
      <c r="D827" s="99">
        <f t="shared" si="355"/>
        <v>1088.3119999999999</v>
      </c>
      <c r="E827" s="120">
        <f>IF(DAY(A826)=$A$5,VLOOKUP(A826,[1]A!$E$15:$G$200,3),E826)</f>
        <v>1091.25</v>
      </c>
      <c r="F827" s="100">
        <f t="shared" si="356"/>
        <v>45312</v>
      </c>
      <c r="G827" s="141">
        <f t="shared" si="357"/>
        <v>2.6995934989231252E-3</v>
      </c>
      <c r="H827" s="101">
        <f t="shared" si="339"/>
        <v>24</v>
      </c>
      <c r="I827" s="101">
        <f t="shared" si="340"/>
        <v>30</v>
      </c>
      <c r="J827" s="96">
        <f t="shared" si="341"/>
        <v>1.0021590924033721</v>
      </c>
      <c r="K827" s="96">
        <v>1</v>
      </c>
      <c r="L827" s="96">
        <f t="shared" si="358"/>
        <v>1.0021590899999999</v>
      </c>
      <c r="M827" s="96">
        <f t="shared" si="359"/>
        <v>1216.73383362</v>
      </c>
      <c r="N827" s="24">
        <f t="shared" si="344"/>
        <v>0</v>
      </c>
      <c r="O827" s="95">
        <f t="shared" si="345"/>
        <v>0</v>
      </c>
      <c r="P827" s="96">
        <f t="shared" si="346"/>
        <v>0</v>
      </c>
      <c r="Q827" s="5">
        <f t="shared" si="342"/>
        <v>0.12</v>
      </c>
      <c r="R827" s="8">
        <f t="shared" si="347"/>
        <v>1.0075838589999999</v>
      </c>
      <c r="S827" s="3">
        <f t="shared" si="348"/>
        <v>9.2275378299999993</v>
      </c>
      <c r="T827" s="3">
        <f t="shared" si="349"/>
        <v>0</v>
      </c>
      <c r="U827" s="97" t="str">
        <f t="shared" ref="U827:U842" si="360">U826</f>
        <v>A+J=</v>
      </c>
      <c r="V827" s="122">
        <f t="shared" si="353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8"/>
        <v>45580</v>
      </c>
      <c r="B828" s="96">
        <f t="shared" si="354"/>
        <v>1226.4575737600001</v>
      </c>
      <c r="C828" s="3">
        <f t="shared" si="351"/>
        <v>1214.1124555599999</v>
      </c>
      <c r="D828" s="99">
        <f t="shared" si="355"/>
        <v>1088.3119999999999</v>
      </c>
      <c r="E828" s="120">
        <f>IF(DAY(A827)=$A$5,VLOOKUP(A827,[1]A!$E$15:$G$200,3),E827)</f>
        <v>1091.25</v>
      </c>
      <c r="F828" s="100">
        <f t="shared" si="356"/>
        <v>45312</v>
      </c>
      <c r="G828" s="141">
        <f t="shared" si="357"/>
        <v>2.6995934989231252E-3</v>
      </c>
      <c r="H828" s="101">
        <f t="shared" si="339"/>
        <v>25</v>
      </c>
      <c r="I828" s="101">
        <f t="shared" si="340"/>
        <v>30</v>
      </c>
      <c r="J828" s="96">
        <f t="shared" si="341"/>
        <v>1.0022491556820758</v>
      </c>
      <c r="K828" s="96">
        <v>1</v>
      </c>
      <c r="L828" s="96">
        <f t="shared" si="358"/>
        <v>1.0022491499999999</v>
      </c>
      <c r="M828" s="96">
        <f t="shared" si="359"/>
        <v>1216.8431765800001</v>
      </c>
      <c r="N828" s="24">
        <f t="shared" si="344"/>
        <v>0</v>
      </c>
      <c r="O828" s="95">
        <f t="shared" si="345"/>
        <v>0</v>
      </c>
      <c r="P828" s="96">
        <f t="shared" si="346"/>
        <v>0</v>
      </c>
      <c r="Q828" s="5">
        <f t="shared" si="342"/>
        <v>0.12</v>
      </c>
      <c r="R828" s="8">
        <f t="shared" si="347"/>
        <v>1.0079010980000001</v>
      </c>
      <c r="S828" s="3">
        <f t="shared" si="348"/>
        <v>9.6143971799999992</v>
      </c>
      <c r="T828" s="3">
        <f t="shared" si="349"/>
        <v>0</v>
      </c>
      <c r="U828" s="97" t="str">
        <f t="shared" si="360"/>
        <v>A+J=</v>
      </c>
      <c r="V828" s="122">
        <f t="shared" si="353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8"/>
        <v>45581</v>
      </c>
      <c r="B829" s="96">
        <f t="shared" si="354"/>
        <v>1226.9539794</v>
      </c>
      <c r="C829" s="3">
        <f t="shared" si="351"/>
        <v>1214.1124555599999</v>
      </c>
      <c r="D829" s="99">
        <f t="shared" si="355"/>
        <v>1088.3119999999999</v>
      </c>
      <c r="E829" s="120">
        <f>IF(DAY(A828)=$A$5,VLOOKUP(A828,[1]A!$E$15:$G$200,3),E828)</f>
        <v>1091.25</v>
      </c>
      <c r="F829" s="100">
        <f t="shared" si="356"/>
        <v>45312</v>
      </c>
      <c r="G829" s="141">
        <f t="shared" si="357"/>
        <v>2.6995934989231252E-3</v>
      </c>
      <c r="H829" s="101">
        <f t="shared" si="339"/>
        <v>26</v>
      </c>
      <c r="I829" s="101">
        <f t="shared" si="340"/>
        <v>30</v>
      </c>
      <c r="J829" s="96">
        <f t="shared" si="341"/>
        <v>1.0023392270546982</v>
      </c>
      <c r="K829" s="96">
        <v>1</v>
      </c>
      <c r="L829" s="96">
        <f t="shared" si="358"/>
        <v>1.0023392200000001</v>
      </c>
      <c r="M829" s="96">
        <f t="shared" si="359"/>
        <v>1216.9525316899999</v>
      </c>
      <c r="N829" s="24">
        <f t="shared" si="344"/>
        <v>0</v>
      </c>
      <c r="O829" s="95">
        <f t="shared" si="345"/>
        <v>0</v>
      </c>
      <c r="P829" s="96">
        <f t="shared" si="346"/>
        <v>0</v>
      </c>
      <c r="Q829" s="5">
        <f t="shared" si="342"/>
        <v>0.12</v>
      </c>
      <c r="R829" s="8">
        <f t="shared" si="347"/>
        <v>1.008218437</v>
      </c>
      <c r="S829" s="3">
        <f t="shared" si="348"/>
        <v>10.001447710000001</v>
      </c>
      <c r="T829" s="3">
        <f t="shared" si="349"/>
        <v>0</v>
      </c>
      <c r="U829" s="97" t="str">
        <f t="shared" si="360"/>
        <v>A+J=</v>
      </c>
      <c r="V829" s="122">
        <f t="shared" si="353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8"/>
        <v>45582</v>
      </c>
      <c r="B830" s="96">
        <f t="shared" si="354"/>
        <v>1227.4505883899999</v>
      </c>
      <c r="C830" s="3">
        <f t="shared" si="351"/>
        <v>1214.1124555599999</v>
      </c>
      <c r="D830" s="99">
        <f t="shared" si="355"/>
        <v>1088.3119999999999</v>
      </c>
      <c r="E830" s="120">
        <f>IF(DAY(A829)=$A$5,VLOOKUP(A829,[1]A!$E$15:$G$200,3),E829)</f>
        <v>1091.25</v>
      </c>
      <c r="F830" s="100">
        <f t="shared" si="356"/>
        <v>45312</v>
      </c>
      <c r="G830" s="141">
        <f t="shared" si="357"/>
        <v>2.6995934989231252E-3</v>
      </c>
      <c r="H830" s="101">
        <f t="shared" si="339"/>
        <v>27</v>
      </c>
      <c r="I830" s="101">
        <f t="shared" si="340"/>
        <v>30</v>
      </c>
      <c r="J830" s="96">
        <f t="shared" si="341"/>
        <v>1.0024293065219667</v>
      </c>
      <c r="K830" s="96">
        <v>1</v>
      </c>
      <c r="L830" s="96">
        <f t="shared" si="358"/>
        <v>1.0024293</v>
      </c>
      <c r="M830" s="96">
        <f t="shared" si="359"/>
        <v>1217.06189894</v>
      </c>
      <c r="N830" s="24">
        <f t="shared" si="344"/>
        <v>0</v>
      </c>
      <c r="O830" s="95">
        <f t="shared" si="345"/>
        <v>0</v>
      </c>
      <c r="P830" s="96">
        <f t="shared" si="346"/>
        <v>0</v>
      </c>
      <c r="Q830" s="5">
        <f t="shared" si="342"/>
        <v>0.12</v>
      </c>
      <c r="R830" s="8">
        <f t="shared" si="347"/>
        <v>1.0085358760000001</v>
      </c>
      <c r="S830" s="3">
        <f t="shared" si="348"/>
        <v>10.388689449999999</v>
      </c>
      <c r="T830" s="3">
        <f t="shared" si="349"/>
        <v>0</v>
      </c>
      <c r="U830" s="97" t="str">
        <f t="shared" si="360"/>
        <v>A+J=</v>
      </c>
      <c r="V830" s="122">
        <f t="shared" si="353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8"/>
        <v>45583</v>
      </c>
      <c r="B831" s="96">
        <f t="shared" si="354"/>
        <v>1227.94740078</v>
      </c>
      <c r="C831" s="3">
        <f t="shared" si="351"/>
        <v>1214.1124555599999</v>
      </c>
      <c r="D831" s="99">
        <f t="shared" si="355"/>
        <v>1088.3119999999999</v>
      </c>
      <c r="E831" s="120">
        <f>IF(DAY(A830)=$A$5,VLOOKUP(A830,[1]A!$E$15:$G$200,3),E830)</f>
        <v>1091.25</v>
      </c>
      <c r="F831" s="100">
        <f t="shared" si="356"/>
        <v>45312</v>
      </c>
      <c r="G831" s="141">
        <f t="shared" si="357"/>
        <v>2.6995934989231252E-3</v>
      </c>
      <c r="H831" s="101">
        <f t="shared" si="339"/>
        <v>28</v>
      </c>
      <c r="I831" s="101">
        <f t="shared" si="340"/>
        <v>30</v>
      </c>
      <c r="J831" s="96">
        <f t="shared" si="341"/>
        <v>1.0025193940846087</v>
      </c>
      <c r="K831" s="96">
        <v>1</v>
      </c>
      <c r="L831" s="96">
        <f t="shared" si="358"/>
        <v>1.00251939</v>
      </c>
      <c r="M831" s="96">
        <f t="shared" si="359"/>
        <v>1217.17127833</v>
      </c>
      <c r="N831" s="24">
        <f t="shared" si="344"/>
        <v>0</v>
      </c>
      <c r="O831" s="95">
        <f t="shared" si="345"/>
        <v>0</v>
      </c>
      <c r="P831" s="96">
        <f t="shared" si="346"/>
        <v>0</v>
      </c>
      <c r="Q831" s="5">
        <f t="shared" si="342"/>
        <v>0.12</v>
      </c>
      <c r="R831" s="8">
        <f t="shared" si="347"/>
        <v>1.0088534149999999</v>
      </c>
      <c r="S831" s="3">
        <f t="shared" si="348"/>
        <v>10.776122450000001</v>
      </c>
      <c r="T831" s="3">
        <f t="shared" si="349"/>
        <v>0</v>
      </c>
      <c r="U831" s="97" t="str">
        <f t="shared" si="360"/>
        <v>A+J=</v>
      </c>
      <c r="V831" s="122">
        <f t="shared" si="353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8"/>
        <v>45584</v>
      </c>
      <c r="B832" s="96">
        <f t="shared" si="354"/>
        <v>1228.44440437</v>
      </c>
      <c r="C832" s="3">
        <f t="shared" si="351"/>
        <v>1214.1124555599999</v>
      </c>
      <c r="D832" s="99">
        <f t="shared" si="355"/>
        <v>1088.3119999999999</v>
      </c>
      <c r="E832" s="120">
        <f>IF(DAY(A831)=$A$5,VLOOKUP(A831,[1]A!$E$15:$G$200,3),E831)</f>
        <v>1091.25</v>
      </c>
      <c r="F832" s="100">
        <f t="shared" si="356"/>
        <v>45312</v>
      </c>
      <c r="G832" s="141">
        <f t="shared" si="357"/>
        <v>2.6995934989231252E-3</v>
      </c>
      <c r="H832" s="101">
        <f t="shared" si="339"/>
        <v>29</v>
      </c>
      <c r="I832" s="101">
        <f t="shared" si="340"/>
        <v>30</v>
      </c>
      <c r="J832" s="96">
        <f t="shared" si="341"/>
        <v>1.0026094897433515</v>
      </c>
      <c r="K832" s="96">
        <v>1</v>
      </c>
      <c r="L832" s="96">
        <f t="shared" si="358"/>
        <v>1.0026094800000001</v>
      </c>
      <c r="M832" s="96">
        <f t="shared" si="359"/>
        <v>1217.28065773</v>
      </c>
      <c r="N832" s="24">
        <f t="shared" si="344"/>
        <v>0</v>
      </c>
      <c r="O832" s="95">
        <f t="shared" si="345"/>
        <v>0</v>
      </c>
      <c r="P832" s="96">
        <f t="shared" si="346"/>
        <v>0</v>
      </c>
      <c r="Q832" s="5">
        <f t="shared" si="342"/>
        <v>0.12</v>
      </c>
      <c r="R832" s="8">
        <f t="shared" si="347"/>
        <v>1.0091710540000001</v>
      </c>
      <c r="S832" s="3">
        <f t="shared" si="348"/>
        <v>11.163746639999999</v>
      </c>
      <c r="T832" s="3">
        <f t="shared" si="349"/>
        <v>0</v>
      </c>
      <c r="U832" s="97" t="str">
        <f t="shared" si="360"/>
        <v>A+J=</v>
      </c>
      <c r="V832" s="122">
        <f t="shared" si="353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8"/>
        <v>45585</v>
      </c>
      <c r="B833" s="96">
        <f t="shared" si="354"/>
        <v>1228.9416236899999</v>
      </c>
      <c r="C833" s="3">
        <f t="shared" si="351"/>
        <v>1214.1124555599999</v>
      </c>
      <c r="D833" s="99">
        <f t="shared" si="355"/>
        <v>1088.3119999999999</v>
      </c>
      <c r="E833" s="120">
        <f>IF(DAY(A832)=$A$5,VLOOKUP(A832,[1]A!$E$15:$G$200,3),E832)</f>
        <v>1091.25</v>
      </c>
      <c r="F833" s="100">
        <f t="shared" si="356"/>
        <v>45312</v>
      </c>
      <c r="G833" s="141">
        <f t="shared" si="357"/>
        <v>2.6995934989231252E-3</v>
      </c>
      <c r="H833" s="101">
        <f t="shared" si="339"/>
        <v>30</v>
      </c>
      <c r="I833" s="101">
        <f t="shared" si="340"/>
        <v>30</v>
      </c>
      <c r="J833" s="96">
        <f t="shared" si="341"/>
        <v>1.0026995934989231</v>
      </c>
      <c r="K833" s="96">
        <v>1</v>
      </c>
      <c r="L833" s="96">
        <f t="shared" si="358"/>
        <v>1.00269959</v>
      </c>
      <c r="M833" s="96">
        <f t="shared" si="359"/>
        <v>1217.3900613999999</v>
      </c>
      <c r="N833" s="24">
        <f t="shared" si="344"/>
        <v>27</v>
      </c>
      <c r="O833" s="95">
        <f t="shared" si="345"/>
        <v>5.0000000000000001E-3</v>
      </c>
      <c r="P833" s="96">
        <f t="shared" si="346"/>
        <v>6.0869502999999998</v>
      </c>
      <c r="Q833" s="5">
        <f t="shared" si="342"/>
        <v>0.12</v>
      </c>
      <c r="R833" s="8">
        <f t="shared" si="347"/>
        <v>1.0094887930000001</v>
      </c>
      <c r="S833" s="3">
        <f t="shared" si="348"/>
        <v>11.55156229</v>
      </c>
      <c r="T833" s="3">
        <f t="shared" si="349"/>
        <v>17.638512589999998</v>
      </c>
      <c r="U833" s="97" t="str">
        <f t="shared" si="360"/>
        <v>A+J=</v>
      </c>
      <c r="V833" s="122">
        <f t="shared" si="353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8"/>
        <v>45586</v>
      </c>
      <c r="B834" s="96">
        <f t="shared" si="354"/>
        <v>1211.7775658</v>
      </c>
      <c r="C834" s="3">
        <f t="shared" si="351"/>
        <v>1211.3031111</v>
      </c>
      <c r="D834" s="99">
        <f t="shared" si="355"/>
        <v>1088.3119999999999</v>
      </c>
      <c r="E834" s="120">
        <f>IF(DAY(A833)=$A$5,VLOOKUP(A833,[1]A!$E$15:$G$200,3),E833)</f>
        <v>1091.25</v>
      </c>
      <c r="F834" s="100">
        <f t="shared" si="356"/>
        <v>45312</v>
      </c>
      <c r="G834" s="141">
        <f t="shared" si="357"/>
        <v>2.6995934989231252E-3</v>
      </c>
      <c r="H834" s="101">
        <f t="shared" si="339"/>
        <v>1</v>
      </c>
      <c r="I834" s="101">
        <f t="shared" si="340"/>
        <v>31</v>
      </c>
      <c r="J834" s="96">
        <f t="shared" si="341"/>
        <v>1.0000869701088155</v>
      </c>
      <c r="K834" s="96">
        <v>1</v>
      </c>
      <c r="L834" s="96">
        <f t="shared" si="358"/>
        <v>1.0000869699999999</v>
      </c>
      <c r="M834" s="96">
        <f t="shared" si="359"/>
        <v>1211.4084581300001</v>
      </c>
      <c r="N834" s="24">
        <f t="shared" si="344"/>
        <v>0</v>
      </c>
      <c r="O834" s="95">
        <f t="shared" si="345"/>
        <v>0</v>
      </c>
      <c r="P834" s="96">
        <f t="shared" si="346"/>
        <v>0</v>
      </c>
      <c r="Q834" s="5">
        <f t="shared" si="342"/>
        <v>0.12</v>
      </c>
      <c r="R834" s="8">
        <f t="shared" si="347"/>
        <v>1.0003046929999999</v>
      </c>
      <c r="S834" s="3">
        <f t="shared" si="348"/>
        <v>0.36910767</v>
      </c>
      <c r="T834" s="3">
        <f t="shared" si="349"/>
        <v>0</v>
      </c>
      <c r="U834" s="97" t="str">
        <f t="shared" si="360"/>
        <v>A+J=</v>
      </c>
      <c r="V834" s="122">
        <f t="shared" si="353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8"/>
        <v>45587</v>
      </c>
      <c r="B835" s="96">
        <f t="shared" si="354"/>
        <v>1212.25219859</v>
      </c>
      <c r="C835" s="3">
        <f t="shared" si="351"/>
        <v>1211.3031111</v>
      </c>
      <c r="D835" s="99">
        <f t="shared" si="355"/>
        <v>1088.3119999999999</v>
      </c>
      <c r="E835" s="120">
        <f>IF(DAY(A834)=$A$5,VLOOKUP(A834,[1]A!$E$15:$G$200,3),E834)</f>
        <v>1091.25</v>
      </c>
      <c r="F835" s="100">
        <f t="shared" si="356"/>
        <v>45312</v>
      </c>
      <c r="G835" s="141">
        <f t="shared" si="357"/>
        <v>2.6995934989231252E-3</v>
      </c>
      <c r="H835" s="101">
        <f t="shared" si="339"/>
        <v>2</v>
      </c>
      <c r="I835" s="101">
        <f t="shared" si="340"/>
        <v>31</v>
      </c>
      <c r="J835" s="96">
        <f t="shared" si="341"/>
        <v>1.0001739477814309</v>
      </c>
      <c r="K835" s="96">
        <v>1</v>
      </c>
      <c r="L835" s="96">
        <f t="shared" si="358"/>
        <v>1.00017394</v>
      </c>
      <c r="M835" s="96">
        <f t="shared" si="359"/>
        <v>1211.5138051599999</v>
      </c>
      <c r="N835" s="24">
        <f t="shared" si="344"/>
        <v>0</v>
      </c>
      <c r="O835" s="95">
        <f t="shared" si="345"/>
        <v>0</v>
      </c>
      <c r="P835" s="96">
        <f t="shared" si="346"/>
        <v>0</v>
      </c>
      <c r="Q835" s="5">
        <f t="shared" si="342"/>
        <v>0.12</v>
      </c>
      <c r="R835" s="8">
        <f t="shared" si="347"/>
        <v>1.0006094800000001</v>
      </c>
      <c r="S835" s="3">
        <f t="shared" si="348"/>
        <v>0.73839343000000002</v>
      </c>
      <c r="T835" s="3">
        <f t="shared" si="349"/>
        <v>0</v>
      </c>
      <c r="U835" s="97" t="str">
        <f t="shared" si="360"/>
        <v>A+J=</v>
      </c>
      <c r="V835" s="122">
        <f t="shared" si="353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8"/>
        <v>45588</v>
      </c>
      <c r="B836" s="96">
        <f t="shared" si="354"/>
        <v>1212.72703131</v>
      </c>
      <c r="C836" s="3">
        <f t="shared" si="351"/>
        <v>1211.3031111</v>
      </c>
      <c r="D836" s="99">
        <f t="shared" si="355"/>
        <v>1088.3119999999999</v>
      </c>
      <c r="E836" s="120">
        <f>IF(DAY(A835)=$A$5,VLOOKUP(A835,[1]A!$E$15:$G$200,3),E835)</f>
        <v>1091.25</v>
      </c>
      <c r="F836" s="100">
        <f t="shared" si="356"/>
        <v>45312</v>
      </c>
      <c r="G836" s="141">
        <f t="shared" si="357"/>
        <v>2.6995934989231252E-3</v>
      </c>
      <c r="H836" s="101">
        <f t="shared" si="339"/>
        <v>3</v>
      </c>
      <c r="I836" s="101">
        <f t="shared" si="340"/>
        <v>31</v>
      </c>
      <c r="J836" s="96">
        <f t="shared" si="341"/>
        <v>1.0002609330185039</v>
      </c>
      <c r="K836" s="96">
        <v>1</v>
      </c>
      <c r="L836" s="96">
        <f t="shared" si="358"/>
        <v>1.00026093</v>
      </c>
      <c r="M836" s="96">
        <f t="shared" si="359"/>
        <v>1211.61917642</v>
      </c>
      <c r="N836" s="24">
        <f t="shared" si="344"/>
        <v>0</v>
      </c>
      <c r="O836" s="95">
        <f t="shared" si="345"/>
        <v>0</v>
      </c>
      <c r="P836" s="96">
        <f t="shared" si="346"/>
        <v>0</v>
      </c>
      <c r="Q836" s="5">
        <f t="shared" si="342"/>
        <v>0.12</v>
      </c>
      <c r="R836" s="8">
        <f t="shared" si="347"/>
        <v>1.000914359</v>
      </c>
      <c r="S836" s="3">
        <f t="shared" si="348"/>
        <v>1.10785489</v>
      </c>
      <c r="T836" s="3">
        <f t="shared" si="349"/>
        <v>0</v>
      </c>
      <c r="U836" s="97" t="str">
        <f t="shared" si="360"/>
        <v>A+J=</v>
      </c>
      <c r="V836" s="122">
        <f t="shared" si="353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8"/>
        <v>45589</v>
      </c>
      <c r="B837" s="96">
        <f t="shared" si="354"/>
        <v>1213.2020409700001</v>
      </c>
      <c r="C837" s="3">
        <f t="shared" si="351"/>
        <v>1211.3031111</v>
      </c>
      <c r="D837" s="99">
        <f t="shared" si="355"/>
        <v>1088.3119999999999</v>
      </c>
      <c r="E837" s="120">
        <f>IF(DAY(A836)=$A$5,VLOOKUP(A836,[1]A!$E$15:$G$200,3),E836)</f>
        <v>1091.25</v>
      </c>
      <c r="F837" s="100">
        <f t="shared" si="356"/>
        <v>45312</v>
      </c>
      <c r="G837" s="141">
        <f t="shared" si="357"/>
        <v>2.6995934989231252E-3</v>
      </c>
      <c r="H837" s="101">
        <f t="shared" si="339"/>
        <v>4</v>
      </c>
      <c r="I837" s="101">
        <f t="shared" si="340"/>
        <v>31</v>
      </c>
      <c r="J837" s="96">
        <f t="shared" si="341"/>
        <v>1.0003479258206924</v>
      </c>
      <c r="K837" s="96">
        <v>1</v>
      </c>
      <c r="L837" s="96">
        <f t="shared" si="358"/>
        <v>1.0003479200000001</v>
      </c>
      <c r="M837" s="96">
        <f t="shared" si="359"/>
        <v>1211.72454767</v>
      </c>
      <c r="N837" s="24">
        <f t="shared" si="344"/>
        <v>0</v>
      </c>
      <c r="O837" s="95">
        <f t="shared" si="345"/>
        <v>0</v>
      </c>
      <c r="P837" s="96">
        <f t="shared" si="346"/>
        <v>0</v>
      </c>
      <c r="Q837" s="5">
        <f t="shared" si="342"/>
        <v>0.12</v>
      </c>
      <c r="R837" s="8">
        <f t="shared" si="347"/>
        <v>1.0012193309999999</v>
      </c>
      <c r="S837" s="3">
        <f t="shared" si="348"/>
        <v>1.4774932999999999</v>
      </c>
      <c r="T837" s="3">
        <f t="shared" si="349"/>
        <v>0</v>
      </c>
      <c r="U837" s="97" t="str">
        <f t="shared" si="360"/>
        <v>A+J=</v>
      </c>
      <c r="V837" s="122">
        <f t="shared" si="353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8"/>
        <v>45590</v>
      </c>
      <c r="B838" s="96">
        <f t="shared" si="354"/>
        <v>1213.6772397300001</v>
      </c>
      <c r="C838" s="3">
        <f t="shared" si="351"/>
        <v>1211.3031111</v>
      </c>
      <c r="D838" s="99">
        <f t="shared" si="355"/>
        <v>1088.3119999999999</v>
      </c>
      <c r="E838" s="120">
        <f>IF(DAY(A837)=$A$5,VLOOKUP(A837,[1]A!$E$15:$G$200,3),E837)</f>
        <v>1091.25</v>
      </c>
      <c r="F838" s="100">
        <f t="shared" si="356"/>
        <v>45312</v>
      </c>
      <c r="G838" s="141">
        <f t="shared" si="357"/>
        <v>2.6995934989231252E-3</v>
      </c>
      <c r="H838" s="101">
        <f t="shared" si="339"/>
        <v>5</v>
      </c>
      <c r="I838" s="101">
        <f t="shared" si="340"/>
        <v>31</v>
      </c>
      <c r="J838" s="96">
        <f t="shared" si="341"/>
        <v>1.0004349261886545</v>
      </c>
      <c r="K838" s="96">
        <v>1</v>
      </c>
      <c r="L838" s="96">
        <f t="shared" si="358"/>
        <v>1.00043492</v>
      </c>
      <c r="M838" s="96">
        <f t="shared" si="359"/>
        <v>1211.82993104</v>
      </c>
      <c r="N838" s="24">
        <f t="shared" si="344"/>
        <v>0</v>
      </c>
      <c r="O838" s="95">
        <f t="shared" si="345"/>
        <v>0</v>
      </c>
      <c r="P838" s="96">
        <f t="shared" si="346"/>
        <v>0</v>
      </c>
      <c r="Q838" s="5">
        <f t="shared" si="342"/>
        <v>0.12</v>
      </c>
      <c r="R838" s="8">
        <f t="shared" si="347"/>
        <v>1.001524396</v>
      </c>
      <c r="S838" s="3">
        <f t="shared" si="348"/>
        <v>1.84730869</v>
      </c>
      <c r="T838" s="3">
        <f t="shared" si="349"/>
        <v>0</v>
      </c>
      <c r="U838" s="97" t="str">
        <f t="shared" si="360"/>
        <v>A+J=</v>
      </c>
      <c r="V838" s="122">
        <f t="shared" si="353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8"/>
        <v>45591</v>
      </c>
      <c r="B839" s="96">
        <f t="shared" si="354"/>
        <v>1214.1526276500001</v>
      </c>
      <c r="C839" s="3">
        <f t="shared" si="351"/>
        <v>1211.3031111</v>
      </c>
      <c r="D839" s="99">
        <f t="shared" si="355"/>
        <v>1088.3119999999999</v>
      </c>
      <c r="E839" s="120">
        <f>IF(DAY(A838)=$A$5,VLOOKUP(A838,[1]A!$E$15:$G$200,3),E838)</f>
        <v>1091.25</v>
      </c>
      <c r="F839" s="100">
        <f t="shared" si="356"/>
        <v>45312</v>
      </c>
      <c r="G839" s="141">
        <f t="shared" si="357"/>
        <v>2.6995934989231252E-3</v>
      </c>
      <c r="H839" s="101">
        <f t="shared" si="339"/>
        <v>6</v>
      </c>
      <c r="I839" s="101">
        <f t="shared" si="340"/>
        <v>31</v>
      </c>
      <c r="J839" s="96">
        <f t="shared" si="341"/>
        <v>1.000521934123048</v>
      </c>
      <c r="K839" s="96">
        <v>1</v>
      </c>
      <c r="L839" s="96">
        <f t="shared" si="358"/>
        <v>1.0005219299999999</v>
      </c>
      <c r="M839" s="96">
        <f t="shared" si="359"/>
        <v>1211.9353265300001</v>
      </c>
      <c r="N839" s="24">
        <f t="shared" si="344"/>
        <v>0</v>
      </c>
      <c r="O839" s="95">
        <f t="shared" si="345"/>
        <v>0</v>
      </c>
      <c r="P839" s="96">
        <f t="shared" si="346"/>
        <v>0</v>
      </c>
      <c r="Q839" s="5">
        <f t="shared" si="342"/>
        <v>0.12</v>
      </c>
      <c r="R839" s="8">
        <f t="shared" si="347"/>
        <v>1.001829554</v>
      </c>
      <c r="S839" s="3">
        <f t="shared" si="348"/>
        <v>2.2173011200000001</v>
      </c>
      <c r="T839" s="3">
        <f t="shared" si="349"/>
        <v>0</v>
      </c>
      <c r="U839" s="97" t="str">
        <f t="shared" si="360"/>
        <v>A+J=</v>
      </c>
      <c r="V839" s="122">
        <f t="shared" si="353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8"/>
        <v>45592</v>
      </c>
      <c r="B840" s="96">
        <f t="shared" si="354"/>
        <v>1214.62819139</v>
      </c>
      <c r="C840" s="3">
        <f t="shared" si="351"/>
        <v>1211.3031111</v>
      </c>
      <c r="D840" s="99">
        <f t="shared" si="355"/>
        <v>1088.3119999999999</v>
      </c>
      <c r="E840" s="120">
        <f>IF(DAY(A839)=$A$5,VLOOKUP(A839,[1]A!$E$15:$G$200,3),E839)</f>
        <v>1091.25</v>
      </c>
      <c r="F840" s="100">
        <f t="shared" si="356"/>
        <v>45312</v>
      </c>
      <c r="G840" s="141">
        <f t="shared" si="357"/>
        <v>2.6995934989231252E-3</v>
      </c>
      <c r="H840" s="101">
        <f t="shared" si="339"/>
        <v>7</v>
      </c>
      <c r="I840" s="101">
        <f t="shared" si="340"/>
        <v>31</v>
      </c>
      <c r="J840" s="96">
        <f t="shared" si="341"/>
        <v>1.000608949624531</v>
      </c>
      <c r="K840" s="96">
        <v>1</v>
      </c>
      <c r="L840" s="96">
        <f t="shared" si="358"/>
        <v>1.00060894</v>
      </c>
      <c r="M840" s="96">
        <f t="shared" si="359"/>
        <v>1212.0407220100001</v>
      </c>
      <c r="N840" s="24">
        <f t="shared" si="344"/>
        <v>0</v>
      </c>
      <c r="O840" s="95">
        <f t="shared" si="345"/>
        <v>0</v>
      </c>
      <c r="P840" s="96">
        <f t="shared" si="346"/>
        <v>0</v>
      </c>
      <c r="Q840" s="5">
        <f t="shared" si="342"/>
        <v>0.12</v>
      </c>
      <c r="R840" s="8">
        <f t="shared" si="347"/>
        <v>1.002134804</v>
      </c>
      <c r="S840" s="3">
        <f t="shared" si="348"/>
        <v>2.5874693799999999</v>
      </c>
      <c r="T840" s="3">
        <f t="shared" si="349"/>
        <v>0</v>
      </c>
      <c r="U840" s="97" t="str">
        <f t="shared" si="360"/>
        <v>A+J=</v>
      </c>
      <c r="V840" s="122">
        <f t="shared" si="353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8"/>
        <v>45593</v>
      </c>
      <c r="B841" s="96">
        <f t="shared" si="354"/>
        <v>1215.1039577000001</v>
      </c>
      <c r="C841" s="3">
        <f t="shared" si="351"/>
        <v>1211.3031111</v>
      </c>
      <c r="D841" s="99">
        <f t="shared" si="355"/>
        <v>1088.3119999999999</v>
      </c>
      <c r="E841" s="120">
        <f>IF(DAY(A840)=$A$5,VLOOKUP(A840,[1]A!$E$15:$G$200,3),E840)</f>
        <v>1091.25</v>
      </c>
      <c r="F841" s="100">
        <f t="shared" si="356"/>
        <v>45312</v>
      </c>
      <c r="G841" s="141">
        <f t="shared" si="357"/>
        <v>2.6995934989231252E-3</v>
      </c>
      <c r="H841" s="101">
        <f t="shared" si="339"/>
        <v>8</v>
      </c>
      <c r="I841" s="101">
        <f t="shared" si="340"/>
        <v>31</v>
      </c>
      <c r="J841" s="96">
        <f t="shared" si="341"/>
        <v>1.0006959726937616</v>
      </c>
      <c r="K841" s="96">
        <v>1</v>
      </c>
      <c r="L841" s="96">
        <f t="shared" si="358"/>
        <v>1.00069597</v>
      </c>
      <c r="M841" s="96">
        <f t="shared" si="359"/>
        <v>1212.1461417200001</v>
      </c>
      <c r="N841" s="24">
        <f t="shared" si="344"/>
        <v>0</v>
      </c>
      <c r="O841" s="95">
        <f t="shared" si="345"/>
        <v>0</v>
      </c>
      <c r="P841" s="96">
        <f t="shared" si="346"/>
        <v>0</v>
      </c>
      <c r="Q841" s="5">
        <f t="shared" si="342"/>
        <v>0.12</v>
      </c>
      <c r="R841" s="8">
        <f t="shared" si="347"/>
        <v>1.002440148</v>
      </c>
      <c r="S841" s="3">
        <f t="shared" si="348"/>
        <v>2.9578159799999999</v>
      </c>
      <c r="T841" s="3">
        <f t="shared" si="349"/>
        <v>0</v>
      </c>
      <c r="U841" s="97" t="str">
        <f t="shared" si="360"/>
        <v>A+J=</v>
      </c>
      <c r="V841" s="122">
        <f t="shared" si="353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8"/>
        <v>45594</v>
      </c>
      <c r="B842" s="96">
        <f t="shared" si="354"/>
        <v>1215.5799011300001</v>
      </c>
      <c r="C842" s="3">
        <f t="shared" si="351"/>
        <v>1211.3031111</v>
      </c>
      <c r="D842" s="99">
        <f t="shared" si="355"/>
        <v>1088.3119999999999</v>
      </c>
      <c r="E842" s="120">
        <f>IF(DAY(A841)=$A$5,VLOOKUP(A841,[1]A!$E$15:$G$200,3),E841)</f>
        <v>1091.25</v>
      </c>
      <c r="F842" s="100">
        <f t="shared" si="356"/>
        <v>45312</v>
      </c>
      <c r="G842" s="141">
        <f t="shared" si="357"/>
        <v>2.6995934989231252E-3</v>
      </c>
      <c r="H842" s="101">
        <f t="shared" si="339"/>
        <v>9</v>
      </c>
      <c r="I842" s="101">
        <f t="shared" si="340"/>
        <v>31</v>
      </c>
      <c r="J842" s="96">
        <f t="shared" si="341"/>
        <v>1.000783003331398</v>
      </c>
      <c r="K842" s="96">
        <v>1</v>
      </c>
      <c r="L842" s="96">
        <f t="shared" si="358"/>
        <v>1.000783</v>
      </c>
      <c r="M842" s="96">
        <f t="shared" si="359"/>
        <v>1212.25156143</v>
      </c>
      <c r="N842" s="24">
        <f t="shared" si="344"/>
        <v>0</v>
      </c>
      <c r="O842" s="95">
        <f t="shared" si="345"/>
        <v>0</v>
      </c>
      <c r="P842" s="96">
        <f t="shared" si="346"/>
        <v>0</v>
      </c>
      <c r="Q842" s="5">
        <f t="shared" si="342"/>
        <v>0.12</v>
      </c>
      <c r="R842" s="8">
        <f t="shared" si="347"/>
        <v>1.002745585</v>
      </c>
      <c r="S842" s="3">
        <f t="shared" si="348"/>
        <v>3.3283396999999999</v>
      </c>
      <c r="T842" s="3">
        <f t="shared" si="349"/>
        <v>0</v>
      </c>
      <c r="U842" s="97" t="str">
        <f t="shared" si="360"/>
        <v>A+J=</v>
      </c>
      <c r="V842" s="122">
        <f t="shared" si="353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61">(A842+1)</f>
        <v>45595</v>
      </c>
      <c r="B843" s="96">
        <f t="shared" si="354"/>
        <v>1216.0560338499999</v>
      </c>
      <c r="C843" s="3">
        <f t="shared" si="351"/>
        <v>1211.3031111</v>
      </c>
      <c r="D843" s="99">
        <f t="shared" si="355"/>
        <v>1088.3119999999999</v>
      </c>
      <c r="E843" s="120">
        <f>IF(DAY(A842)=$A$5,VLOOKUP(A842,[1]A!$E$15:$G$200,3),E842)</f>
        <v>1091.25</v>
      </c>
      <c r="F843" s="100">
        <f t="shared" si="356"/>
        <v>45312</v>
      </c>
      <c r="G843" s="141">
        <f t="shared" si="357"/>
        <v>2.6995934989231252E-3</v>
      </c>
      <c r="H843" s="101">
        <f t="shared" ref="H843:H906" si="362">IF(A843&gt;A$7,IF(DAY(A843)=A$5+1,1,H842+1),0)</f>
        <v>10</v>
      </c>
      <c r="I843" s="101">
        <f t="shared" ref="I843:I906" si="363">IF(DAY(A843)=A$5+1,DAY(EOMONTH(A843,0)),I842)</f>
        <v>31</v>
      </c>
      <c r="J843" s="96">
        <f t="shared" ref="J843:J906" si="364">IF(E843&gt;D843,((E843/D843)^(H843/I843)),1)</f>
        <v>1.0008700415380984</v>
      </c>
      <c r="K843" s="96">
        <v>1</v>
      </c>
      <c r="L843" s="96">
        <f t="shared" si="358"/>
        <v>1.0008700399999999</v>
      </c>
      <c r="M843" s="96">
        <f t="shared" si="359"/>
        <v>1212.35699325</v>
      </c>
      <c r="N843" s="24">
        <f t="shared" si="344"/>
        <v>0</v>
      </c>
      <c r="O843" s="95">
        <f t="shared" si="345"/>
        <v>0</v>
      </c>
      <c r="P843" s="96">
        <f t="shared" si="346"/>
        <v>0</v>
      </c>
      <c r="Q843" s="5">
        <f t="shared" ref="Q843:Q906" si="365">(Q842)</f>
        <v>0.12</v>
      </c>
      <c r="R843" s="8">
        <f t="shared" si="347"/>
        <v>1.0030511150000001</v>
      </c>
      <c r="S843" s="3">
        <f t="shared" si="348"/>
        <v>3.6990406</v>
      </c>
      <c r="T843" s="3">
        <f t="shared" si="349"/>
        <v>0</v>
      </c>
      <c r="U843" s="97" t="str">
        <f t="shared" ref="U843:U858" si="366">U842</f>
        <v>A+J=</v>
      </c>
      <c r="V843" s="122">
        <f t="shared" si="353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61"/>
        <v>45596</v>
      </c>
      <c r="B844" s="96">
        <f t="shared" si="354"/>
        <v>1216.5323437699999</v>
      </c>
      <c r="C844" s="3">
        <f t="shared" si="351"/>
        <v>1211.3031111</v>
      </c>
      <c r="D844" s="99">
        <f t="shared" si="355"/>
        <v>1088.3119999999999</v>
      </c>
      <c r="E844" s="120">
        <f>IF(DAY(A843)=$A$5,VLOOKUP(A843,[1]A!$E$15:$G$200,3),E843)</f>
        <v>1091.25</v>
      </c>
      <c r="F844" s="100">
        <f t="shared" si="356"/>
        <v>45312</v>
      </c>
      <c r="G844" s="141">
        <f t="shared" si="357"/>
        <v>2.6995934989231252E-3</v>
      </c>
      <c r="H844" s="101">
        <f t="shared" si="362"/>
        <v>11</v>
      </c>
      <c r="I844" s="101">
        <f t="shared" si="363"/>
        <v>31</v>
      </c>
      <c r="J844" s="96">
        <f t="shared" si="364"/>
        <v>1.0009570873145213</v>
      </c>
      <c r="K844" s="96">
        <v>1</v>
      </c>
      <c r="L844" s="96">
        <f t="shared" si="358"/>
        <v>1.0009570800000001</v>
      </c>
      <c r="M844" s="96">
        <f t="shared" si="359"/>
        <v>1212.46242508</v>
      </c>
      <c r="N844" s="24">
        <f t="shared" ref="N844:N907" si="367">IF(DAY(A844)=A$5,VLOOKUP(A844,$Y$10:$AG$80,8),0)</f>
        <v>0</v>
      </c>
      <c r="O844" s="95">
        <f t="shared" ref="O844:O907" si="368">IF(N844&gt;0,VLOOKUP(N844,$X$10:$AD$117,7),0)</f>
        <v>0</v>
      </c>
      <c r="P844" s="96">
        <f t="shared" ref="P844:P907" si="369">IF(O844&gt;0,TRUNC(O844*M844,8),0)</f>
        <v>0</v>
      </c>
      <c r="Q844" s="5">
        <f t="shared" si="365"/>
        <v>0.12</v>
      </c>
      <c r="R844" s="8">
        <f t="shared" ref="R844:R907" si="370">ROUND((1+Q844)^(30/360)^(H844/I844),9)</f>
        <v>1.0033567379999999</v>
      </c>
      <c r="S844" s="3">
        <f t="shared" ref="S844:S907" si="371">TRUNC(M844*(R844-1),8)</f>
        <v>4.0699186899999997</v>
      </c>
      <c r="T844" s="3">
        <f t="shared" ref="T844:T907" si="372">IF(N844&gt;0,P844+S844,0)</f>
        <v>0</v>
      </c>
      <c r="U844" s="97" t="str">
        <f t="shared" si="366"/>
        <v>A+J=</v>
      </c>
      <c r="V844" s="122">
        <f t="shared" si="353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61"/>
        <v>45597</v>
      </c>
      <c r="B845" s="96">
        <f t="shared" si="354"/>
        <v>1217.0088552099999</v>
      </c>
      <c r="C845" s="3">
        <f t="shared" si="351"/>
        <v>1211.3031111</v>
      </c>
      <c r="D845" s="99">
        <f t="shared" si="355"/>
        <v>1088.3119999999999</v>
      </c>
      <c r="E845" s="120">
        <f>IF(DAY(A844)=$A$5,VLOOKUP(A844,[1]A!$E$15:$G$200,3),E844)</f>
        <v>1091.25</v>
      </c>
      <c r="F845" s="100">
        <f t="shared" si="356"/>
        <v>45312</v>
      </c>
      <c r="G845" s="141">
        <f t="shared" si="357"/>
        <v>2.6995934989231252E-3</v>
      </c>
      <c r="H845" s="101">
        <f t="shared" si="362"/>
        <v>12</v>
      </c>
      <c r="I845" s="101">
        <f t="shared" si="363"/>
        <v>31</v>
      </c>
      <c r="J845" s="96">
        <f t="shared" si="364"/>
        <v>1.0010441406613246</v>
      </c>
      <c r="K845" s="96">
        <v>1</v>
      </c>
      <c r="L845" s="96">
        <f t="shared" si="358"/>
        <v>1.0010441400000001</v>
      </c>
      <c r="M845" s="96">
        <f t="shared" si="359"/>
        <v>1212.5678811299999</v>
      </c>
      <c r="N845" s="24">
        <f t="shared" si="367"/>
        <v>0</v>
      </c>
      <c r="O845" s="95">
        <f t="shared" si="368"/>
        <v>0</v>
      </c>
      <c r="P845" s="96">
        <f t="shared" si="369"/>
        <v>0</v>
      </c>
      <c r="Q845" s="5">
        <f t="shared" si="365"/>
        <v>0.12</v>
      </c>
      <c r="R845" s="8">
        <f t="shared" si="370"/>
        <v>1.0036624540000001</v>
      </c>
      <c r="S845" s="3">
        <f t="shared" si="371"/>
        <v>4.4409740800000002</v>
      </c>
      <c r="T845" s="3">
        <f t="shared" si="372"/>
        <v>0</v>
      </c>
      <c r="U845" s="97" t="str">
        <f t="shared" si="366"/>
        <v>A+J=</v>
      </c>
      <c r="V845" s="122">
        <f t="shared" si="353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61"/>
        <v>45598</v>
      </c>
      <c r="B846" s="96">
        <f t="shared" si="354"/>
        <v>1217.48554511</v>
      </c>
      <c r="C846" s="3">
        <f t="shared" si="351"/>
        <v>1211.3031111</v>
      </c>
      <c r="D846" s="99">
        <f t="shared" si="355"/>
        <v>1088.3119999999999</v>
      </c>
      <c r="E846" s="120">
        <f>IF(DAY(A845)=$A$5,VLOOKUP(A845,[1]A!$E$15:$G$200,3),E845)</f>
        <v>1091.25</v>
      </c>
      <c r="F846" s="100">
        <f t="shared" si="356"/>
        <v>45312</v>
      </c>
      <c r="G846" s="141">
        <f t="shared" si="357"/>
        <v>2.6995934989231252E-3</v>
      </c>
      <c r="H846" s="101">
        <f t="shared" si="362"/>
        <v>13</v>
      </c>
      <c r="I846" s="101">
        <f t="shared" si="363"/>
        <v>31</v>
      </c>
      <c r="J846" s="96">
        <f t="shared" si="364"/>
        <v>1.0011312015791671</v>
      </c>
      <c r="K846" s="96">
        <v>1</v>
      </c>
      <c r="L846" s="96">
        <f t="shared" si="358"/>
        <v>1.0011312000000001</v>
      </c>
      <c r="M846" s="96">
        <f t="shared" si="359"/>
        <v>1212.67333717</v>
      </c>
      <c r="N846" s="24">
        <f t="shared" si="367"/>
        <v>0</v>
      </c>
      <c r="O846" s="95">
        <f t="shared" si="368"/>
        <v>0</v>
      </c>
      <c r="P846" s="96">
        <f t="shared" si="369"/>
        <v>0</v>
      </c>
      <c r="Q846" s="5">
        <f t="shared" si="365"/>
        <v>0.12</v>
      </c>
      <c r="R846" s="8">
        <f t="shared" si="370"/>
        <v>1.0039682640000001</v>
      </c>
      <c r="S846" s="3">
        <f t="shared" si="371"/>
        <v>4.8122079400000004</v>
      </c>
      <c r="T846" s="3">
        <f t="shared" si="372"/>
        <v>0</v>
      </c>
      <c r="U846" s="97" t="str">
        <f t="shared" si="366"/>
        <v>A+J=</v>
      </c>
      <c r="V846" s="122">
        <f t="shared" si="353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61"/>
        <v>45599</v>
      </c>
      <c r="B847" s="96">
        <f t="shared" si="354"/>
        <v>1217.96242327</v>
      </c>
      <c r="C847" s="3">
        <f t="shared" si="351"/>
        <v>1211.3031111</v>
      </c>
      <c r="D847" s="99">
        <f t="shared" si="355"/>
        <v>1088.3119999999999</v>
      </c>
      <c r="E847" s="120">
        <f>IF(DAY(A846)=$A$5,VLOOKUP(A846,[1]A!$E$15:$G$200,3),E846)</f>
        <v>1091.25</v>
      </c>
      <c r="F847" s="100">
        <f t="shared" si="356"/>
        <v>45312</v>
      </c>
      <c r="G847" s="141">
        <f t="shared" si="357"/>
        <v>2.6995934989231252E-3</v>
      </c>
      <c r="H847" s="101">
        <f t="shared" si="362"/>
        <v>14</v>
      </c>
      <c r="I847" s="101">
        <f t="shared" si="363"/>
        <v>31</v>
      </c>
      <c r="J847" s="96">
        <f t="shared" si="364"/>
        <v>1.0012182700687071</v>
      </c>
      <c r="K847" s="96">
        <v>1</v>
      </c>
      <c r="L847" s="96">
        <f t="shared" si="358"/>
        <v>1.0012182700000001</v>
      </c>
      <c r="M847" s="96">
        <f t="shared" si="359"/>
        <v>1212.77880534</v>
      </c>
      <c r="N847" s="24">
        <f t="shared" si="367"/>
        <v>0</v>
      </c>
      <c r="O847" s="95">
        <f t="shared" si="368"/>
        <v>0</v>
      </c>
      <c r="P847" s="96">
        <f t="shared" si="369"/>
        <v>0</v>
      </c>
      <c r="Q847" s="5">
        <f t="shared" si="365"/>
        <v>0.12</v>
      </c>
      <c r="R847" s="8">
        <f t="shared" si="370"/>
        <v>1.0042741660000001</v>
      </c>
      <c r="S847" s="3">
        <f t="shared" si="371"/>
        <v>5.1836179299999996</v>
      </c>
      <c r="T847" s="3">
        <f t="shared" si="372"/>
        <v>0</v>
      </c>
      <c r="U847" s="97" t="str">
        <f t="shared" si="366"/>
        <v>A+J=</v>
      </c>
      <c r="V847" s="122">
        <f t="shared" si="353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61"/>
        <v>45600</v>
      </c>
      <c r="B848" s="96">
        <f t="shared" si="354"/>
        <v>1218.4394799500001</v>
      </c>
      <c r="C848" s="3">
        <f t="shared" si="351"/>
        <v>1211.3031111</v>
      </c>
      <c r="D848" s="99">
        <f t="shared" si="355"/>
        <v>1088.3119999999999</v>
      </c>
      <c r="E848" s="120">
        <f>IF(DAY(A847)=$A$5,VLOOKUP(A847,[1]A!$E$15:$G$200,3),E847)</f>
        <v>1091.25</v>
      </c>
      <c r="F848" s="100">
        <f t="shared" si="356"/>
        <v>45312</v>
      </c>
      <c r="G848" s="141">
        <f t="shared" si="357"/>
        <v>2.6995934989231252E-3</v>
      </c>
      <c r="H848" s="101">
        <f t="shared" si="362"/>
        <v>15</v>
      </c>
      <c r="I848" s="101">
        <f t="shared" si="363"/>
        <v>31</v>
      </c>
      <c r="J848" s="96">
        <f t="shared" si="364"/>
        <v>1.001305346130603</v>
      </c>
      <c r="K848" s="96">
        <v>1</v>
      </c>
      <c r="L848" s="96">
        <f t="shared" si="358"/>
        <v>1.00130534</v>
      </c>
      <c r="M848" s="96">
        <f t="shared" si="359"/>
        <v>1212.8842735000001</v>
      </c>
      <c r="N848" s="24">
        <f t="shared" si="367"/>
        <v>0</v>
      </c>
      <c r="O848" s="95">
        <f t="shared" si="368"/>
        <v>0</v>
      </c>
      <c r="P848" s="96">
        <f t="shared" si="369"/>
        <v>0</v>
      </c>
      <c r="Q848" s="5">
        <f t="shared" si="365"/>
        <v>0.12</v>
      </c>
      <c r="R848" s="8">
        <f t="shared" si="370"/>
        <v>1.0045801620000001</v>
      </c>
      <c r="S848" s="3">
        <f t="shared" si="371"/>
        <v>5.55520645</v>
      </c>
      <c r="T848" s="3">
        <f t="shared" si="372"/>
        <v>0</v>
      </c>
      <c r="U848" s="97" t="str">
        <f t="shared" si="366"/>
        <v>A+J=</v>
      </c>
      <c r="V848" s="122">
        <f t="shared" si="353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61"/>
        <v>45601</v>
      </c>
      <c r="B849" s="96">
        <f t="shared" si="354"/>
        <v>1218.9167261600001</v>
      </c>
      <c r="C849" s="3">
        <f t="shared" si="351"/>
        <v>1211.3031111</v>
      </c>
      <c r="D849" s="99">
        <f t="shared" si="355"/>
        <v>1088.3119999999999</v>
      </c>
      <c r="E849" s="120">
        <f>IF(DAY(A848)=$A$5,VLOOKUP(A848,[1]A!$E$15:$G$200,3),E848)</f>
        <v>1091.25</v>
      </c>
      <c r="F849" s="100">
        <f t="shared" si="356"/>
        <v>45312</v>
      </c>
      <c r="G849" s="141">
        <f t="shared" si="357"/>
        <v>2.6995934989231252E-3</v>
      </c>
      <c r="H849" s="101">
        <f t="shared" si="362"/>
        <v>16</v>
      </c>
      <c r="I849" s="101">
        <f t="shared" si="363"/>
        <v>31</v>
      </c>
      <c r="J849" s="96">
        <f t="shared" si="364"/>
        <v>1.0013924297655135</v>
      </c>
      <c r="K849" s="96">
        <v>1</v>
      </c>
      <c r="L849" s="96">
        <f t="shared" si="358"/>
        <v>1.0013924199999999</v>
      </c>
      <c r="M849" s="96">
        <f t="shared" si="359"/>
        <v>1212.9897537700001</v>
      </c>
      <c r="N849" s="24">
        <f t="shared" si="367"/>
        <v>0</v>
      </c>
      <c r="O849" s="95">
        <f t="shared" si="368"/>
        <v>0</v>
      </c>
      <c r="P849" s="96">
        <f t="shared" si="369"/>
        <v>0</v>
      </c>
      <c r="Q849" s="5">
        <f t="shared" si="365"/>
        <v>0.12</v>
      </c>
      <c r="R849" s="8">
        <f t="shared" si="370"/>
        <v>1.0048862510000001</v>
      </c>
      <c r="S849" s="3">
        <f t="shared" si="371"/>
        <v>5.9269723900000004</v>
      </c>
      <c r="T849" s="3">
        <f t="shared" si="372"/>
        <v>0</v>
      </c>
      <c r="U849" s="97" t="str">
        <f t="shared" si="366"/>
        <v>A+J=</v>
      </c>
      <c r="V849" s="122">
        <f t="shared" si="353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61"/>
        <v>45602</v>
      </c>
      <c r="B850" s="96">
        <f t="shared" si="354"/>
        <v>1219.3941741199999</v>
      </c>
      <c r="C850" s="3">
        <f t="shared" si="351"/>
        <v>1211.3031111</v>
      </c>
      <c r="D850" s="99">
        <f t="shared" si="355"/>
        <v>1088.3119999999999</v>
      </c>
      <c r="E850" s="120">
        <f>IF(DAY(A849)=$A$5,VLOOKUP(A849,[1]A!$E$15:$G$200,3),E849)</f>
        <v>1091.25</v>
      </c>
      <c r="F850" s="100">
        <f t="shared" si="356"/>
        <v>45312</v>
      </c>
      <c r="G850" s="141">
        <f t="shared" si="357"/>
        <v>2.6995934989231252E-3</v>
      </c>
      <c r="H850" s="101">
        <f t="shared" si="362"/>
        <v>17</v>
      </c>
      <c r="I850" s="101">
        <f t="shared" si="363"/>
        <v>31</v>
      </c>
      <c r="J850" s="96">
        <f t="shared" si="364"/>
        <v>1.0014795209740972</v>
      </c>
      <c r="K850" s="96">
        <v>1</v>
      </c>
      <c r="L850" s="96">
        <f t="shared" si="358"/>
        <v>1.00147952</v>
      </c>
      <c r="M850" s="96">
        <f t="shared" si="359"/>
        <v>1213.0952582699999</v>
      </c>
      <c r="N850" s="24">
        <f t="shared" si="367"/>
        <v>0</v>
      </c>
      <c r="O850" s="95">
        <f t="shared" si="368"/>
        <v>0</v>
      </c>
      <c r="P850" s="96">
        <f t="shared" si="369"/>
        <v>0</v>
      </c>
      <c r="Q850" s="5">
        <f t="shared" si="365"/>
        <v>0.12</v>
      </c>
      <c r="R850" s="8">
        <f t="shared" si="370"/>
        <v>1.0051924329999999</v>
      </c>
      <c r="S850" s="3">
        <f t="shared" si="371"/>
        <v>6.2989158500000002</v>
      </c>
      <c r="T850" s="3">
        <f t="shared" si="372"/>
        <v>0</v>
      </c>
      <c r="U850" s="97" t="str">
        <f t="shared" si="366"/>
        <v>A+J=</v>
      </c>
      <c r="V850" s="122">
        <f t="shared" si="353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61"/>
        <v>45603</v>
      </c>
      <c r="B851" s="96">
        <f t="shared" si="354"/>
        <v>1219.8717885400001</v>
      </c>
      <c r="C851" s="3">
        <f t="shared" si="351"/>
        <v>1211.3031111</v>
      </c>
      <c r="D851" s="99">
        <f t="shared" si="355"/>
        <v>1088.3119999999999</v>
      </c>
      <c r="E851" s="120">
        <f>IF(DAY(A850)=$A$5,VLOOKUP(A850,[1]A!$E$15:$G$200,3),E850)</f>
        <v>1091.25</v>
      </c>
      <c r="F851" s="100">
        <f t="shared" si="356"/>
        <v>45312</v>
      </c>
      <c r="G851" s="141">
        <f t="shared" si="357"/>
        <v>2.6995934989231252E-3</v>
      </c>
      <c r="H851" s="101">
        <f t="shared" si="362"/>
        <v>18</v>
      </c>
      <c r="I851" s="101">
        <f t="shared" si="363"/>
        <v>31</v>
      </c>
      <c r="J851" s="96">
        <f t="shared" si="364"/>
        <v>1.001566619757013</v>
      </c>
      <c r="K851" s="96">
        <v>1</v>
      </c>
      <c r="L851" s="96">
        <f t="shared" si="358"/>
        <v>1.00156661</v>
      </c>
      <c r="M851" s="96">
        <f t="shared" si="359"/>
        <v>1213.20075066</v>
      </c>
      <c r="N851" s="24">
        <f t="shared" si="367"/>
        <v>0</v>
      </c>
      <c r="O851" s="95">
        <f t="shared" si="368"/>
        <v>0</v>
      </c>
      <c r="P851" s="96">
        <f t="shared" si="369"/>
        <v>0</v>
      </c>
      <c r="Q851" s="5">
        <f t="shared" si="365"/>
        <v>0.12</v>
      </c>
      <c r="R851" s="8">
        <f t="shared" si="370"/>
        <v>1.005498709</v>
      </c>
      <c r="S851" s="3">
        <f t="shared" si="371"/>
        <v>6.6710378800000001</v>
      </c>
      <c r="T851" s="3">
        <f t="shared" si="372"/>
        <v>0</v>
      </c>
      <c r="U851" s="97" t="str">
        <f t="shared" si="366"/>
        <v>A+J=</v>
      </c>
      <c r="V851" s="122">
        <f t="shared" si="353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61"/>
        <v>45604</v>
      </c>
      <c r="B852" s="96">
        <f t="shared" si="354"/>
        <v>1220.3496047899998</v>
      </c>
      <c r="C852" s="3">
        <f t="shared" si="351"/>
        <v>1211.3031111</v>
      </c>
      <c r="D852" s="99">
        <f t="shared" si="355"/>
        <v>1088.3119999999999</v>
      </c>
      <c r="E852" s="120">
        <f>IF(DAY(A851)=$A$5,VLOOKUP(A851,[1]A!$E$15:$G$200,3),E851)</f>
        <v>1091.25</v>
      </c>
      <c r="F852" s="100">
        <f t="shared" si="356"/>
        <v>45312</v>
      </c>
      <c r="G852" s="141">
        <f t="shared" si="357"/>
        <v>2.6995934989231252E-3</v>
      </c>
      <c r="H852" s="101">
        <f t="shared" si="362"/>
        <v>19</v>
      </c>
      <c r="I852" s="101">
        <f t="shared" si="363"/>
        <v>31</v>
      </c>
      <c r="J852" s="96">
        <f t="shared" si="364"/>
        <v>1.0016537261149192</v>
      </c>
      <c r="K852" s="96">
        <v>1</v>
      </c>
      <c r="L852" s="96">
        <f t="shared" si="358"/>
        <v>1.00165372</v>
      </c>
      <c r="M852" s="96">
        <f t="shared" si="359"/>
        <v>1213.3062672799999</v>
      </c>
      <c r="N852" s="24">
        <f t="shared" si="367"/>
        <v>0</v>
      </c>
      <c r="O852" s="95">
        <f t="shared" si="368"/>
        <v>0</v>
      </c>
      <c r="P852" s="96">
        <f t="shared" si="369"/>
        <v>0</v>
      </c>
      <c r="Q852" s="5">
        <f t="shared" si="365"/>
        <v>0.12</v>
      </c>
      <c r="R852" s="8">
        <f t="shared" si="370"/>
        <v>1.0058050780000001</v>
      </c>
      <c r="S852" s="3">
        <f t="shared" si="371"/>
        <v>7.0433375099999997</v>
      </c>
      <c r="T852" s="3">
        <f t="shared" si="372"/>
        <v>0</v>
      </c>
      <c r="U852" s="97" t="str">
        <f t="shared" si="366"/>
        <v>A+J=</v>
      </c>
      <c r="V852" s="122">
        <f t="shared" si="353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61"/>
        <v>45605</v>
      </c>
      <c r="B853" s="96">
        <f t="shared" si="354"/>
        <v>1220.8276107200002</v>
      </c>
      <c r="C853" s="3">
        <f t="shared" si="351"/>
        <v>1211.3031111</v>
      </c>
      <c r="D853" s="99">
        <f t="shared" si="355"/>
        <v>1088.3119999999999</v>
      </c>
      <c r="E853" s="120">
        <f>IF(DAY(A852)=$A$5,VLOOKUP(A852,[1]A!$E$15:$G$200,3),E852)</f>
        <v>1091.25</v>
      </c>
      <c r="F853" s="100">
        <f t="shared" si="356"/>
        <v>45312</v>
      </c>
      <c r="G853" s="141">
        <f t="shared" si="357"/>
        <v>2.6995934989231252E-3</v>
      </c>
      <c r="H853" s="101">
        <f t="shared" si="362"/>
        <v>20</v>
      </c>
      <c r="I853" s="101">
        <f t="shared" si="363"/>
        <v>31</v>
      </c>
      <c r="J853" s="96">
        <f t="shared" si="364"/>
        <v>1.0017408400484749</v>
      </c>
      <c r="K853" s="96">
        <v>1</v>
      </c>
      <c r="L853" s="96">
        <f t="shared" si="358"/>
        <v>1.0017408400000001</v>
      </c>
      <c r="M853" s="96">
        <f t="shared" si="359"/>
        <v>1213.4117960000001</v>
      </c>
      <c r="N853" s="24">
        <f t="shared" si="367"/>
        <v>0</v>
      </c>
      <c r="O853" s="95">
        <f t="shared" si="368"/>
        <v>0</v>
      </c>
      <c r="P853" s="96">
        <f t="shared" si="369"/>
        <v>0</v>
      </c>
      <c r="Q853" s="5">
        <f t="shared" si="365"/>
        <v>0.12</v>
      </c>
      <c r="R853" s="8">
        <f t="shared" si="370"/>
        <v>1.00611154</v>
      </c>
      <c r="S853" s="3">
        <f t="shared" si="371"/>
        <v>7.4158147200000002</v>
      </c>
      <c r="T853" s="3">
        <f t="shared" si="372"/>
        <v>0</v>
      </c>
      <c r="U853" s="97" t="str">
        <f t="shared" si="366"/>
        <v>A+J=</v>
      </c>
      <c r="V853" s="122">
        <f t="shared" si="353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61"/>
        <v>45606</v>
      </c>
      <c r="B854" s="96">
        <f t="shared" si="354"/>
        <v>1221.3057942</v>
      </c>
      <c r="C854" s="3">
        <f t="shared" si="351"/>
        <v>1211.3031111</v>
      </c>
      <c r="D854" s="99">
        <f t="shared" si="355"/>
        <v>1088.3119999999999</v>
      </c>
      <c r="E854" s="120">
        <f>IF(DAY(A853)=$A$5,VLOOKUP(A853,[1]A!$E$15:$G$200,3),E853)</f>
        <v>1091.25</v>
      </c>
      <c r="F854" s="100">
        <f t="shared" si="356"/>
        <v>45312</v>
      </c>
      <c r="G854" s="141">
        <f t="shared" si="357"/>
        <v>2.6995934989231252E-3</v>
      </c>
      <c r="H854" s="101">
        <f t="shared" si="362"/>
        <v>21</v>
      </c>
      <c r="I854" s="101">
        <f t="shared" si="363"/>
        <v>31</v>
      </c>
      <c r="J854" s="96">
        <f t="shared" si="364"/>
        <v>1.001827961558339</v>
      </c>
      <c r="K854" s="96">
        <v>1</v>
      </c>
      <c r="L854" s="96">
        <f t="shared" si="358"/>
        <v>1.00182796</v>
      </c>
      <c r="M854" s="96">
        <f t="shared" si="359"/>
        <v>1213.5173247299999</v>
      </c>
      <c r="N854" s="24">
        <f t="shared" si="367"/>
        <v>0</v>
      </c>
      <c r="O854" s="95">
        <f t="shared" si="368"/>
        <v>0</v>
      </c>
      <c r="P854" s="96">
        <f t="shared" si="369"/>
        <v>0</v>
      </c>
      <c r="Q854" s="5">
        <f t="shared" si="365"/>
        <v>0.12</v>
      </c>
      <c r="R854" s="8">
        <f t="shared" si="370"/>
        <v>1.0064180949999999</v>
      </c>
      <c r="S854" s="3">
        <f t="shared" si="371"/>
        <v>7.7884694699999999</v>
      </c>
      <c r="T854" s="3">
        <f t="shared" si="372"/>
        <v>0</v>
      </c>
      <c r="U854" s="97" t="str">
        <f t="shared" si="366"/>
        <v>A+J=</v>
      </c>
      <c r="V854" s="122">
        <f t="shared" si="353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61"/>
        <v>45607</v>
      </c>
      <c r="B855" s="96">
        <f t="shared" si="354"/>
        <v>1221.7841686499999</v>
      </c>
      <c r="C855" s="3">
        <f t="shared" si="351"/>
        <v>1211.3031111</v>
      </c>
      <c r="D855" s="99">
        <f t="shared" si="355"/>
        <v>1088.3119999999999</v>
      </c>
      <c r="E855" s="120">
        <f>IF(DAY(A854)=$A$5,VLOOKUP(A854,[1]A!$E$15:$G$200,3),E854)</f>
        <v>1091.25</v>
      </c>
      <c r="F855" s="100">
        <f t="shared" si="356"/>
        <v>45312</v>
      </c>
      <c r="G855" s="141">
        <f t="shared" si="357"/>
        <v>2.6995934989231252E-3</v>
      </c>
      <c r="H855" s="101">
        <f t="shared" si="362"/>
        <v>22</v>
      </c>
      <c r="I855" s="101">
        <f t="shared" si="363"/>
        <v>31</v>
      </c>
      <c r="J855" s="96">
        <f t="shared" si="364"/>
        <v>1.0019150906451701</v>
      </c>
      <c r="K855" s="96">
        <v>1</v>
      </c>
      <c r="L855" s="96">
        <f t="shared" si="358"/>
        <v>1.00191509</v>
      </c>
      <c r="M855" s="96">
        <f t="shared" si="359"/>
        <v>1213.6228655699999</v>
      </c>
      <c r="N855" s="24">
        <f t="shared" si="367"/>
        <v>0</v>
      </c>
      <c r="O855" s="95">
        <f t="shared" si="368"/>
        <v>0</v>
      </c>
      <c r="P855" s="96">
        <f t="shared" si="369"/>
        <v>0</v>
      </c>
      <c r="Q855" s="5">
        <f t="shared" si="365"/>
        <v>0.12</v>
      </c>
      <c r="R855" s="8">
        <f t="shared" si="370"/>
        <v>1.006724744</v>
      </c>
      <c r="S855" s="3">
        <f t="shared" si="371"/>
        <v>8.1613030799999997</v>
      </c>
      <c r="T855" s="3">
        <f t="shared" si="372"/>
        <v>0</v>
      </c>
      <c r="U855" s="97" t="str">
        <f t="shared" si="366"/>
        <v>A+J=</v>
      </c>
      <c r="V855" s="122">
        <f t="shared" si="353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61"/>
        <v>45608</v>
      </c>
      <c r="B856" s="96">
        <f t="shared" si="354"/>
        <v>1222.2627219199999</v>
      </c>
      <c r="C856" s="3">
        <f t="shared" si="351"/>
        <v>1211.3031111</v>
      </c>
      <c r="D856" s="99">
        <f t="shared" si="355"/>
        <v>1088.3119999999999</v>
      </c>
      <c r="E856" s="120">
        <f>IF(DAY(A855)=$A$5,VLOOKUP(A855,[1]A!$E$15:$G$200,3),E855)</f>
        <v>1091.25</v>
      </c>
      <c r="F856" s="100">
        <f t="shared" si="356"/>
        <v>45312</v>
      </c>
      <c r="G856" s="141">
        <f t="shared" si="357"/>
        <v>2.6995934989231252E-3</v>
      </c>
      <c r="H856" s="101">
        <f t="shared" si="362"/>
        <v>23</v>
      </c>
      <c r="I856" s="101">
        <f t="shared" si="363"/>
        <v>31</v>
      </c>
      <c r="J856" s="96">
        <f t="shared" si="364"/>
        <v>1.0020022273096274</v>
      </c>
      <c r="K856" s="96">
        <v>1</v>
      </c>
      <c r="L856" s="96">
        <f t="shared" si="358"/>
        <v>1.0020022200000001</v>
      </c>
      <c r="M856" s="96">
        <f t="shared" si="359"/>
        <v>1213.7284064099999</v>
      </c>
      <c r="N856" s="24">
        <f t="shared" si="367"/>
        <v>0</v>
      </c>
      <c r="O856" s="95">
        <f t="shared" si="368"/>
        <v>0</v>
      </c>
      <c r="P856" s="96">
        <f t="shared" si="369"/>
        <v>0</v>
      </c>
      <c r="Q856" s="5">
        <f t="shared" si="365"/>
        <v>0.12</v>
      </c>
      <c r="R856" s="8">
        <f t="shared" si="370"/>
        <v>1.0070314869999999</v>
      </c>
      <c r="S856" s="3">
        <f t="shared" si="371"/>
        <v>8.5343155100000008</v>
      </c>
      <c r="T856" s="3">
        <f t="shared" si="372"/>
        <v>0</v>
      </c>
      <c r="U856" s="97" t="str">
        <f t="shared" si="366"/>
        <v>A+J=</v>
      </c>
      <c r="V856" s="122">
        <f t="shared" si="353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61"/>
        <v>45609</v>
      </c>
      <c r="B857" s="96">
        <f t="shared" si="354"/>
        <v>1222.7414772299999</v>
      </c>
      <c r="C857" s="3">
        <f t="shared" si="351"/>
        <v>1211.3031111</v>
      </c>
      <c r="D857" s="99">
        <f t="shared" si="355"/>
        <v>1088.3119999999999</v>
      </c>
      <c r="E857" s="120">
        <f>IF(DAY(A856)=$A$5,VLOOKUP(A856,[1]A!$E$15:$G$200,3),E856)</f>
        <v>1091.25</v>
      </c>
      <c r="F857" s="100">
        <f t="shared" si="356"/>
        <v>45312</v>
      </c>
      <c r="G857" s="141">
        <f t="shared" si="357"/>
        <v>2.6995934989231252E-3</v>
      </c>
      <c r="H857" s="101">
        <f t="shared" si="362"/>
        <v>24</v>
      </c>
      <c r="I857" s="101">
        <f t="shared" si="363"/>
        <v>31</v>
      </c>
      <c r="J857" s="96">
        <f t="shared" si="364"/>
        <v>1.00208937155237</v>
      </c>
      <c r="K857" s="96">
        <v>1</v>
      </c>
      <c r="L857" s="96">
        <f t="shared" si="358"/>
        <v>1.00208937</v>
      </c>
      <c r="M857" s="96">
        <f t="shared" si="359"/>
        <v>1213.8339714799999</v>
      </c>
      <c r="N857" s="24">
        <f t="shared" si="367"/>
        <v>0</v>
      </c>
      <c r="O857" s="95">
        <f t="shared" si="368"/>
        <v>0</v>
      </c>
      <c r="P857" s="96">
        <f t="shared" si="369"/>
        <v>0</v>
      </c>
      <c r="Q857" s="5">
        <f t="shared" si="365"/>
        <v>0.12</v>
      </c>
      <c r="R857" s="8">
        <f t="shared" si="370"/>
        <v>1.0073383229999999</v>
      </c>
      <c r="S857" s="3">
        <f t="shared" si="371"/>
        <v>8.9075057500000003</v>
      </c>
      <c r="T857" s="3">
        <f t="shared" si="372"/>
        <v>0</v>
      </c>
      <c r="U857" s="97" t="str">
        <f t="shared" si="366"/>
        <v>A+J=</v>
      </c>
      <c r="V857" s="122">
        <f t="shared" si="353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61"/>
        <v>45610</v>
      </c>
      <c r="B858" s="96">
        <f t="shared" si="354"/>
        <v>1223.2204102000001</v>
      </c>
      <c r="C858" s="3">
        <f t="shared" si="351"/>
        <v>1211.3031111</v>
      </c>
      <c r="D858" s="99">
        <f t="shared" si="355"/>
        <v>1088.3119999999999</v>
      </c>
      <c r="E858" s="120">
        <f>IF(DAY(A857)=$A$5,VLOOKUP(A857,[1]A!$E$15:$G$200,3),E857)</f>
        <v>1091.25</v>
      </c>
      <c r="F858" s="100">
        <f t="shared" si="356"/>
        <v>45312</v>
      </c>
      <c r="G858" s="141">
        <f t="shared" si="357"/>
        <v>2.6995934989231252E-3</v>
      </c>
      <c r="H858" s="101">
        <f t="shared" si="362"/>
        <v>25</v>
      </c>
      <c r="I858" s="101">
        <f t="shared" si="363"/>
        <v>31</v>
      </c>
      <c r="J858" s="96">
        <f t="shared" si="364"/>
        <v>1.0021765233740567</v>
      </c>
      <c r="K858" s="96">
        <v>1</v>
      </c>
      <c r="L858" s="96">
        <f t="shared" si="358"/>
        <v>1.0021765199999999</v>
      </c>
      <c r="M858" s="96">
        <f t="shared" si="359"/>
        <v>1213.9395365400001</v>
      </c>
      <c r="N858" s="24">
        <f t="shared" si="367"/>
        <v>0</v>
      </c>
      <c r="O858" s="95">
        <f t="shared" si="368"/>
        <v>0</v>
      </c>
      <c r="P858" s="96">
        <f t="shared" si="369"/>
        <v>0</v>
      </c>
      <c r="Q858" s="5">
        <f t="shared" si="365"/>
        <v>0.12</v>
      </c>
      <c r="R858" s="8">
        <f t="shared" si="370"/>
        <v>1.0076452520000001</v>
      </c>
      <c r="S858" s="3">
        <f t="shared" si="371"/>
        <v>9.2808736599999992</v>
      </c>
      <c r="T858" s="3">
        <f t="shared" si="372"/>
        <v>0</v>
      </c>
      <c r="U858" s="97" t="str">
        <f t="shared" si="366"/>
        <v>A+J=</v>
      </c>
      <c r="V858" s="122">
        <f t="shared" si="353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61"/>
        <v>45611</v>
      </c>
      <c r="B859" s="96">
        <f t="shared" si="354"/>
        <v>1223.6995343200001</v>
      </c>
      <c r="C859" s="3">
        <f t="shared" si="351"/>
        <v>1211.3031111</v>
      </c>
      <c r="D859" s="99">
        <f t="shared" si="355"/>
        <v>1088.3119999999999</v>
      </c>
      <c r="E859" s="120">
        <f>IF(DAY(A858)=$A$5,VLOOKUP(A858,[1]A!$E$15:$G$200,3),E858)</f>
        <v>1091.25</v>
      </c>
      <c r="F859" s="100">
        <f t="shared" si="356"/>
        <v>45312</v>
      </c>
      <c r="G859" s="141">
        <f t="shared" si="357"/>
        <v>2.6995934989231252E-3</v>
      </c>
      <c r="H859" s="101">
        <f t="shared" si="362"/>
        <v>26</v>
      </c>
      <c r="I859" s="101">
        <f t="shared" si="363"/>
        <v>31</v>
      </c>
      <c r="J859" s="96">
        <f t="shared" si="364"/>
        <v>1.0022636827753468</v>
      </c>
      <c r="K859" s="96">
        <v>1</v>
      </c>
      <c r="L859" s="96">
        <f t="shared" si="358"/>
        <v>1.00226368</v>
      </c>
      <c r="M859" s="96">
        <f t="shared" si="359"/>
        <v>1214.04511372</v>
      </c>
      <c r="N859" s="24">
        <f t="shared" si="367"/>
        <v>0</v>
      </c>
      <c r="O859" s="95">
        <f t="shared" si="368"/>
        <v>0</v>
      </c>
      <c r="P859" s="96">
        <f t="shared" si="369"/>
        <v>0</v>
      </c>
      <c r="Q859" s="5">
        <f t="shared" si="365"/>
        <v>0.12</v>
      </c>
      <c r="R859" s="8">
        <f t="shared" si="370"/>
        <v>1.0079522750000001</v>
      </c>
      <c r="S859" s="3">
        <f t="shared" si="371"/>
        <v>9.6544205999999999</v>
      </c>
      <c r="T859" s="3">
        <f t="shared" si="372"/>
        <v>0</v>
      </c>
      <c r="U859" s="97" t="str">
        <f t="shared" ref="U859:U874" si="373">U858</f>
        <v>A+J=</v>
      </c>
      <c r="V859" s="122">
        <f t="shared" si="353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61"/>
        <v>45612</v>
      </c>
      <c r="B860" s="96">
        <f t="shared" si="354"/>
        <v>1224.17883618</v>
      </c>
      <c r="C860" s="3">
        <f t="shared" si="351"/>
        <v>1211.3031111</v>
      </c>
      <c r="D860" s="99">
        <f t="shared" si="355"/>
        <v>1088.3119999999999</v>
      </c>
      <c r="E860" s="120">
        <f>IF(DAY(A859)=$A$5,VLOOKUP(A859,[1]A!$E$15:$G$200,3),E859)</f>
        <v>1091.25</v>
      </c>
      <c r="F860" s="100">
        <f t="shared" si="356"/>
        <v>45312</v>
      </c>
      <c r="G860" s="141">
        <f t="shared" si="357"/>
        <v>2.6995934989231252E-3</v>
      </c>
      <c r="H860" s="101">
        <f t="shared" si="362"/>
        <v>27</v>
      </c>
      <c r="I860" s="101">
        <f t="shared" si="363"/>
        <v>31</v>
      </c>
      <c r="J860" s="96">
        <f t="shared" si="364"/>
        <v>1.0023508497568998</v>
      </c>
      <c r="K860" s="96">
        <v>1</v>
      </c>
      <c r="L860" s="96">
        <f t="shared" si="358"/>
        <v>1.0023508400000001</v>
      </c>
      <c r="M860" s="96">
        <f t="shared" si="359"/>
        <v>1214.1506909</v>
      </c>
      <c r="N860" s="24">
        <f t="shared" si="367"/>
        <v>0</v>
      </c>
      <c r="O860" s="95">
        <f t="shared" si="368"/>
        <v>0</v>
      </c>
      <c r="P860" s="96">
        <f t="shared" si="369"/>
        <v>0</v>
      </c>
      <c r="Q860" s="5">
        <f t="shared" si="365"/>
        <v>0.12</v>
      </c>
      <c r="R860" s="8">
        <f t="shared" si="370"/>
        <v>1.0082593909999999</v>
      </c>
      <c r="S860" s="3">
        <f t="shared" si="371"/>
        <v>10.02814528</v>
      </c>
      <c r="T860" s="3">
        <f t="shared" si="372"/>
        <v>0</v>
      </c>
      <c r="U860" s="97" t="str">
        <f t="shared" si="373"/>
        <v>A+J=</v>
      </c>
      <c r="V860" s="122">
        <f t="shared" si="353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61"/>
        <v>45613</v>
      </c>
      <c r="B861" s="96">
        <f t="shared" si="354"/>
        <v>1224.6583414699999</v>
      </c>
      <c r="C861" s="3">
        <f t="shared" si="351"/>
        <v>1211.3031111</v>
      </c>
      <c r="D861" s="99">
        <f t="shared" si="355"/>
        <v>1088.3119999999999</v>
      </c>
      <c r="E861" s="120">
        <f>IF(DAY(A860)=$A$5,VLOOKUP(A860,[1]A!$E$15:$G$200,3),E860)</f>
        <v>1091.25</v>
      </c>
      <c r="F861" s="100">
        <f t="shared" si="356"/>
        <v>45312</v>
      </c>
      <c r="G861" s="141">
        <f t="shared" si="357"/>
        <v>2.6995934989231252E-3</v>
      </c>
      <c r="H861" s="101">
        <f t="shared" si="362"/>
        <v>28</v>
      </c>
      <c r="I861" s="101">
        <f t="shared" si="363"/>
        <v>31</v>
      </c>
      <c r="J861" s="96">
        <f t="shared" si="364"/>
        <v>1.0024380243193745</v>
      </c>
      <c r="K861" s="96">
        <v>1</v>
      </c>
      <c r="L861" s="96">
        <f t="shared" si="358"/>
        <v>1.00243802</v>
      </c>
      <c r="M861" s="96">
        <f t="shared" si="359"/>
        <v>1214.2562923099999</v>
      </c>
      <c r="N861" s="24">
        <f t="shared" si="367"/>
        <v>0</v>
      </c>
      <c r="O861" s="95">
        <f t="shared" si="368"/>
        <v>0</v>
      </c>
      <c r="P861" s="96">
        <f t="shared" si="369"/>
        <v>0</v>
      </c>
      <c r="Q861" s="5">
        <f t="shared" si="365"/>
        <v>0.12</v>
      </c>
      <c r="R861" s="8">
        <f t="shared" si="370"/>
        <v>1.0085666010000001</v>
      </c>
      <c r="S861" s="3">
        <f t="shared" si="371"/>
        <v>10.402049160000001</v>
      </c>
      <c r="T861" s="3">
        <f t="shared" si="372"/>
        <v>0</v>
      </c>
      <c r="U861" s="97" t="str">
        <f t="shared" si="373"/>
        <v>A+J=</v>
      </c>
      <c r="V861" s="122">
        <f t="shared" si="353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61"/>
        <v>45614</v>
      </c>
      <c r="B862" s="96">
        <f t="shared" si="354"/>
        <v>1225.13802579</v>
      </c>
      <c r="C862" s="3">
        <f t="shared" si="351"/>
        <v>1211.3031111</v>
      </c>
      <c r="D862" s="99">
        <f t="shared" si="355"/>
        <v>1088.3119999999999</v>
      </c>
      <c r="E862" s="120">
        <f>IF(DAY(A861)=$A$5,VLOOKUP(A861,[1]A!$E$15:$G$200,3),E861)</f>
        <v>1091.25</v>
      </c>
      <c r="F862" s="100">
        <f t="shared" si="356"/>
        <v>45312</v>
      </c>
      <c r="G862" s="141">
        <f t="shared" si="357"/>
        <v>2.6995934989231252E-3</v>
      </c>
      <c r="H862" s="101">
        <f t="shared" si="362"/>
        <v>29</v>
      </c>
      <c r="I862" s="101">
        <f t="shared" si="363"/>
        <v>31</v>
      </c>
      <c r="J862" s="96">
        <f t="shared" si="364"/>
        <v>1.0025252064634302</v>
      </c>
      <c r="K862" s="96">
        <v>1</v>
      </c>
      <c r="L862" s="96">
        <f t="shared" si="358"/>
        <v>1.0025252</v>
      </c>
      <c r="M862" s="96">
        <f t="shared" si="359"/>
        <v>1214.36189371</v>
      </c>
      <c r="N862" s="24">
        <f t="shared" si="367"/>
        <v>0</v>
      </c>
      <c r="O862" s="95">
        <f t="shared" si="368"/>
        <v>0</v>
      </c>
      <c r="P862" s="96">
        <f t="shared" si="369"/>
        <v>0</v>
      </c>
      <c r="Q862" s="5">
        <f t="shared" si="365"/>
        <v>0.12</v>
      </c>
      <c r="R862" s="8">
        <f t="shared" si="370"/>
        <v>1.008873905</v>
      </c>
      <c r="S862" s="3">
        <f t="shared" si="371"/>
        <v>10.77613208</v>
      </c>
      <c r="T862" s="3">
        <f t="shared" si="372"/>
        <v>0</v>
      </c>
      <c r="U862" s="97" t="str">
        <f t="shared" si="373"/>
        <v>A+J=</v>
      </c>
      <c r="V862" s="122">
        <f t="shared" si="353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61"/>
        <v>45615</v>
      </c>
      <c r="B863" s="96">
        <f t="shared" si="354"/>
        <v>1225.6179001799999</v>
      </c>
      <c r="C863" s="3">
        <f t="shared" si="351"/>
        <v>1211.3031111</v>
      </c>
      <c r="D863" s="99">
        <f t="shared" si="355"/>
        <v>1088.3119999999999</v>
      </c>
      <c r="E863" s="120">
        <f>IF(DAY(A862)=$A$5,VLOOKUP(A862,[1]A!$E$15:$G$200,3),E862)</f>
        <v>1091.25</v>
      </c>
      <c r="F863" s="100">
        <f t="shared" si="356"/>
        <v>45312</v>
      </c>
      <c r="G863" s="141">
        <f t="shared" si="357"/>
        <v>2.6995934989231252E-3</v>
      </c>
      <c r="H863" s="101">
        <f t="shared" si="362"/>
        <v>30</v>
      </c>
      <c r="I863" s="101">
        <f t="shared" si="363"/>
        <v>31</v>
      </c>
      <c r="J863" s="96">
        <f t="shared" si="364"/>
        <v>1.0026123961897266</v>
      </c>
      <c r="K863" s="96">
        <v>1</v>
      </c>
      <c r="L863" s="96">
        <f t="shared" si="358"/>
        <v>1.0026123899999999</v>
      </c>
      <c r="M863" s="96">
        <f t="shared" si="359"/>
        <v>1214.4675072299999</v>
      </c>
      <c r="N863" s="24">
        <f t="shared" si="367"/>
        <v>0</v>
      </c>
      <c r="O863" s="95">
        <f t="shared" si="368"/>
        <v>0</v>
      </c>
      <c r="P863" s="96">
        <f t="shared" si="369"/>
        <v>0</v>
      </c>
      <c r="Q863" s="5">
        <f t="shared" si="365"/>
        <v>0.12</v>
      </c>
      <c r="R863" s="8">
        <f t="shared" si="370"/>
        <v>1.009181302</v>
      </c>
      <c r="S863" s="3">
        <f t="shared" si="371"/>
        <v>11.150392950000001</v>
      </c>
      <c r="T863" s="3">
        <f t="shared" si="372"/>
        <v>0</v>
      </c>
      <c r="U863" s="97" t="str">
        <f t="shared" si="373"/>
        <v>A+J=</v>
      </c>
      <c r="V863" s="122">
        <f t="shared" si="353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61"/>
        <v>45616</v>
      </c>
      <c r="B864" s="96">
        <f t="shared" si="354"/>
        <v>1226.0979659</v>
      </c>
      <c r="C864" s="3">
        <f t="shared" si="351"/>
        <v>1211.3031111</v>
      </c>
      <c r="D864" s="99">
        <f t="shared" si="355"/>
        <v>1088.3119999999999</v>
      </c>
      <c r="E864" s="120">
        <f>IF(DAY(A863)=$A$5,VLOOKUP(A863,[1]A!$E$15:$G$200,3),E863)</f>
        <v>1091.25</v>
      </c>
      <c r="F864" s="100">
        <f t="shared" si="356"/>
        <v>45312</v>
      </c>
      <c r="G864" s="141">
        <f t="shared" si="357"/>
        <v>2.6995934989231252E-3</v>
      </c>
      <c r="H864" s="101">
        <f t="shared" si="362"/>
        <v>31</v>
      </c>
      <c r="I864" s="101">
        <f t="shared" si="363"/>
        <v>31</v>
      </c>
      <c r="J864" s="96">
        <f t="shared" si="364"/>
        <v>1.0026995934989231</v>
      </c>
      <c r="K864" s="96">
        <v>1</v>
      </c>
      <c r="L864" s="96">
        <f t="shared" si="358"/>
        <v>1.00269959</v>
      </c>
      <c r="M864" s="96">
        <f t="shared" si="359"/>
        <v>1214.57313286</v>
      </c>
      <c r="N864" s="24">
        <f t="shared" si="367"/>
        <v>28</v>
      </c>
      <c r="O864" s="95">
        <f t="shared" si="368"/>
        <v>5.0000000000000001E-3</v>
      </c>
      <c r="P864" s="96">
        <f t="shared" si="369"/>
        <v>6.0728656599999997</v>
      </c>
      <c r="Q864" s="5">
        <f t="shared" si="365"/>
        <v>0.12</v>
      </c>
      <c r="R864" s="8">
        <f t="shared" si="370"/>
        <v>1.0094887930000001</v>
      </c>
      <c r="S864" s="3">
        <f t="shared" si="371"/>
        <v>11.524833040000001</v>
      </c>
      <c r="T864" s="3">
        <f t="shared" si="372"/>
        <v>17.597698700000002</v>
      </c>
      <c r="U864" s="97" t="str">
        <f t="shared" si="373"/>
        <v>A+J=</v>
      </c>
      <c r="V864" s="122">
        <f t="shared" si="353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61"/>
        <v>45617</v>
      </c>
      <c r="B865" s="96">
        <f t="shared" si="354"/>
        <v>1208.98939473</v>
      </c>
      <c r="C865" s="3">
        <f t="shared" si="351"/>
        <v>1208.5002672000001</v>
      </c>
      <c r="D865" s="99">
        <f t="shared" si="355"/>
        <v>1088.3119999999999</v>
      </c>
      <c r="E865" s="120">
        <f>IF(DAY(A864)=$A$5,VLOOKUP(A864,[1]A!$E$15:$G$200,3),E864)</f>
        <v>1091.25</v>
      </c>
      <c r="F865" s="100">
        <f t="shared" si="356"/>
        <v>45312</v>
      </c>
      <c r="G865" s="141">
        <f t="shared" si="357"/>
        <v>2.6995934989231252E-3</v>
      </c>
      <c r="H865" s="101">
        <f t="shared" si="362"/>
        <v>1</v>
      </c>
      <c r="I865" s="101">
        <f t="shared" si="363"/>
        <v>30</v>
      </c>
      <c r="J865" s="96">
        <f t="shared" si="364"/>
        <v>1.0000898692427045</v>
      </c>
      <c r="K865" s="96">
        <v>1</v>
      </c>
      <c r="L865" s="96">
        <f t="shared" si="358"/>
        <v>1.0000898600000001</v>
      </c>
      <c r="M865" s="96">
        <f t="shared" si="359"/>
        <v>1208.6088630300001</v>
      </c>
      <c r="N865" s="24">
        <f t="shared" si="367"/>
        <v>0</v>
      </c>
      <c r="O865" s="95">
        <f t="shared" si="368"/>
        <v>0</v>
      </c>
      <c r="P865" s="96">
        <f t="shared" si="369"/>
        <v>0</v>
      </c>
      <c r="Q865" s="5">
        <f t="shared" si="365"/>
        <v>0.12</v>
      </c>
      <c r="R865" s="8">
        <f t="shared" si="370"/>
        <v>1.0003148509999999</v>
      </c>
      <c r="S865" s="3">
        <f t="shared" si="371"/>
        <v>0.38053169999999997</v>
      </c>
      <c r="T865" s="3">
        <f t="shared" si="372"/>
        <v>0</v>
      </c>
      <c r="U865" s="97" t="str">
        <f t="shared" si="373"/>
        <v>A+J=</v>
      </c>
      <c r="V865" s="122">
        <f t="shared" si="353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61"/>
        <v>45618</v>
      </c>
      <c r="B866" s="96">
        <f t="shared" si="354"/>
        <v>1209.4787357100001</v>
      </c>
      <c r="C866" s="3">
        <f t="shared" si="351"/>
        <v>1208.5002672000001</v>
      </c>
      <c r="D866" s="99">
        <f t="shared" si="355"/>
        <v>1088.3119999999999</v>
      </c>
      <c r="E866" s="120">
        <f>IF(DAY(A865)=$A$5,VLOOKUP(A865,[1]A!$E$15:$G$200,3),E865)</f>
        <v>1091.25</v>
      </c>
      <c r="F866" s="100">
        <f t="shared" si="356"/>
        <v>45312</v>
      </c>
      <c r="G866" s="141">
        <f t="shared" si="357"/>
        <v>2.6995934989231252E-3</v>
      </c>
      <c r="H866" s="101">
        <f t="shared" si="362"/>
        <v>2</v>
      </c>
      <c r="I866" s="101">
        <f t="shared" si="363"/>
        <v>30</v>
      </c>
      <c r="J866" s="96">
        <f t="shared" si="364"/>
        <v>1.0001797465618898</v>
      </c>
      <c r="K866" s="96">
        <v>1</v>
      </c>
      <c r="L866" s="96">
        <f t="shared" si="358"/>
        <v>1.0001797400000001</v>
      </c>
      <c r="M866" s="96">
        <f t="shared" si="359"/>
        <v>1208.71748303</v>
      </c>
      <c r="N866" s="24">
        <f t="shared" si="367"/>
        <v>0</v>
      </c>
      <c r="O866" s="95">
        <f t="shared" si="368"/>
        <v>0</v>
      </c>
      <c r="P866" s="96">
        <f t="shared" si="369"/>
        <v>0</v>
      </c>
      <c r="Q866" s="5">
        <f t="shared" si="365"/>
        <v>0.12</v>
      </c>
      <c r="R866" s="8">
        <f t="shared" si="370"/>
        <v>1.000629802</v>
      </c>
      <c r="S866" s="3">
        <f t="shared" si="371"/>
        <v>0.76125268000000001</v>
      </c>
      <c r="T866" s="3">
        <f t="shared" si="372"/>
        <v>0</v>
      </c>
      <c r="U866" s="97" t="str">
        <f t="shared" si="373"/>
        <v>A+J=</v>
      </c>
      <c r="V866" s="122">
        <f t="shared" si="353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61"/>
        <v>45619</v>
      </c>
      <c r="B867" s="96">
        <f t="shared" si="354"/>
        <v>1209.96827689</v>
      </c>
      <c r="C867" s="3">
        <f t="shared" si="351"/>
        <v>1208.5002672000001</v>
      </c>
      <c r="D867" s="99">
        <f t="shared" si="355"/>
        <v>1088.3119999999999</v>
      </c>
      <c r="E867" s="120">
        <f>IF(DAY(A866)=$A$5,VLOOKUP(A866,[1]A!$E$15:$G$200,3),E866)</f>
        <v>1091.25</v>
      </c>
      <c r="F867" s="100">
        <f t="shared" si="356"/>
        <v>45312</v>
      </c>
      <c r="G867" s="141">
        <f t="shared" si="357"/>
        <v>2.6995934989231252E-3</v>
      </c>
      <c r="H867" s="101">
        <f t="shared" si="362"/>
        <v>3</v>
      </c>
      <c r="I867" s="101">
        <f t="shared" si="363"/>
        <v>30</v>
      </c>
      <c r="J867" s="96">
        <f t="shared" si="364"/>
        <v>1.0002696319582818</v>
      </c>
      <c r="K867" s="96">
        <v>1</v>
      </c>
      <c r="L867" s="96">
        <f t="shared" si="358"/>
        <v>1.00026963</v>
      </c>
      <c r="M867" s="96">
        <f t="shared" si="359"/>
        <v>1208.8261151199999</v>
      </c>
      <c r="N867" s="24">
        <f t="shared" si="367"/>
        <v>0</v>
      </c>
      <c r="O867" s="95">
        <f t="shared" si="368"/>
        <v>0</v>
      </c>
      <c r="P867" s="96">
        <f t="shared" si="369"/>
        <v>0</v>
      </c>
      <c r="Q867" s="5">
        <f t="shared" si="365"/>
        <v>0.12</v>
      </c>
      <c r="R867" s="8">
        <f t="shared" si="370"/>
        <v>1.0009448519999999</v>
      </c>
      <c r="S867" s="3">
        <f t="shared" si="371"/>
        <v>1.14216177</v>
      </c>
      <c r="T867" s="3">
        <f t="shared" si="372"/>
        <v>0</v>
      </c>
      <c r="U867" s="97" t="str">
        <f t="shared" si="373"/>
        <v>A+J=</v>
      </c>
      <c r="V867" s="122">
        <f t="shared" si="353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61"/>
        <v>45620</v>
      </c>
      <c r="B868" s="96">
        <f t="shared" si="354"/>
        <v>1210.4580062</v>
      </c>
      <c r="C868" s="3">
        <f t="shared" si="351"/>
        <v>1208.5002672000001</v>
      </c>
      <c r="D868" s="99">
        <f t="shared" si="355"/>
        <v>1088.3119999999999</v>
      </c>
      <c r="E868" s="120">
        <f>IF(DAY(A867)=$A$5,VLOOKUP(A867,[1]A!$E$15:$G$200,3),E867)</f>
        <v>1091.25</v>
      </c>
      <c r="F868" s="100">
        <f t="shared" si="356"/>
        <v>45312</v>
      </c>
      <c r="G868" s="141">
        <f t="shared" si="357"/>
        <v>2.6995934989231252E-3</v>
      </c>
      <c r="H868" s="101">
        <f t="shared" si="362"/>
        <v>4</v>
      </c>
      <c r="I868" s="101">
        <f t="shared" si="363"/>
        <v>30</v>
      </c>
      <c r="J868" s="96">
        <f t="shared" si="364"/>
        <v>1.0003595254326061</v>
      </c>
      <c r="K868" s="96">
        <v>1</v>
      </c>
      <c r="L868" s="96">
        <f t="shared" si="358"/>
        <v>1.0003595199999999</v>
      </c>
      <c r="M868" s="96">
        <f t="shared" si="359"/>
        <v>1208.9347472100001</v>
      </c>
      <c r="N868" s="24">
        <f t="shared" si="367"/>
        <v>0</v>
      </c>
      <c r="O868" s="95">
        <f t="shared" si="368"/>
        <v>0</v>
      </c>
      <c r="P868" s="96">
        <f t="shared" si="369"/>
        <v>0</v>
      </c>
      <c r="Q868" s="5">
        <f t="shared" si="365"/>
        <v>0.12</v>
      </c>
      <c r="R868" s="8">
        <f t="shared" si="370"/>
        <v>1.0012600009999999</v>
      </c>
      <c r="S868" s="3">
        <f t="shared" si="371"/>
        <v>1.52325899</v>
      </c>
      <c r="T868" s="3">
        <f t="shared" si="372"/>
        <v>0</v>
      </c>
      <c r="U868" s="97" t="str">
        <f t="shared" si="373"/>
        <v>A+J=</v>
      </c>
      <c r="V868" s="122">
        <f t="shared" si="353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61"/>
        <v>45621</v>
      </c>
      <c r="B869" s="96">
        <f t="shared" si="354"/>
        <v>1210.9479357799999</v>
      </c>
      <c r="C869" s="3">
        <f t="shared" si="351"/>
        <v>1208.5002672000001</v>
      </c>
      <c r="D869" s="99">
        <f t="shared" si="355"/>
        <v>1088.3119999999999</v>
      </c>
      <c r="E869" s="120">
        <f>IF(DAY(A868)=$A$5,VLOOKUP(A868,[1]A!$E$15:$G$200,3),E868)</f>
        <v>1091.25</v>
      </c>
      <c r="F869" s="100">
        <f t="shared" si="356"/>
        <v>45312</v>
      </c>
      <c r="G869" s="141">
        <f t="shared" si="357"/>
        <v>2.6995934989231252E-3</v>
      </c>
      <c r="H869" s="101">
        <f t="shared" si="362"/>
        <v>5</v>
      </c>
      <c r="I869" s="101">
        <f t="shared" si="363"/>
        <v>30</v>
      </c>
      <c r="J869" s="96">
        <f t="shared" si="364"/>
        <v>1.000449426985589</v>
      </c>
      <c r="K869" s="96">
        <v>1</v>
      </c>
      <c r="L869" s="96">
        <f t="shared" si="358"/>
        <v>1.00044942</v>
      </c>
      <c r="M869" s="96">
        <f t="shared" si="359"/>
        <v>1209.0433913899999</v>
      </c>
      <c r="N869" s="24">
        <f t="shared" si="367"/>
        <v>0</v>
      </c>
      <c r="O869" s="95">
        <f t="shared" si="368"/>
        <v>0</v>
      </c>
      <c r="P869" s="96">
        <f t="shared" si="369"/>
        <v>0</v>
      </c>
      <c r="Q869" s="5">
        <f t="shared" si="365"/>
        <v>0.12</v>
      </c>
      <c r="R869" s="8">
        <f t="shared" si="370"/>
        <v>1.0015752490000001</v>
      </c>
      <c r="S869" s="3">
        <f t="shared" si="371"/>
        <v>1.9045443900000001</v>
      </c>
      <c r="T869" s="3">
        <f t="shared" si="372"/>
        <v>0</v>
      </c>
      <c r="U869" s="97" t="str">
        <f t="shared" si="373"/>
        <v>A+J=</v>
      </c>
      <c r="V869" s="122">
        <f t="shared" si="353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61"/>
        <v>45622</v>
      </c>
      <c r="B870" s="96">
        <f t="shared" si="354"/>
        <v>1211.4380656600001</v>
      </c>
      <c r="C870" s="3">
        <f t="shared" ref="C870:C933" si="374">IF(N869&gt;0,M869-P869,C869)</f>
        <v>1208.5002672000001</v>
      </c>
      <c r="D870" s="99">
        <f t="shared" si="355"/>
        <v>1088.3119999999999</v>
      </c>
      <c r="E870" s="120">
        <f>IF(DAY(A869)=$A$5,VLOOKUP(A869,[1]A!$E$15:$G$200,3),E869)</f>
        <v>1091.25</v>
      </c>
      <c r="F870" s="100">
        <f t="shared" si="356"/>
        <v>45312</v>
      </c>
      <c r="G870" s="141">
        <f t="shared" si="357"/>
        <v>2.6995934989231252E-3</v>
      </c>
      <c r="H870" s="101">
        <f t="shared" si="362"/>
        <v>6</v>
      </c>
      <c r="I870" s="101">
        <f t="shared" si="363"/>
        <v>30</v>
      </c>
      <c r="J870" s="96">
        <f t="shared" si="364"/>
        <v>1.0005393366179562</v>
      </c>
      <c r="K870" s="96">
        <v>1</v>
      </c>
      <c r="L870" s="96">
        <f t="shared" si="358"/>
        <v>1.0005393300000001</v>
      </c>
      <c r="M870" s="96">
        <f t="shared" si="359"/>
        <v>1209.1520476400001</v>
      </c>
      <c r="N870" s="24">
        <f t="shared" si="367"/>
        <v>0</v>
      </c>
      <c r="O870" s="95">
        <f t="shared" si="368"/>
        <v>0</v>
      </c>
      <c r="P870" s="96">
        <f t="shared" si="369"/>
        <v>0</v>
      </c>
      <c r="Q870" s="5">
        <f t="shared" si="365"/>
        <v>0.12</v>
      </c>
      <c r="R870" s="8">
        <f t="shared" si="370"/>
        <v>1.001890596</v>
      </c>
      <c r="S870" s="3">
        <f t="shared" si="371"/>
        <v>2.2860180200000002</v>
      </c>
      <c r="T870" s="3">
        <f t="shared" si="372"/>
        <v>0</v>
      </c>
      <c r="U870" s="97" t="str">
        <f t="shared" si="373"/>
        <v>A+J=</v>
      </c>
      <c r="V870" s="122">
        <f t="shared" si="353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61"/>
        <v>45623</v>
      </c>
      <c r="B871" s="96">
        <f t="shared" si="354"/>
        <v>1211.92839712</v>
      </c>
      <c r="C871" s="3">
        <f t="shared" si="374"/>
        <v>1208.5002672000001</v>
      </c>
      <c r="D871" s="99">
        <f t="shared" si="355"/>
        <v>1088.3119999999999</v>
      </c>
      <c r="E871" s="120">
        <f>IF(DAY(A870)=$A$5,VLOOKUP(A870,[1]A!$E$15:$G$200,3),E870)</f>
        <v>1091.25</v>
      </c>
      <c r="F871" s="100">
        <f t="shared" si="356"/>
        <v>45312</v>
      </c>
      <c r="G871" s="141">
        <f t="shared" si="357"/>
        <v>2.6995934989231252E-3</v>
      </c>
      <c r="H871" s="101">
        <f t="shared" si="362"/>
        <v>7</v>
      </c>
      <c r="I871" s="101">
        <f t="shared" si="363"/>
        <v>30</v>
      </c>
      <c r="J871" s="96">
        <f t="shared" si="364"/>
        <v>1.0006292543304343</v>
      </c>
      <c r="K871" s="96">
        <v>1</v>
      </c>
      <c r="L871" s="96">
        <f t="shared" si="358"/>
        <v>1.00062925</v>
      </c>
      <c r="M871" s="96">
        <f t="shared" si="359"/>
        <v>1209.2607159900001</v>
      </c>
      <c r="N871" s="24">
        <f t="shared" si="367"/>
        <v>0</v>
      </c>
      <c r="O871" s="95">
        <f t="shared" si="368"/>
        <v>0</v>
      </c>
      <c r="P871" s="96">
        <f t="shared" si="369"/>
        <v>0</v>
      </c>
      <c r="Q871" s="5">
        <f t="shared" si="365"/>
        <v>0.12</v>
      </c>
      <c r="R871" s="8">
        <f t="shared" si="370"/>
        <v>1.0022060429999999</v>
      </c>
      <c r="S871" s="3">
        <f t="shared" si="371"/>
        <v>2.6676811300000001</v>
      </c>
      <c r="T871" s="3">
        <f t="shared" si="372"/>
        <v>0</v>
      </c>
      <c r="U871" s="97" t="str">
        <f t="shared" si="373"/>
        <v>A+J=</v>
      </c>
      <c r="V871" s="122">
        <f t="shared" si="353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61"/>
        <v>45624</v>
      </c>
      <c r="B872" s="96">
        <f t="shared" si="354"/>
        <v>1212.4189289799999</v>
      </c>
      <c r="C872" s="3">
        <f t="shared" si="374"/>
        <v>1208.5002672000001</v>
      </c>
      <c r="D872" s="99">
        <f t="shared" si="355"/>
        <v>1088.3119999999999</v>
      </c>
      <c r="E872" s="120">
        <f>IF(DAY(A871)=$A$5,VLOOKUP(A871,[1]A!$E$15:$G$200,3),E871)</f>
        <v>1091.25</v>
      </c>
      <c r="F872" s="100">
        <f t="shared" si="356"/>
        <v>45312</v>
      </c>
      <c r="G872" s="141">
        <f t="shared" si="357"/>
        <v>2.6995934989231252E-3</v>
      </c>
      <c r="H872" s="101">
        <f t="shared" si="362"/>
        <v>8</v>
      </c>
      <c r="I872" s="101">
        <f t="shared" si="363"/>
        <v>30</v>
      </c>
      <c r="J872" s="96">
        <f t="shared" si="364"/>
        <v>1.0007191801237489</v>
      </c>
      <c r="K872" s="96">
        <v>1</v>
      </c>
      <c r="L872" s="96">
        <f t="shared" si="358"/>
        <v>1.0007191799999999</v>
      </c>
      <c r="M872" s="96">
        <f t="shared" si="359"/>
        <v>1209.3693964199999</v>
      </c>
      <c r="N872" s="24">
        <f t="shared" si="367"/>
        <v>0</v>
      </c>
      <c r="O872" s="95">
        <f t="shared" si="368"/>
        <v>0</v>
      </c>
      <c r="P872" s="96">
        <f t="shared" si="369"/>
        <v>0</v>
      </c>
      <c r="Q872" s="5">
        <f t="shared" si="365"/>
        <v>0.12</v>
      </c>
      <c r="R872" s="8">
        <f t="shared" si="370"/>
        <v>1.0025215890000001</v>
      </c>
      <c r="S872" s="3">
        <f t="shared" si="371"/>
        <v>3.0495325599999998</v>
      </c>
      <c r="T872" s="3">
        <f t="shared" si="372"/>
        <v>0</v>
      </c>
      <c r="U872" s="97" t="str">
        <f t="shared" si="373"/>
        <v>A+J=</v>
      </c>
      <c r="V872" s="122">
        <f t="shared" si="353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61"/>
        <v>45625</v>
      </c>
      <c r="B873" s="96">
        <f t="shared" si="354"/>
        <v>1212.90964917</v>
      </c>
      <c r="C873" s="3">
        <f t="shared" si="374"/>
        <v>1208.5002672000001</v>
      </c>
      <c r="D873" s="99">
        <f t="shared" si="355"/>
        <v>1088.3119999999999</v>
      </c>
      <c r="E873" s="120">
        <f>IF(DAY(A872)=$A$5,VLOOKUP(A872,[1]A!$E$15:$G$200,3),E872)</f>
        <v>1091.25</v>
      </c>
      <c r="F873" s="100">
        <f t="shared" si="356"/>
        <v>45312</v>
      </c>
      <c r="G873" s="141">
        <f t="shared" si="357"/>
        <v>2.6995934989231252E-3</v>
      </c>
      <c r="H873" s="101">
        <f t="shared" si="362"/>
        <v>9</v>
      </c>
      <c r="I873" s="101">
        <f t="shared" si="363"/>
        <v>30</v>
      </c>
      <c r="J873" s="96">
        <f t="shared" si="364"/>
        <v>1.0008091139986264</v>
      </c>
      <c r="K873" s="96">
        <v>1</v>
      </c>
      <c r="L873" s="96">
        <f t="shared" si="358"/>
        <v>1.0008091100000001</v>
      </c>
      <c r="M873" s="96">
        <f t="shared" si="359"/>
        <v>1209.47807685</v>
      </c>
      <c r="N873" s="24">
        <f t="shared" si="367"/>
        <v>0</v>
      </c>
      <c r="O873" s="95">
        <f t="shared" si="368"/>
        <v>0</v>
      </c>
      <c r="P873" s="96">
        <f t="shared" si="369"/>
        <v>0</v>
      </c>
      <c r="Q873" s="5">
        <f t="shared" si="365"/>
        <v>0.12</v>
      </c>
      <c r="R873" s="8">
        <f t="shared" si="370"/>
        <v>1.002837234</v>
      </c>
      <c r="S873" s="3">
        <f t="shared" si="371"/>
        <v>3.4315723199999999</v>
      </c>
      <c r="T873" s="3">
        <f t="shared" si="372"/>
        <v>0</v>
      </c>
      <c r="U873" s="97" t="str">
        <f t="shared" si="373"/>
        <v>A+J=</v>
      </c>
      <c r="V873" s="122">
        <f t="shared" si="353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61"/>
        <v>45626</v>
      </c>
      <c r="B874" s="96">
        <f t="shared" si="354"/>
        <v>1213.4005710400002</v>
      </c>
      <c r="C874" s="3">
        <f t="shared" si="374"/>
        <v>1208.5002672000001</v>
      </c>
      <c r="D874" s="99">
        <f t="shared" si="355"/>
        <v>1088.3119999999999</v>
      </c>
      <c r="E874" s="120">
        <f>IF(DAY(A873)=$A$5,VLOOKUP(A873,[1]A!$E$15:$G$200,3),E873)</f>
        <v>1091.25</v>
      </c>
      <c r="F874" s="100">
        <f t="shared" si="356"/>
        <v>45312</v>
      </c>
      <c r="G874" s="141">
        <f t="shared" si="357"/>
        <v>2.6995934989231252E-3</v>
      </c>
      <c r="H874" s="101">
        <f t="shared" si="362"/>
        <v>10</v>
      </c>
      <c r="I874" s="101">
        <f t="shared" si="363"/>
        <v>30</v>
      </c>
      <c r="J874" s="96">
        <f t="shared" si="364"/>
        <v>1.0008990559557933</v>
      </c>
      <c r="K874" s="96">
        <v>1</v>
      </c>
      <c r="L874" s="96">
        <f t="shared" si="358"/>
        <v>1.0008990499999999</v>
      </c>
      <c r="M874" s="96">
        <f t="shared" si="359"/>
        <v>1209.5867693600001</v>
      </c>
      <c r="N874" s="24">
        <f t="shared" si="367"/>
        <v>0</v>
      </c>
      <c r="O874" s="95">
        <f t="shared" si="368"/>
        <v>0</v>
      </c>
      <c r="P874" s="96">
        <f t="shared" si="369"/>
        <v>0</v>
      </c>
      <c r="Q874" s="5">
        <f t="shared" si="365"/>
        <v>0.12</v>
      </c>
      <c r="R874" s="8">
        <f t="shared" si="370"/>
        <v>1.003152979</v>
      </c>
      <c r="S874" s="3">
        <f t="shared" si="371"/>
        <v>3.8138016800000001</v>
      </c>
      <c r="T874" s="3">
        <f t="shared" si="372"/>
        <v>0</v>
      </c>
      <c r="U874" s="97" t="str">
        <f t="shared" si="373"/>
        <v>A+J=</v>
      </c>
      <c r="V874" s="122">
        <f t="shared" si="353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61"/>
        <v>45627</v>
      </c>
      <c r="B875" s="96">
        <f t="shared" si="354"/>
        <v>1213.8916934400002</v>
      </c>
      <c r="C875" s="3">
        <f t="shared" si="374"/>
        <v>1208.5002672000001</v>
      </c>
      <c r="D875" s="99">
        <f t="shared" si="355"/>
        <v>1088.3119999999999</v>
      </c>
      <c r="E875" s="120">
        <f>IF(DAY(A874)=$A$5,VLOOKUP(A874,[1]A!$E$15:$G$200,3),E874)</f>
        <v>1091.25</v>
      </c>
      <c r="F875" s="100">
        <f t="shared" si="356"/>
        <v>45312</v>
      </c>
      <c r="G875" s="141">
        <f t="shared" si="357"/>
        <v>2.6995934989231252E-3</v>
      </c>
      <c r="H875" s="101">
        <f t="shared" si="362"/>
        <v>11</v>
      </c>
      <c r="I875" s="101">
        <f t="shared" si="363"/>
        <v>30</v>
      </c>
      <c r="J875" s="96">
        <f t="shared" si="364"/>
        <v>1.0009890059959756</v>
      </c>
      <c r="K875" s="96">
        <v>1</v>
      </c>
      <c r="L875" s="96">
        <f t="shared" si="358"/>
        <v>1.0009889999999999</v>
      </c>
      <c r="M875" s="96">
        <f t="shared" si="359"/>
        <v>1209.6954739600001</v>
      </c>
      <c r="N875" s="24">
        <f t="shared" si="367"/>
        <v>0</v>
      </c>
      <c r="O875" s="95">
        <f t="shared" si="368"/>
        <v>0</v>
      </c>
      <c r="P875" s="96">
        <f t="shared" si="369"/>
        <v>0</v>
      </c>
      <c r="Q875" s="5">
        <f t="shared" si="365"/>
        <v>0.12</v>
      </c>
      <c r="R875" s="8">
        <f t="shared" si="370"/>
        <v>1.003468823</v>
      </c>
      <c r="S875" s="3">
        <f t="shared" si="371"/>
        <v>4.1962194799999999</v>
      </c>
      <c r="T875" s="3">
        <f t="shared" si="372"/>
        <v>0</v>
      </c>
      <c r="U875" s="97" t="str">
        <f t="shared" ref="U875:U890" si="375">U874</f>
        <v>A+J=</v>
      </c>
      <c r="V875" s="122">
        <f t="shared" ref="V875:V938" si="376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61"/>
        <v>45628</v>
      </c>
      <c r="B876" s="96">
        <f t="shared" si="354"/>
        <v>1214.3830176099998</v>
      </c>
      <c r="C876" s="3">
        <f t="shared" si="374"/>
        <v>1208.5002672000001</v>
      </c>
      <c r="D876" s="99">
        <f t="shared" si="355"/>
        <v>1088.3119999999999</v>
      </c>
      <c r="E876" s="120">
        <f>IF(DAY(A875)=$A$5,VLOOKUP(A875,[1]A!$E$15:$G$200,3),E875)</f>
        <v>1091.25</v>
      </c>
      <c r="F876" s="100">
        <f t="shared" si="356"/>
        <v>45312</v>
      </c>
      <c r="G876" s="141">
        <f t="shared" si="357"/>
        <v>2.6995934989231252E-3</v>
      </c>
      <c r="H876" s="101">
        <f t="shared" si="362"/>
        <v>12</v>
      </c>
      <c r="I876" s="101">
        <f t="shared" si="363"/>
        <v>30</v>
      </c>
      <c r="J876" s="96">
        <f t="shared" si="364"/>
        <v>1.0010789641199</v>
      </c>
      <c r="K876" s="96">
        <v>1</v>
      </c>
      <c r="L876" s="96">
        <f t="shared" si="358"/>
        <v>1.0010789600000001</v>
      </c>
      <c r="M876" s="96">
        <f t="shared" si="359"/>
        <v>1209.8041906399999</v>
      </c>
      <c r="N876" s="24">
        <f t="shared" si="367"/>
        <v>0</v>
      </c>
      <c r="O876" s="95">
        <f t="shared" si="368"/>
        <v>0</v>
      </c>
      <c r="P876" s="96">
        <f t="shared" si="369"/>
        <v>0</v>
      </c>
      <c r="Q876" s="5">
        <f t="shared" si="365"/>
        <v>0.12</v>
      </c>
      <c r="R876" s="8">
        <f t="shared" si="370"/>
        <v>1.003784767</v>
      </c>
      <c r="S876" s="3">
        <f t="shared" si="371"/>
        <v>4.5788269699999997</v>
      </c>
      <c r="T876" s="3">
        <f t="shared" si="372"/>
        <v>0</v>
      </c>
      <c r="U876" s="97" t="str">
        <f t="shared" si="375"/>
        <v>A+J=</v>
      </c>
      <c r="V876" s="122">
        <f t="shared" si="376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61"/>
        <v>45629</v>
      </c>
      <c r="B877" s="96">
        <f t="shared" si="354"/>
        <v>1214.8745424000001</v>
      </c>
      <c r="C877" s="3">
        <f t="shared" si="374"/>
        <v>1208.5002672000001</v>
      </c>
      <c r="D877" s="99">
        <f t="shared" si="355"/>
        <v>1088.3119999999999</v>
      </c>
      <c r="E877" s="120">
        <f>IF(DAY(A876)=$A$5,VLOOKUP(A876,[1]A!$E$15:$G$200,3),E876)</f>
        <v>1091.25</v>
      </c>
      <c r="F877" s="100">
        <f t="shared" si="356"/>
        <v>45312</v>
      </c>
      <c r="G877" s="141">
        <f t="shared" si="357"/>
        <v>2.6995934989231252E-3</v>
      </c>
      <c r="H877" s="101">
        <f t="shared" si="362"/>
        <v>13</v>
      </c>
      <c r="I877" s="101">
        <f t="shared" si="363"/>
        <v>30</v>
      </c>
      <c r="J877" s="96">
        <f t="shared" si="364"/>
        <v>1.0011689303282929</v>
      </c>
      <c r="K877" s="96">
        <v>1</v>
      </c>
      <c r="L877" s="96">
        <f t="shared" si="358"/>
        <v>1.00116893</v>
      </c>
      <c r="M877" s="96">
        <f t="shared" si="359"/>
        <v>1209.9129194100001</v>
      </c>
      <c r="N877" s="24">
        <f t="shared" si="367"/>
        <v>0</v>
      </c>
      <c r="O877" s="95">
        <f t="shared" si="368"/>
        <v>0</v>
      </c>
      <c r="P877" s="96">
        <f t="shared" si="369"/>
        <v>0</v>
      </c>
      <c r="Q877" s="5">
        <f t="shared" si="365"/>
        <v>0.12</v>
      </c>
      <c r="R877" s="8">
        <f t="shared" si="370"/>
        <v>1.00410081</v>
      </c>
      <c r="S877" s="3">
        <f t="shared" si="371"/>
        <v>4.9616229900000004</v>
      </c>
      <c r="T877" s="3">
        <f t="shared" si="372"/>
        <v>0</v>
      </c>
      <c r="U877" s="97" t="str">
        <f t="shared" si="375"/>
        <v>A+J=</v>
      </c>
      <c r="V877" s="122">
        <f t="shared" si="376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61"/>
        <v>45630</v>
      </c>
      <c r="B878" s="96">
        <f t="shared" ref="B878:B941" si="377">(M878+S878)</f>
        <v>1215.3662569200001</v>
      </c>
      <c r="C878" s="3">
        <f t="shared" si="374"/>
        <v>1208.5002672000001</v>
      </c>
      <c r="D878" s="99">
        <f t="shared" ref="D878:D941" si="378">IF(E878=E877,D877,E877)</f>
        <v>1088.3119999999999</v>
      </c>
      <c r="E878" s="120">
        <f>IF(DAY(A877)=$A$5,VLOOKUP(A877,[1]A!$E$15:$G$200,3),E877)</f>
        <v>1091.25</v>
      </c>
      <c r="F878" s="100">
        <f t="shared" ref="F878:F941" si="379">IF(D878=D877,F877,EDATE(A878,-1))</f>
        <v>45312</v>
      </c>
      <c r="G878" s="141">
        <f t="shared" ref="G878:G941" si="380">(E878/D878)-1</f>
        <v>2.6995934989231252E-3</v>
      </c>
      <c r="H878" s="101">
        <f t="shared" si="362"/>
        <v>14</v>
      </c>
      <c r="I878" s="101">
        <f t="shared" si="363"/>
        <v>30</v>
      </c>
      <c r="J878" s="96">
        <f t="shared" si="364"/>
        <v>1.0012589046218807</v>
      </c>
      <c r="K878" s="96">
        <v>1</v>
      </c>
      <c r="L878" s="96">
        <f t="shared" ref="L878:L941" si="381">TRUNC(J878*K878,8)</f>
        <v>1.0012589000000001</v>
      </c>
      <c r="M878" s="96">
        <f t="shared" ref="M878:M941" si="382">TRUNC(C878*L878,8)</f>
        <v>1210.0216481800001</v>
      </c>
      <c r="N878" s="24">
        <f t="shared" si="367"/>
        <v>0</v>
      </c>
      <c r="O878" s="95">
        <f t="shared" si="368"/>
        <v>0</v>
      </c>
      <c r="P878" s="96">
        <f t="shared" si="369"/>
        <v>0</v>
      </c>
      <c r="Q878" s="5">
        <f t="shared" si="365"/>
        <v>0.12</v>
      </c>
      <c r="R878" s="8">
        <f t="shared" si="370"/>
        <v>1.004416953</v>
      </c>
      <c r="S878" s="3">
        <f t="shared" si="371"/>
        <v>5.34460874</v>
      </c>
      <c r="T878" s="3">
        <f t="shared" si="372"/>
        <v>0</v>
      </c>
      <c r="U878" s="97" t="str">
        <f t="shared" si="375"/>
        <v>A+J=</v>
      </c>
      <c r="V878" s="122">
        <f t="shared" si="376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61"/>
        <v>45631</v>
      </c>
      <c r="B879" s="96">
        <f t="shared" si="377"/>
        <v>1215.8581721399999</v>
      </c>
      <c r="C879" s="3">
        <f t="shared" si="374"/>
        <v>1208.5002672000001</v>
      </c>
      <c r="D879" s="99">
        <f t="shared" si="378"/>
        <v>1088.3119999999999</v>
      </c>
      <c r="E879" s="120">
        <f>IF(DAY(A878)=$A$5,VLOOKUP(A878,[1]A!$E$15:$G$200,3),E878)</f>
        <v>1091.25</v>
      </c>
      <c r="F879" s="100">
        <f t="shared" si="379"/>
        <v>45312</v>
      </c>
      <c r="G879" s="141">
        <f t="shared" si="380"/>
        <v>2.6995934989231252E-3</v>
      </c>
      <c r="H879" s="101">
        <f t="shared" si="362"/>
        <v>15</v>
      </c>
      <c r="I879" s="101">
        <f t="shared" si="363"/>
        <v>30</v>
      </c>
      <c r="J879" s="96">
        <f t="shared" si="364"/>
        <v>1.0013488870013902</v>
      </c>
      <c r="K879" s="96">
        <v>1</v>
      </c>
      <c r="L879" s="96">
        <f t="shared" si="381"/>
        <v>1.0013488800000001</v>
      </c>
      <c r="M879" s="96">
        <f t="shared" si="382"/>
        <v>1210.13038904</v>
      </c>
      <c r="N879" s="24">
        <f t="shared" si="367"/>
        <v>0</v>
      </c>
      <c r="O879" s="95">
        <f t="shared" si="368"/>
        <v>0</v>
      </c>
      <c r="P879" s="96">
        <f t="shared" si="369"/>
        <v>0</v>
      </c>
      <c r="Q879" s="5">
        <f t="shared" si="365"/>
        <v>0.12</v>
      </c>
      <c r="R879" s="8">
        <f t="shared" si="370"/>
        <v>1.004733195</v>
      </c>
      <c r="S879" s="3">
        <f t="shared" si="371"/>
        <v>5.7277830999999999</v>
      </c>
      <c r="T879" s="3">
        <f t="shared" si="372"/>
        <v>0</v>
      </c>
      <c r="U879" s="97" t="str">
        <f t="shared" si="375"/>
        <v>A+J=</v>
      </c>
      <c r="V879" s="122">
        <f t="shared" si="376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61"/>
        <v>45632</v>
      </c>
      <c r="B880" s="96">
        <f t="shared" si="377"/>
        <v>1216.3502892900001</v>
      </c>
      <c r="C880" s="3">
        <f t="shared" si="374"/>
        <v>1208.5002672000001</v>
      </c>
      <c r="D880" s="99">
        <f t="shared" si="378"/>
        <v>1088.3119999999999</v>
      </c>
      <c r="E880" s="120">
        <f>IF(DAY(A879)=$A$5,VLOOKUP(A879,[1]A!$E$15:$G$200,3),E879)</f>
        <v>1091.25</v>
      </c>
      <c r="F880" s="100">
        <f t="shared" si="379"/>
        <v>45312</v>
      </c>
      <c r="G880" s="141">
        <f t="shared" si="380"/>
        <v>2.6995934989231252E-3</v>
      </c>
      <c r="H880" s="101">
        <f t="shared" si="362"/>
        <v>16</v>
      </c>
      <c r="I880" s="101">
        <f t="shared" si="363"/>
        <v>30</v>
      </c>
      <c r="J880" s="96">
        <f t="shared" si="364"/>
        <v>1.001438877467548</v>
      </c>
      <c r="K880" s="96">
        <v>1</v>
      </c>
      <c r="L880" s="96">
        <f t="shared" si="381"/>
        <v>1.0014388700000001</v>
      </c>
      <c r="M880" s="96">
        <f t="shared" si="382"/>
        <v>1210.23914197</v>
      </c>
      <c r="N880" s="24">
        <f t="shared" si="367"/>
        <v>0</v>
      </c>
      <c r="O880" s="95">
        <f t="shared" si="368"/>
        <v>0</v>
      </c>
      <c r="P880" s="96">
        <f t="shared" si="369"/>
        <v>0</v>
      </c>
      <c r="Q880" s="5">
        <f t="shared" si="365"/>
        <v>0.12</v>
      </c>
      <c r="R880" s="8">
        <f t="shared" si="370"/>
        <v>1.0050495370000001</v>
      </c>
      <c r="S880" s="3">
        <f t="shared" si="371"/>
        <v>6.1111473199999997</v>
      </c>
      <c r="T880" s="3">
        <f t="shared" si="372"/>
        <v>0</v>
      </c>
      <c r="U880" s="97" t="str">
        <f t="shared" si="375"/>
        <v>A+J=</v>
      </c>
      <c r="V880" s="122">
        <f t="shared" si="376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61"/>
        <v>45633</v>
      </c>
      <c r="B881" s="96">
        <f t="shared" si="377"/>
        <v>1216.84260724</v>
      </c>
      <c r="C881" s="3">
        <f t="shared" si="374"/>
        <v>1208.5002672000001</v>
      </c>
      <c r="D881" s="99">
        <f t="shared" si="378"/>
        <v>1088.3119999999999</v>
      </c>
      <c r="E881" s="120">
        <f>IF(DAY(A880)=$A$5,VLOOKUP(A880,[1]A!$E$15:$G$200,3),E880)</f>
        <v>1091.25</v>
      </c>
      <c r="F881" s="100">
        <f t="shared" si="379"/>
        <v>45312</v>
      </c>
      <c r="G881" s="141">
        <f t="shared" si="380"/>
        <v>2.6995934989231252E-3</v>
      </c>
      <c r="H881" s="101">
        <f t="shared" si="362"/>
        <v>17</v>
      </c>
      <c r="I881" s="101">
        <f t="shared" si="363"/>
        <v>30</v>
      </c>
      <c r="J881" s="96">
        <f t="shared" si="364"/>
        <v>1.001528876021081</v>
      </c>
      <c r="K881" s="96">
        <v>1</v>
      </c>
      <c r="L881" s="96">
        <f t="shared" si="381"/>
        <v>1.00152887</v>
      </c>
      <c r="M881" s="96">
        <f t="shared" si="382"/>
        <v>1210.3479070000001</v>
      </c>
      <c r="N881" s="24">
        <f t="shared" si="367"/>
        <v>0</v>
      </c>
      <c r="O881" s="95">
        <f t="shared" si="368"/>
        <v>0</v>
      </c>
      <c r="P881" s="96">
        <f t="shared" si="369"/>
        <v>0</v>
      </c>
      <c r="Q881" s="5">
        <f t="shared" si="365"/>
        <v>0.12</v>
      </c>
      <c r="R881" s="8">
        <f t="shared" si="370"/>
        <v>1.0053659779999999</v>
      </c>
      <c r="S881" s="3">
        <f t="shared" si="371"/>
        <v>6.4947002400000002</v>
      </c>
      <c r="T881" s="3">
        <f t="shared" si="372"/>
        <v>0</v>
      </c>
      <c r="U881" s="97" t="str">
        <f t="shared" si="375"/>
        <v>A+J=</v>
      </c>
      <c r="V881" s="122">
        <f t="shared" si="376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61"/>
        <v>45634</v>
      </c>
      <c r="B882" s="96">
        <f t="shared" si="377"/>
        <v>1217.3351272099999</v>
      </c>
      <c r="C882" s="3">
        <f t="shared" si="374"/>
        <v>1208.5002672000001</v>
      </c>
      <c r="D882" s="99">
        <f t="shared" si="378"/>
        <v>1088.3119999999999</v>
      </c>
      <c r="E882" s="120">
        <f>IF(DAY(A881)=$A$5,VLOOKUP(A881,[1]A!$E$15:$G$200,3),E881)</f>
        <v>1091.25</v>
      </c>
      <c r="F882" s="100">
        <f t="shared" si="379"/>
        <v>45312</v>
      </c>
      <c r="G882" s="141">
        <f t="shared" si="380"/>
        <v>2.6995934989231252E-3</v>
      </c>
      <c r="H882" s="101">
        <f t="shared" si="362"/>
        <v>18</v>
      </c>
      <c r="I882" s="101">
        <f t="shared" si="363"/>
        <v>30</v>
      </c>
      <c r="J882" s="96">
        <f t="shared" si="364"/>
        <v>1.0016188826627157</v>
      </c>
      <c r="K882" s="96">
        <v>1</v>
      </c>
      <c r="L882" s="96">
        <f t="shared" si="381"/>
        <v>1.0016188800000001</v>
      </c>
      <c r="M882" s="96">
        <f t="shared" si="382"/>
        <v>1210.45668411</v>
      </c>
      <c r="N882" s="24">
        <f t="shared" si="367"/>
        <v>0</v>
      </c>
      <c r="O882" s="95">
        <f t="shared" si="368"/>
        <v>0</v>
      </c>
      <c r="P882" s="96">
        <f t="shared" si="369"/>
        <v>0</v>
      </c>
      <c r="Q882" s="5">
        <f t="shared" si="365"/>
        <v>0.12</v>
      </c>
      <c r="R882" s="8">
        <f t="shared" si="370"/>
        <v>1.0056825190000001</v>
      </c>
      <c r="S882" s="3">
        <f t="shared" si="371"/>
        <v>6.8784431000000001</v>
      </c>
      <c r="T882" s="3">
        <f t="shared" si="372"/>
        <v>0</v>
      </c>
      <c r="U882" s="97" t="str">
        <f t="shared" si="375"/>
        <v>A+J=</v>
      </c>
      <c r="V882" s="122">
        <f t="shared" si="376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61"/>
        <v>45635</v>
      </c>
      <c r="B883" s="96">
        <f t="shared" si="377"/>
        <v>1217.8278359000001</v>
      </c>
      <c r="C883" s="3">
        <f t="shared" si="374"/>
        <v>1208.5002672000001</v>
      </c>
      <c r="D883" s="99">
        <f t="shared" si="378"/>
        <v>1088.3119999999999</v>
      </c>
      <c r="E883" s="120">
        <f>IF(DAY(A882)=$A$5,VLOOKUP(A882,[1]A!$E$15:$G$200,3),E882)</f>
        <v>1091.25</v>
      </c>
      <c r="F883" s="100">
        <f t="shared" si="379"/>
        <v>45312</v>
      </c>
      <c r="G883" s="141">
        <f t="shared" si="380"/>
        <v>2.6995934989231252E-3</v>
      </c>
      <c r="H883" s="101">
        <f t="shared" si="362"/>
        <v>19</v>
      </c>
      <c r="I883" s="101">
        <f t="shared" si="363"/>
        <v>30</v>
      </c>
      <c r="J883" s="96">
        <f t="shared" si="364"/>
        <v>1.0017088973931791</v>
      </c>
      <c r="K883" s="96">
        <v>1</v>
      </c>
      <c r="L883" s="96">
        <f t="shared" si="381"/>
        <v>1.00170889</v>
      </c>
      <c r="M883" s="96">
        <f t="shared" si="382"/>
        <v>1210.5654612200001</v>
      </c>
      <c r="N883" s="24">
        <f t="shared" si="367"/>
        <v>0</v>
      </c>
      <c r="O883" s="95">
        <f t="shared" si="368"/>
        <v>0</v>
      </c>
      <c r="P883" s="96">
        <f t="shared" si="369"/>
        <v>0</v>
      </c>
      <c r="Q883" s="5">
        <f t="shared" si="365"/>
        <v>0.12</v>
      </c>
      <c r="R883" s="8">
        <f t="shared" si="370"/>
        <v>1.0059991589999999</v>
      </c>
      <c r="S883" s="3">
        <f t="shared" si="371"/>
        <v>7.2623746799999997</v>
      </c>
      <c r="T883" s="3">
        <f t="shared" si="372"/>
        <v>0</v>
      </c>
      <c r="U883" s="97" t="str">
        <f t="shared" si="375"/>
        <v>A+J=</v>
      </c>
      <c r="V883" s="122">
        <f t="shared" si="376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61"/>
        <v>45636</v>
      </c>
      <c r="B884" s="96">
        <f t="shared" si="377"/>
        <v>1218.32076007</v>
      </c>
      <c r="C884" s="3">
        <f t="shared" si="374"/>
        <v>1208.5002672000001</v>
      </c>
      <c r="D884" s="99">
        <f t="shared" si="378"/>
        <v>1088.3119999999999</v>
      </c>
      <c r="E884" s="120">
        <f>IF(DAY(A883)=$A$5,VLOOKUP(A883,[1]A!$E$15:$G$200,3),E883)</f>
        <v>1091.25</v>
      </c>
      <c r="F884" s="100">
        <f t="shared" si="379"/>
        <v>45312</v>
      </c>
      <c r="G884" s="141">
        <f t="shared" si="380"/>
        <v>2.6995934989231252E-3</v>
      </c>
      <c r="H884" s="101">
        <f t="shared" si="362"/>
        <v>20</v>
      </c>
      <c r="I884" s="101">
        <f t="shared" si="363"/>
        <v>30</v>
      </c>
      <c r="J884" s="96">
        <f t="shared" si="364"/>
        <v>1.0017989202131983</v>
      </c>
      <c r="K884" s="96">
        <v>1</v>
      </c>
      <c r="L884" s="96">
        <f t="shared" si="381"/>
        <v>1.0017989199999999</v>
      </c>
      <c r="M884" s="96">
        <f t="shared" si="382"/>
        <v>1210.6742624999999</v>
      </c>
      <c r="N884" s="24">
        <f t="shared" si="367"/>
        <v>0</v>
      </c>
      <c r="O884" s="95">
        <f t="shared" si="368"/>
        <v>0</v>
      </c>
      <c r="P884" s="96">
        <f t="shared" si="369"/>
        <v>0</v>
      </c>
      <c r="Q884" s="5">
        <f t="shared" si="365"/>
        <v>0.12</v>
      </c>
      <c r="R884" s="8">
        <f t="shared" si="370"/>
        <v>1.0063158999999999</v>
      </c>
      <c r="S884" s="3">
        <f t="shared" si="371"/>
        <v>7.6464975700000002</v>
      </c>
      <c r="T884" s="3">
        <f t="shared" si="372"/>
        <v>0</v>
      </c>
      <c r="U884" s="97" t="str">
        <f t="shared" si="375"/>
        <v>A+J=</v>
      </c>
      <c r="V884" s="122">
        <f t="shared" si="376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61"/>
        <v>45637</v>
      </c>
      <c r="B885" s="96">
        <f t="shared" si="377"/>
        <v>1218.8138730199998</v>
      </c>
      <c r="C885" s="3">
        <f t="shared" si="374"/>
        <v>1208.5002672000001</v>
      </c>
      <c r="D885" s="99">
        <f t="shared" si="378"/>
        <v>1088.3119999999999</v>
      </c>
      <c r="E885" s="120">
        <f>IF(DAY(A884)=$A$5,VLOOKUP(A884,[1]A!$E$15:$G$200,3),E884)</f>
        <v>1091.25</v>
      </c>
      <c r="F885" s="100">
        <f t="shared" si="379"/>
        <v>45312</v>
      </c>
      <c r="G885" s="141">
        <f t="shared" si="380"/>
        <v>2.6995934989231252E-3</v>
      </c>
      <c r="H885" s="101">
        <f t="shared" si="362"/>
        <v>21</v>
      </c>
      <c r="I885" s="101">
        <f t="shared" si="363"/>
        <v>30</v>
      </c>
      <c r="J885" s="96">
        <f t="shared" si="364"/>
        <v>1.0018889511234998</v>
      </c>
      <c r="K885" s="96">
        <v>1</v>
      </c>
      <c r="L885" s="96">
        <f t="shared" si="381"/>
        <v>1.0018889499999999</v>
      </c>
      <c r="M885" s="96">
        <f t="shared" si="382"/>
        <v>1210.7830637699999</v>
      </c>
      <c r="N885" s="24">
        <f t="shared" si="367"/>
        <v>0</v>
      </c>
      <c r="O885" s="95">
        <f t="shared" si="368"/>
        <v>0</v>
      </c>
      <c r="P885" s="96">
        <f t="shared" si="369"/>
        <v>0</v>
      </c>
      <c r="Q885" s="5">
        <f t="shared" si="365"/>
        <v>0.12</v>
      </c>
      <c r="R885" s="8">
        <f t="shared" si="370"/>
        <v>1.0066327399999999</v>
      </c>
      <c r="S885" s="3">
        <f t="shared" si="371"/>
        <v>8.0308092500000008</v>
      </c>
      <c r="T885" s="3">
        <f t="shared" si="372"/>
        <v>0</v>
      </c>
      <c r="U885" s="97" t="str">
        <f t="shared" si="375"/>
        <v>A+J=</v>
      </c>
      <c r="V885" s="122">
        <f t="shared" si="376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61"/>
        <v>45638</v>
      </c>
      <c r="B886" s="96">
        <f t="shared" si="377"/>
        <v>1219.3071881999999</v>
      </c>
      <c r="C886" s="3">
        <f t="shared" si="374"/>
        <v>1208.5002672000001</v>
      </c>
      <c r="D886" s="99">
        <f t="shared" si="378"/>
        <v>1088.3119999999999</v>
      </c>
      <c r="E886" s="120">
        <f>IF(DAY(A885)=$A$5,VLOOKUP(A885,[1]A!$E$15:$G$200,3),E885)</f>
        <v>1091.25</v>
      </c>
      <c r="F886" s="100">
        <f t="shared" si="379"/>
        <v>45312</v>
      </c>
      <c r="G886" s="141">
        <f t="shared" si="380"/>
        <v>2.6995934989231252E-3</v>
      </c>
      <c r="H886" s="101">
        <f t="shared" si="362"/>
        <v>22</v>
      </c>
      <c r="I886" s="101">
        <f t="shared" si="363"/>
        <v>30</v>
      </c>
      <c r="J886" s="96">
        <f t="shared" si="364"/>
        <v>1.0019789901248115</v>
      </c>
      <c r="K886" s="96">
        <v>1</v>
      </c>
      <c r="L886" s="96">
        <f t="shared" si="381"/>
        <v>1.00197899</v>
      </c>
      <c r="M886" s="96">
        <f t="shared" si="382"/>
        <v>1210.8918771399999</v>
      </c>
      <c r="N886" s="24">
        <f t="shared" si="367"/>
        <v>0</v>
      </c>
      <c r="O886" s="95">
        <f t="shared" si="368"/>
        <v>0</v>
      </c>
      <c r="P886" s="96">
        <f t="shared" si="369"/>
        <v>0</v>
      </c>
      <c r="Q886" s="5">
        <f t="shared" si="365"/>
        <v>0.12</v>
      </c>
      <c r="R886" s="8">
        <f t="shared" si="370"/>
        <v>1.00694968</v>
      </c>
      <c r="S886" s="3">
        <f t="shared" si="371"/>
        <v>8.4153110600000005</v>
      </c>
      <c r="T886" s="3">
        <f t="shared" si="372"/>
        <v>0</v>
      </c>
      <c r="U886" s="97" t="str">
        <f t="shared" si="375"/>
        <v>A+J=</v>
      </c>
      <c r="V886" s="122">
        <f t="shared" si="376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61"/>
        <v>45639</v>
      </c>
      <c r="B887" s="96">
        <f t="shared" si="377"/>
        <v>1219.80069222</v>
      </c>
      <c r="C887" s="3">
        <f t="shared" si="374"/>
        <v>1208.5002672000001</v>
      </c>
      <c r="D887" s="99">
        <f t="shared" si="378"/>
        <v>1088.3119999999999</v>
      </c>
      <c r="E887" s="120">
        <f>IF(DAY(A886)=$A$5,VLOOKUP(A886,[1]A!$E$15:$G$200,3),E886)</f>
        <v>1091.25</v>
      </c>
      <c r="F887" s="100">
        <f t="shared" si="379"/>
        <v>45312</v>
      </c>
      <c r="G887" s="141">
        <f t="shared" si="380"/>
        <v>2.6995934989231252E-3</v>
      </c>
      <c r="H887" s="101">
        <f t="shared" si="362"/>
        <v>23</v>
      </c>
      <c r="I887" s="101">
        <f t="shared" si="363"/>
        <v>30</v>
      </c>
      <c r="J887" s="96">
        <f t="shared" si="364"/>
        <v>1.0020690372178598</v>
      </c>
      <c r="K887" s="96">
        <v>1</v>
      </c>
      <c r="L887" s="96">
        <f t="shared" si="381"/>
        <v>1.0020690299999999</v>
      </c>
      <c r="M887" s="96">
        <f t="shared" si="382"/>
        <v>1211.0006905</v>
      </c>
      <c r="N887" s="24">
        <f t="shared" si="367"/>
        <v>0</v>
      </c>
      <c r="O887" s="95">
        <f t="shared" si="368"/>
        <v>0</v>
      </c>
      <c r="P887" s="96">
        <f t="shared" si="369"/>
        <v>0</v>
      </c>
      <c r="Q887" s="5">
        <f t="shared" si="365"/>
        <v>0.12</v>
      </c>
      <c r="R887" s="8">
        <f t="shared" si="370"/>
        <v>1.007266719</v>
      </c>
      <c r="S887" s="3">
        <f t="shared" si="371"/>
        <v>8.8000017199999991</v>
      </c>
      <c r="T887" s="3">
        <f t="shared" si="372"/>
        <v>0</v>
      </c>
      <c r="U887" s="97" t="str">
        <f t="shared" si="375"/>
        <v>A+J=</v>
      </c>
      <c r="V887" s="122">
        <f t="shared" si="376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61"/>
        <v>45640</v>
      </c>
      <c r="B888" s="96">
        <f t="shared" si="377"/>
        <v>1220.29441193</v>
      </c>
      <c r="C888" s="3">
        <f t="shared" si="374"/>
        <v>1208.5002672000001</v>
      </c>
      <c r="D888" s="99">
        <f t="shared" si="378"/>
        <v>1088.3119999999999</v>
      </c>
      <c r="E888" s="120">
        <f>IF(DAY(A887)=$A$5,VLOOKUP(A887,[1]A!$E$15:$G$200,3),E887)</f>
        <v>1091.25</v>
      </c>
      <c r="F888" s="100">
        <f t="shared" si="379"/>
        <v>45312</v>
      </c>
      <c r="G888" s="141">
        <f t="shared" si="380"/>
        <v>2.6995934989231252E-3</v>
      </c>
      <c r="H888" s="101">
        <f t="shared" si="362"/>
        <v>24</v>
      </c>
      <c r="I888" s="101">
        <f t="shared" si="363"/>
        <v>30</v>
      </c>
      <c r="J888" s="96">
        <f t="shared" si="364"/>
        <v>1.0021590924033721</v>
      </c>
      <c r="K888" s="96">
        <v>1</v>
      </c>
      <c r="L888" s="96">
        <f t="shared" si="381"/>
        <v>1.0021590899999999</v>
      </c>
      <c r="M888" s="96">
        <f t="shared" si="382"/>
        <v>1211.10952804</v>
      </c>
      <c r="N888" s="24">
        <f t="shared" si="367"/>
        <v>0</v>
      </c>
      <c r="O888" s="95">
        <f t="shared" si="368"/>
        <v>0</v>
      </c>
      <c r="P888" s="96">
        <f t="shared" si="369"/>
        <v>0</v>
      </c>
      <c r="Q888" s="5">
        <f t="shared" si="365"/>
        <v>0.12</v>
      </c>
      <c r="R888" s="8">
        <f t="shared" si="370"/>
        <v>1.0075838589999999</v>
      </c>
      <c r="S888" s="3">
        <f t="shared" si="371"/>
        <v>9.1848838900000001</v>
      </c>
      <c r="T888" s="3">
        <f t="shared" si="372"/>
        <v>0</v>
      </c>
      <c r="U888" s="97" t="str">
        <f t="shared" si="375"/>
        <v>A+J=</v>
      </c>
      <c r="V888" s="122">
        <f t="shared" si="376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61"/>
        <v>45641</v>
      </c>
      <c r="B889" s="96">
        <f t="shared" si="377"/>
        <v>1220.78832057</v>
      </c>
      <c r="C889" s="3">
        <f t="shared" si="374"/>
        <v>1208.5002672000001</v>
      </c>
      <c r="D889" s="99">
        <f t="shared" si="378"/>
        <v>1088.3119999999999</v>
      </c>
      <c r="E889" s="120">
        <f>IF(DAY(A888)=$A$5,VLOOKUP(A888,[1]A!$E$15:$G$200,3),E888)</f>
        <v>1091.25</v>
      </c>
      <c r="F889" s="100">
        <f t="shared" si="379"/>
        <v>45312</v>
      </c>
      <c r="G889" s="141">
        <f t="shared" si="380"/>
        <v>2.6995934989231252E-3</v>
      </c>
      <c r="H889" s="101">
        <f t="shared" si="362"/>
        <v>25</v>
      </c>
      <c r="I889" s="101">
        <f t="shared" si="363"/>
        <v>30</v>
      </c>
      <c r="J889" s="96">
        <f t="shared" si="364"/>
        <v>1.0022491556820758</v>
      </c>
      <c r="K889" s="96">
        <v>1</v>
      </c>
      <c r="L889" s="96">
        <f t="shared" si="381"/>
        <v>1.0022491499999999</v>
      </c>
      <c r="M889" s="96">
        <f t="shared" si="382"/>
        <v>1211.2183655700001</v>
      </c>
      <c r="N889" s="24">
        <f t="shared" si="367"/>
        <v>0</v>
      </c>
      <c r="O889" s="95">
        <f t="shared" si="368"/>
        <v>0</v>
      </c>
      <c r="P889" s="96">
        <f t="shared" si="369"/>
        <v>0</v>
      </c>
      <c r="Q889" s="5">
        <f t="shared" si="365"/>
        <v>0.12</v>
      </c>
      <c r="R889" s="8">
        <f t="shared" si="370"/>
        <v>1.0079010980000001</v>
      </c>
      <c r="S889" s="3">
        <f t="shared" si="371"/>
        <v>9.5699550000000002</v>
      </c>
      <c r="T889" s="3">
        <f t="shared" si="372"/>
        <v>0</v>
      </c>
      <c r="U889" s="97" t="str">
        <f t="shared" si="375"/>
        <v>A+J=</v>
      </c>
      <c r="V889" s="122">
        <f t="shared" si="376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61"/>
        <v>45642</v>
      </c>
      <c r="B890" s="96">
        <f t="shared" si="377"/>
        <v>1221.28243159</v>
      </c>
      <c r="C890" s="3">
        <f t="shared" si="374"/>
        <v>1208.5002672000001</v>
      </c>
      <c r="D890" s="99">
        <f t="shared" si="378"/>
        <v>1088.3119999999999</v>
      </c>
      <c r="E890" s="120">
        <f>IF(DAY(A889)=$A$5,VLOOKUP(A889,[1]A!$E$15:$G$200,3),E889)</f>
        <v>1091.25</v>
      </c>
      <c r="F890" s="100">
        <f t="shared" si="379"/>
        <v>45312</v>
      </c>
      <c r="G890" s="141">
        <f t="shared" si="380"/>
        <v>2.6995934989231252E-3</v>
      </c>
      <c r="H890" s="101">
        <f t="shared" si="362"/>
        <v>26</v>
      </c>
      <c r="I890" s="101">
        <f t="shared" si="363"/>
        <v>30</v>
      </c>
      <c r="J890" s="96">
        <f t="shared" si="364"/>
        <v>1.0023392270546982</v>
      </c>
      <c r="K890" s="96">
        <v>1</v>
      </c>
      <c r="L890" s="96">
        <f t="shared" si="381"/>
        <v>1.0023392200000001</v>
      </c>
      <c r="M890" s="96">
        <f t="shared" si="382"/>
        <v>1211.3272151900001</v>
      </c>
      <c r="N890" s="24">
        <f t="shared" si="367"/>
        <v>0</v>
      </c>
      <c r="O890" s="95">
        <f t="shared" si="368"/>
        <v>0</v>
      </c>
      <c r="P890" s="96">
        <f t="shared" si="369"/>
        <v>0</v>
      </c>
      <c r="Q890" s="5">
        <f t="shared" si="365"/>
        <v>0.12</v>
      </c>
      <c r="R890" s="8">
        <f t="shared" si="370"/>
        <v>1.008218437</v>
      </c>
      <c r="S890" s="3">
        <f t="shared" si="371"/>
        <v>9.9552163999999994</v>
      </c>
      <c r="T890" s="3">
        <f t="shared" si="372"/>
        <v>0</v>
      </c>
      <c r="U890" s="97" t="str">
        <f t="shared" si="375"/>
        <v>A+J=</v>
      </c>
      <c r="V890" s="122">
        <f t="shared" si="376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61"/>
        <v>45643</v>
      </c>
      <c r="B891" s="96">
        <f t="shared" si="377"/>
        <v>1221.7767450200001</v>
      </c>
      <c r="C891" s="3">
        <f t="shared" si="374"/>
        <v>1208.5002672000001</v>
      </c>
      <c r="D891" s="99">
        <f t="shared" si="378"/>
        <v>1088.3119999999999</v>
      </c>
      <c r="E891" s="120">
        <f>IF(DAY(A890)=$A$5,VLOOKUP(A890,[1]A!$E$15:$G$200,3),E890)</f>
        <v>1091.25</v>
      </c>
      <c r="F891" s="100">
        <f t="shared" si="379"/>
        <v>45312</v>
      </c>
      <c r="G891" s="141">
        <f t="shared" si="380"/>
        <v>2.6995934989231252E-3</v>
      </c>
      <c r="H891" s="101">
        <f t="shared" si="362"/>
        <v>27</v>
      </c>
      <c r="I891" s="101">
        <f t="shared" si="363"/>
        <v>30</v>
      </c>
      <c r="J891" s="96">
        <f t="shared" si="364"/>
        <v>1.0024293065219667</v>
      </c>
      <c r="K891" s="96">
        <v>1</v>
      </c>
      <c r="L891" s="96">
        <f t="shared" si="381"/>
        <v>1.0024293</v>
      </c>
      <c r="M891" s="96">
        <f t="shared" si="382"/>
        <v>1211.4360768900001</v>
      </c>
      <c r="N891" s="24">
        <f t="shared" si="367"/>
        <v>0</v>
      </c>
      <c r="O891" s="95">
        <f t="shared" si="368"/>
        <v>0</v>
      </c>
      <c r="P891" s="96">
        <f t="shared" si="369"/>
        <v>0</v>
      </c>
      <c r="Q891" s="5">
        <f t="shared" si="365"/>
        <v>0.12</v>
      </c>
      <c r="R891" s="8">
        <f t="shared" si="370"/>
        <v>1.0085358760000001</v>
      </c>
      <c r="S891" s="3">
        <f t="shared" si="371"/>
        <v>10.340668129999999</v>
      </c>
      <c r="T891" s="3">
        <f t="shared" si="372"/>
        <v>0</v>
      </c>
      <c r="U891" s="97" t="str">
        <f t="shared" ref="U891:U906" si="383">U890</f>
        <v>A+J=</v>
      </c>
      <c r="V891" s="122">
        <f t="shared" si="376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61"/>
        <v>45644</v>
      </c>
      <c r="B892" s="96">
        <f t="shared" si="377"/>
        <v>1222.2712609100001</v>
      </c>
      <c r="C892" s="3">
        <f t="shared" si="374"/>
        <v>1208.5002672000001</v>
      </c>
      <c r="D892" s="99">
        <f t="shared" si="378"/>
        <v>1088.3119999999999</v>
      </c>
      <c r="E892" s="120">
        <f>IF(DAY(A891)=$A$5,VLOOKUP(A891,[1]A!$E$15:$G$200,3),E891)</f>
        <v>1091.25</v>
      </c>
      <c r="F892" s="100">
        <f t="shared" si="379"/>
        <v>45312</v>
      </c>
      <c r="G892" s="141">
        <f t="shared" si="380"/>
        <v>2.6995934989231252E-3</v>
      </c>
      <c r="H892" s="101">
        <f t="shared" si="362"/>
        <v>28</v>
      </c>
      <c r="I892" s="101">
        <f t="shared" si="363"/>
        <v>30</v>
      </c>
      <c r="J892" s="96">
        <f t="shared" si="364"/>
        <v>1.0025193940846087</v>
      </c>
      <c r="K892" s="96">
        <v>1</v>
      </c>
      <c r="L892" s="96">
        <f t="shared" si="381"/>
        <v>1.00251939</v>
      </c>
      <c r="M892" s="96">
        <f t="shared" si="382"/>
        <v>1211.5449506800001</v>
      </c>
      <c r="N892" s="24">
        <f t="shared" si="367"/>
        <v>0</v>
      </c>
      <c r="O892" s="95">
        <f t="shared" si="368"/>
        <v>0</v>
      </c>
      <c r="P892" s="96">
        <f t="shared" si="369"/>
        <v>0</v>
      </c>
      <c r="Q892" s="5">
        <f t="shared" si="365"/>
        <v>0.12</v>
      </c>
      <c r="R892" s="8">
        <f t="shared" si="370"/>
        <v>1.0088534149999999</v>
      </c>
      <c r="S892" s="3">
        <f t="shared" si="371"/>
        <v>10.726310229999999</v>
      </c>
      <c r="T892" s="3">
        <f t="shared" si="372"/>
        <v>0</v>
      </c>
      <c r="U892" s="97" t="str">
        <f t="shared" si="383"/>
        <v>A+J=</v>
      </c>
      <c r="V892" s="122">
        <f t="shared" si="376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61"/>
        <v>45645</v>
      </c>
      <c r="B893" s="96">
        <f t="shared" si="377"/>
        <v>1222.7659671199999</v>
      </c>
      <c r="C893" s="3">
        <f t="shared" si="374"/>
        <v>1208.5002672000001</v>
      </c>
      <c r="D893" s="99">
        <f t="shared" si="378"/>
        <v>1088.3119999999999</v>
      </c>
      <c r="E893" s="120">
        <f>IF(DAY(A892)=$A$5,VLOOKUP(A892,[1]A!$E$15:$G$200,3),E892)</f>
        <v>1091.25</v>
      </c>
      <c r="F893" s="100">
        <f t="shared" si="379"/>
        <v>45312</v>
      </c>
      <c r="G893" s="141">
        <f t="shared" si="380"/>
        <v>2.6995934989231252E-3</v>
      </c>
      <c r="H893" s="101">
        <f t="shared" si="362"/>
        <v>29</v>
      </c>
      <c r="I893" s="101">
        <f t="shared" si="363"/>
        <v>30</v>
      </c>
      <c r="J893" s="96">
        <f t="shared" si="364"/>
        <v>1.0026094897433515</v>
      </c>
      <c r="K893" s="96">
        <v>1</v>
      </c>
      <c r="L893" s="96">
        <f t="shared" si="381"/>
        <v>1.0026094800000001</v>
      </c>
      <c r="M893" s="96">
        <f t="shared" si="382"/>
        <v>1211.65382447</v>
      </c>
      <c r="N893" s="24">
        <f t="shared" si="367"/>
        <v>0</v>
      </c>
      <c r="O893" s="95">
        <f t="shared" si="368"/>
        <v>0</v>
      </c>
      <c r="P893" s="96">
        <f t="shared" si="369"/>
        <v>0</v>
      </c>
      <c r="Q893" s="5">
        <f t="shared" si="365"/>
        <v>0.12</v>
      </c>
      <c r="R893" s="8">
        <f t="shared" si="370"/>
        <v>1.0091710540000001</v>
      </c>
      <c r="S893" s="3">
        <f t="shared" si="371"/>
        <v>11.112142649999999</v>
      </c>
      <c r="T893" s="3">
        <f t="shared" si="372"/>
        <v>0</v>
      </c>
      <c r="U893" s="97" t="str">
        <f t="shared" si="383"/>
        <v>A+J=</v>
      </c>
      <c r="V893" s="122">
        <f t="shared" si="376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61"/>
        <v>45646</v>
      </c>
      <c r="B894" s="96">
        <f t="shared" si="377"/>
        <v>1223.2608880599998</v>
      </c>
      <c r="C894" s="3">
        <f t="shared" si="374"/>
        <v>1208.5002672000001</v>
      </c>
      <c r="D894" s="99">
        <f t="shared" si="378"/>
        <v>1088.3119999999999</v>
      </c>
      <c r="E894" s="120">
        <f>IF(DAY(A893)=$A$5,VLOOKUP(A893,[1]A!$E$15:$G$200,3),E893)</f>
        <v>1091.25</v>
      </c>
      <c r="F894" s="100">
        <f t="shared" si="379"/>
        <v>45312</v>
      </c>
      <c r="G894" s="141">
        <f t="shared" si="380"/>
        <v>2.6995934989231252E-3</v>
      </c>
      <c r="H894" s="101">
        <f t="shared" si="362"/>
        <v>30</v>
      </c>
      <c r="I894" s="101">
        <f t="shared" si="363"/>
        <v>30</v>
      </c>
      <c r="J894" s="96">
        <f t="shared" si="364"/>
        <v>1.0026995934989231</v>
      </c>
      <c r="K894" s="96">
        <v>1</v>
      </c>
      <c r="L894" s="96">
        <f t="shared" si="381"/>
        <v>1.00269959</v>
      </c>
      <c r="M894" s="96">
        <f t="shared" si="382"/>
        <v>1211.7627224299999</v>
      </c>
      <c r="N894" s="24">
        <f t="shared" si="367"/>
        <v>29</v>
      </c>
      <c r="O894" s="95">
        <f t="shared" si="368"/>
        <v>5.0000000000000001E-3</v>
      </c>
      <c r="P894" s="96">
        <f t="shared" si="369"/>
        <v>6.0588136099999996</v>
      </c>
      <c r="Q894" s="5">
        <f t="shared" si="365"/>
        <v>0.12</v>
      </c>
      <c r="R894" s="8">
        <f t="shared" si="370"/>
        <v>1.0094887930000001</v>
      </c>
      <c r="S894" s="3">
        <f t="shared" si="371"/>
        <v>11.498165630000001</v>
      </c>
      <c r="T894" s="3">
        <f t="shared" si="372"/>
        <v>17.55697924</v>
      </c>
      <c r="U894" s="97" t="str">
        <f t="shared" si="383"/>
        <v>A+J=</v>
      </c>
      <c r="V894" s="122">
        <f t="shared" si="376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61"/>
        <v>45647</v>
      </c>
      <c r="B895" s="96">
        <f t="shared" si="377"/>
        <v>1206.1761703699999</v>
      </c>
      <c r="C895" s="3">
        <f t="shared" si="374"/>
        <v>1205.7039088199999</v>
      </c>
      <c r="D895" s="99">
        <f t="shared" si="378"/>
        <v>1088.3119999999999</v>
      </c>
      <c r="E895" s="120">
        <f>IF(DAY(A894)=$A$5,VLOOKUP(A894,[1]A!$E$15:$G$200,3),E894)</f>
        <v>1091.25</v>
      </c>
      <c r="F895" s="100">
        <f t="shared" si="379"/>
        <v>45312</v>
      </c>
      <c r="G895" s="141">
        <f t="shared" si="380"/>
        <v>2.6995934989231252E-3</v>
      </c>
      <c r="H895" s="101">
        <f t="shared" si="362"/>
        <v>1</v>
      </c>
      <c r="I895" s="101">
        <f t="shared" si="363"/>
        <v>31</v>
      </c>
      <c r="J895" s="96">
        <f t="shared" si="364"/>
        <v>1.0000869701088155</v>
      </c>
      <c r="K895" s="96">
        <v>1</v>
      </c>
      <c r="L895" s="96">
        <f t="shared" si="381"/>
        <v>1.0000869699999999</v>
      </c>
      <c r="M895" s="96">
        <f t="shared" si="382"/>
        <v>1205.8087688799999</v>
      </c>
      <c r="N895" s="24">
        <f t="shared" si="367"/>
        <v>0</v>
      </c>
      <c r="O895" s="95">
        <f t="shared" si="368"/>
        <v>0</v>
      </c>
      <c r="P895" s="96">
        <f t="shared" si="369"/>
        <v>0</v>
      </c>
      <c r="Q895" s="5">
        <f t="shared" si="365"/>
        <v>0.12</v>
      </c>
      <c r="R895" s="8">
        <f t="shared" si="370"/>
        <v>1.0003046929999999</v>
      </c>
      <c r="S895" s="3">
        <f t="shared" si="371"/>
        <v>0.36740149</v>
      </c>
      <c r="T895" s="3">
        <f t="shared" si="372"/>
        <v>0</v>
      </c>
      <c r="U895" s="97" t="str">
        <f t="shared" si="383"/>
        <v>A+J=</v>
      </c>
      <c r="V895" s="122">
        <f t="shared" si="376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61"/>
        <v>45648</v>
      </c>
      <c r="B896" s="96">
        <f t="shared" si="377"/>
        <v>1206.64860918</v>
      </c>
      <c r="C896" s="3">
        <f t="shared" si="374"/>
        <v>1205.7039088199999</v>
      </c>
      <c r="D896" s="99">
        <f t="shared" si="378"/>
        <v>1088.3119999999999</v>
      </c>
      <c r="E896" s="120">
        <f>IF(DAY(A895)=$A$5,VLOOKUP(A895,[1]A!$E$15:$G$200,3),E895)</f>
        <v>1091.25</v>
      </c>
      <c r="F896" s="100">
        <f t="shared" si="379"/>
        <v>45312</v>
      </c>
      <c r="G896" s="141">
        <f t="shared" si="380"/>
        <v>2.6995934989231252E-3</v>
      </c>
      <c r="H896" s="101">
        <f t="shared" si="362"/>
        <v>2</v>
      </c>
      <c r="I896" s="101">
        <f t="shared" si="363"/>
        <v>31</v>
      </c>
      <c r="J896" s="96">
        <f t="shared" si="364"/>
        <v>1.0001739477814309</v>
      </c>
      <c r="K896" s="96">
        <v>1</v>
      </c>
      <c r="L896" s="96">
        <f t="shared" si="381"/>
        <v>1.00017394</v>
      </c>
      <c r="M896" s="96">
        <f t="shared" si="382"/>
        <v>1205.91362895</v>
      </c>
      <c r="N896" s="24">
        <f t="shared" si="367"/>
        <v>0</v>
      </c>
      <c r="O896" s="95">
        <f t="shared" si="368"/>
        <v>0</v>
      </c>
      <c r="P896" s="96">
        <f t="shared" si="369"/>
        <v>0</v>
      </c>
      <c r="Q896" s="5">
        <f t="shared" si="365"/>
        <v>0.12</v>
      </c>
      <c r="R896" s="8">
        <f t="shared" si="370"/>
        <v>1.0006094800000001</v>
      </c>
      <c r="S896" s="3">
        <f t="shared" si="371"/>
        <v>0.73498023000000001</v>
      </c>
      <c r="T896" s="3">
        <f t="shared" si="372"/>
        <v>0</v>
      </c>
      <c r="U896" s="97" t="str">
        <f t="shared" si="383"/>
        <v>A+J=</v>
      </c>
      <c r="V896" s="122">
        <f t="shared" si="376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61"/>
        <v>45649</v>
      </c>
      <c r="B897" s="96">
        <f t="shared" si="377"/>
        <v>1207.1212470200001</v>
      </c>
      <c r="C897" s="3">
        <f t="shared" si="374"/>
        <v>1205.7039088199999</v>
      </c>
      <c r="D897" s="99">
        <f t="shared" si="378"/>
        <v>1088.3119999999999</v>
      </c>
      <c r="E897" s="120">
        <f>IF(DAY(A896)=$A$5,VLOOKUP(A896,[1]A!$E$15:$G$200,3),E896)</f>
        <v>1091.25</v>
      </c>
      <c r="F897" s="100">
        <f t="shared" si="379"/>
        <v>45312</v>
      </c>
      <c r="G897" s="141">
        <f t="shared" si="380"/>
        <v>2.6995934989231252E-3</v>
      </c>
      <c r="H897" s="101">
        <f t="shared" si="362"/>
        <v>3</v>
      </c>
      <c r="I897" s="101">
        <f t="shared" si="363"/>
        <v>31</v>
      </c>
      <c r="J897" s="96">
        <f t="shared" si="364"/>
        <v>1.0002609330185039</v>
      </c>
      <c r="K897" s="96">
        <v>1</v>
      </c>
      <c r="L897" s="96">
        <f t="shared" si="381"/>
        <v>1.00026093</v>
      </c>
      <c r="M897" s="96">
        <f t="shared" si="382"/>
        <v>1206.0185131400001</v>
      </c>
      <c r="N897" s="24">
        <f t="shared" si="367"/>
        <v>0</v>
      </c>
      <c r="O897" s="95">
        <f t="shared" si="368"/>
        <v>0</v>
      </c>
      <c r="P897" s="96">
        <f t="shared" si="369"/>
        <v>0</v>
      </c>
      <c r="Q897" s="5">
        <f t="shared" si="365"/>
        <v>0.12</v>
      </c>
      <c r="R897" s="8">
        <f t="shared" si="370"/>
        <v>1.000914359</v>
      </c>
      <c r="S897" s="3">
        <f t="shared" si="371"/>
        <v>1.1027338799999999</v>
      </c>
      <c r="T897" s="3">
        <f t="shared" si="372"/>
        <v>0</v>
      </c>
      <c r="U897" s="97" t="str">
        <f t="shared" si="383"/>
        <v>A+J=</v>
      </c>
      <c r="V897" s="122">
        <f t="shared" si="376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61"/>
        <v>45650</v>
      </c>
      <c r="B898" s="96">
        <f t="shared" si="377"/>
        <v>1207.5940609600002</v>
      </c>
      <c r="C898" s="3">
        <f t="shared" si="374"/>
        <v>1205.7039088199999</v>
      </c>
      <c r="D898" s="99">
        <f t="shared" si="378"/>
        <v>1088.3119999999999</v>
      </c>
      <c r="E898" s="120">
        <f>IF(DAY(A897)=$A$5,VLOOKUP(A897,[1]A!$E$15:$G$200,3),E897)</f>
        <v>1091.25</v>
      </c>
      <c r="F898" s="100">
        <f t="shared" si="379"/>
        <v>45312</v>
      </c>
      <c r="G898" s="141">
        <f t="shared" si="380"/>
        <v>2.6995934989231252E-3</v>
      </c>
      <c r="H898" s="101">
        <f t="shared" si="362"/>
        <v>4</v>
      </c>
      <c r="I898" s="101">
        <f t="shared" si="363"/>
        <v>31</v>
      </c>
      <c r="J898" s="96">
        <f t="shared" si="364"/>
        <v>1.0003479258206924</v>
      </c>
      <c r="K898" s="96">
        <v>1</v>
      </c>
      <c r="L898" s="96">
        <f t="shared" si="381"/>
        <v>1.0003479200000001</v>
      </c>
      <c r="M898" s="96">
        <f t="shared" si="382"/>
        <v>1206.1233973200001</v>
      </c>
      <c r="N898" s="24">
        <f t="shared" si="367"/>
        <v>0</v>
      </c>
      <c r="O898" s="95">
        <f t="shared" si="368"/>
        <v>0</v>
      </c>
      <c r="P898" s="96">
        <f t="shared" si="369"/>
        <v>0</v>
      </c>
      <c r="Q898" s="5">
        <f t="shared" si="365"/>
        <v>0.12</v>
      </c>
      <c r="R898" s="8">
        <f t="shared" si="370"/>
        <v>1.0012193309999999</v>
      </c>
      <c r="S898" s="3">
        <f t="shared" si="371"/>
        <v>1.4706636399999999</v>
      </c>
      <c r="T898" s="3">
        <f t="shared" si="372"/>
        <v>0</v>
      </c>
      <c r="U898" s="97" t="str">
        <f t="shared" si="383"/>
        <v>A+J=</v>
      </c>
      <c r="V898" s="122">
        <f t="shared" si="376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61"/>
        <v>45651</v>
      </c>
      <c r="B899" s="96">
        <f t="shared" si="377"/>
        <v>1208.0670631400001</v>
      </c>
      <c r="C899" s="3">
        <f t="shared" si="374"/>
        <v>1205.7039088199999</v>
      </c>
      <c r="D899" s="99">
        <f t="shared" si="378"/>
        <v>1088.3119999999999</v>
      </c>
      <c r="E899" s="120">
        <f>IF(DAY(A898)=$A$5,VLOOKUP(A898,[1]A!$E$15:$G$200,3),E898)</f>
        <v>1091.25</v>
      </c>
      <c r="F899" s="100">
        <f t="shared" si="379"/>
        <v>45312</v>
      </c>
      <c r="G899" s="141">
        <f t="shared" si="380"/>
        <v>2.6995934989231252E-3</v>
      </c>
      <c r="H899" s="101">
        <f t="shared" si="362"/>
        <v>5</v>
      </c>
      <c r="I899" s="101">
        <f t="shared" si="363"/>
        <v>31</v>
      </c>
      <c r="J899" s="96">
        <f t="shared" si="364"/>
        <v>1.0004349261886545</v>
      </c>
      <c r="K899" s="96">
        <v>1</v>
      </c>
      <c r="L899" s="96">
        <f t="shared" si="381"/>
        <v>1.00043492</v>
      </c>
      <c r="M899" s="96">
        <f t="shared" si="382"/>
        <v>1206.2282935600001</v>
      </c>
      <c r="N899" s="24">
        <f t="shared" si="367"/>
        <v>0</v>
      </c>
      <c r="O899" s="95">
        <f t="shared" si="368"/>
        <v>0</v>
      </c>
      <c r="P899" s="96">
        <f t="shared" si="369"/>
        <v>0</v>
      </c>
      <c r="Q899" s="5">
        <f t="shared" si="365"/>
        <v>0.12</v>
      </c>
      <c r="R899" s="8">
        <f t="shared" si="370"/>
        <v>1.001524396</v>
      </c>
      <c r="S899" s="3">
        <f t="shared" si="371"/>
        <v>1.8387695799999999</v>
      </c>
      <c r="T899" s="3">
        <f t="shared" si="372"/>
        <v>0</v>
      </c>
      <c r="U899" s="97" t="str">
        <f t="shared" si="383"/>
        <v>A+J=</v>
      </c>
      <c r="V899" s="122">
        <f t="shared" si="376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61"/>
        <v>45652</v>
      </c>
      <c r="B900" s="96">
        <f t="shared" si="377"/>
        <v>1208.54025359</v>
      </c>
      <c r="C900" s="3">
        <f t="shared" si="374"/>
        <v>1205.7039088199999</v>
      </c>
      <c r="D900" s="99">
        <f t="shared" si="378"/>
        <v>1088.3119999999999</v>
      </c>
      <c r="E900" s="120">
        <f>IF(DAY(A899)=$A$5,VLOOKUP(A899,[1]A!$E$15:$G$200,3),E899)</f>
        <v>1091.25</v>
      </c>
      <c r="F900" s="100">
        <f t="shared" si="379"/>
        <v>45312</v>
      </c>
      <c r="G900" s="141">
        <f t="shared" si="380"/>
        <v>2.6995934989231252E-3</v>
      </c>
      <c r="H900" s="101">
        <f t="shared" si="362"/>
        <v>6</v>
      </c>
      <c r="I900" s="101">
        <f t="shared" si="363"/>
        <v>31</v>
      </c>
      <c r="J900" s="96">
        <f t="shared" si="364"/>
        <v>1.000521934123048</v>
      </c>
      <c r="K900" s="96">
        <v>1</v>
      </c>
      <c r="L900" s="96">
        <f t="shared" si="381"/>
        <v>1.0005219299999999</v>
      </c>
      <c r="M900" s="96">
        <f t="shared" si="382"/>
        <v>1206.3332018599999</v>
      </c>
      <c r="N900" s="24">
        <f t="shared" si="367"/>
        <v>0</v>
      </c>
      <c r="O900" s="95">
        <f t="shared" si="368"/>
        <v>0</v>
      </c>
      <c r="P900" s="96">
        <f t="shared" si="369"/>
        <v>0</v>
      </c>
      <c r="Q900" s="5">
        <f t="shared" si="365"/>
        <v>0.12</v>
      </c>
      <c r="R900" s="8">
        <f t="shared" si="370"/>
        <v>1.001829554</v>
      </c>
      <c r="S900" s="3">
        <f t="shared" si="371"/>
        <v>2.2070517299999999</v>
      </c>
      <c r="T900" s="3">
        <f t="shared" si="372"/>
        <v>0</v>
      </c>
      <c r="U900" s="97" t="str">
        <f t="shared" si="383"/>
        <v>A+J=</v>
      </c>
      <c r="V900" s="122">
        <f t="shared" si="376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61"/>
        <v>45653</v>
      </c>
      <c r="B901" s="96">
        <f t="shared" si="377"/>
        <v>1209.01361905</v>
      </c>
      <c r="C901" s="3">
        <f t="shared" si="374"/>
        <v>1205.7039088199999</v>
      </c>
      <c r="D901" s="99">
        <f t="shared" si="378"/>
        <v>1088.3119999999999</v>
      </c>
      <c r="E901" s="120">
        <f>IF(DAY(A900)=$A$5,VLOOKUP(A900,[1]A!$E$15:$G$200,3),E900)</f>
        <v>1091.25</v>
      </c>
      <c r="F901" s="100">
        <f t="shared" si="379"/>
        <v>45312</v>
      </c>
      <c r="G901" s="141">
        <f t="shared" si="380"/>
        <v>2.6995934989231252E-3</v>
      </c>
      <c r="H901" s="101">
        <f t="shared" si="362"/>
        <v>7</v>
      </c>
      <c r="I901" s="101">
        <f t="shared" si="363"/>
        <v>31</v>
      </c>
      <c r="J901" s="96">
        <f t="shared" si="364"/>
        <v>1.000608949624531</v>
      </c>
      <c r="K901" s="96">
        <v>1</v>
      </c>
      <c r="L901" s="96">
        <f t="shared" si="381"/>
        <v>1.00060894</v>
      </c>
      <c r="M901" s="96">
        <f t="shared" si="382"/>
        <v>1206.4381101500001</v>
      </c>
      <c r="N901" s="24">
        <f t="shared" si="367"/>
        <v>0</v>
      </c>
      <c r="O901" s="95">
        <f t="shared" si="368"/>
        <v>0</v>
      </c>
      <c r="P901" s="96">
        <f t="shared" si="369"/>
        <v>0</v>
      </c>
      <c r="Q901" s="5">
        <f t="shared" si="365"/>
        <v>0.12</v>
      </c>
      <c r="R901" s="8">
        <f t="shared" si="370"/>
        <v>1.002134804</v>
      </c>
      <c r="S901" s="3">
        <f t="shared" si="371"/>
        <v>2.5755089</v>
      </c>
      <c r="T901" s="3">
        <f t="shared" si="372"/>
        <v>0</v>
      </c>
      <c r="U901" s="97" t="str">
        <f t="shared" si="383"/>
        <v>A+J=</v>
      </c>
      <c r="V901" s="122">
        <f t="shared" si="376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61"/>
        <v>45654</v>
      </c>
      <c r="B902" s="96">
        <f t="shared" si="377"/>
        <v>1209.4871861500001</v>
      </c>
      <c r="C902" s="3">
        <f t="shared" si="374"/>
        <v>1205.7039088199999</v>
      </c>
      <c r="D902" s="99">
        <f t="shared" si="378"/>
        <v>1088.3119999999999</v>
      </c>
      <c r="E902" s="120">
        <f>IF(DAY(A901)=$A$5,VLOOKUP(A901,[1]A!$E$15:$G$200,3),E901)</f>
        <v>1091.25</v>
      </c>
      <c r="F902" s="100">
        <f t="shared" si="379"/>
        <v>45312</v>
      </c>
      <c r="G902" s="141">
        <f t="shared" si="380"/>
        <v>2.6995934989231252E-3</v>
      </c>
      <c r="H902" s="101">
        <f t="shared" si="362"/>
        <v>8</v>
      </c>
      <c r="I902" s="101">
        <f t="shared" si="363"/>
        <v>31</v>
      </c>
      <c r="J902" s="96">
        <f t="shared" si="364"/>
        <v>1.0006959726937616</v>
      </c>
      <c r="K902" s="96">
        <v>1</v>
      </c>
      <c r="L902" s="96">
        <f t="shared" si="381"/>
        <v>1.00069597</v>
      </c>
      <c r="M902" s="96">
        <f t="shared" si="382"/>
        <v>1206.54304256</v>
      </c>
      <c r="N902" s="24">
        <f t="shared" si="367"/>
        <v>0</v>
      </c>
      <c r="O902" s="95">
        <f t="shared" si="368"/>
        <v>0</v>
      </c>
      <c r="P902" s="96">
        <f t="shared" si="369"/>
        <v>0</v>
      </c>
      <c r="Q902" s="5">
        <f t="shared" si="365"/>
        <v>0.12</v>
      </c>
      <c r="R902" s="8">
        <f t="shared" si="370"/>
        <v>1.002440148</v>
      </c>
      <c r="S902" s="3">
        <f t="shared" si="371"/>
        <v>2.9441435899999999</v>
      </c>
      <c r="T902" s="3">
        <f t="shared" si="372"/>
        <v>0</v>
      </c>
      <c r="U902" s="97" t="str">
        <f t="shared" si="383"/>
        <v>A+J=</v>
      </c>
      <c r="V902" s="122">
        <f t="shared" si="376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61"/>
        <v>45655</v>
      </c>
      <c r="B903" s="96">
        <f t="shared" si="377"/>
        <v>1209.9609295600001</v>
      </c>
      <c r="C903" s="3">
        <f t="shared" si="374"/>
        <v>1205.7039088199999</v>
      </c>
      <c r="D903" s="99">
        <f t="shared" si="378"/>
        <v>1088.3119999999999</v>
      </c>
      <c r="E903" s="120">
        <f>IF(DAY(A902)=$A$5,VLOOKUP(A902,[1]A!$E$15:$G$200,3),E902)</f>
        <v>1091.25</v>
      </c>
      <c r="F903" s="100">
        <f t="shared" si="379"/>
        <v>45312</v>
      </c>
      <c r="G903" s="141">
        <f t="shared" si="380"/>
        <v>2.6995934989231252E-3</v>
      </c>
      <c r="H903" s="101">
        <f t="shared" si="362"/>
        <v>9</v>
      </c>
      <c r="I903" s="101">
        <f t="shared" si="363"/>
        <v>31</v>
      </c>
      <c r="J903" s="96">
        <f t="shared" si="364"/>
        <v>1.000783003331398</v>
      </c>
      <c r="K903" s="96">
        <v>1</v>
      </c>
      <c r="L903" s="96">
        <f t="shared" si="381"/>
        <v>1.000783</v>
      </c>
      <c r="M903" s="96">
        <f t="shared" si="382"/>
        <v>1206.6479749800001</v>
      </c>
      <c r="N903" s="24">
        <f t="shared" si="367"/>
        <v>0</v>
      </c>
      <c r="O903" s="95">
        <f t="shared" si="368"/>
        <v>0</v>
      </c>
      <c r="P903" s="96">
        <f t="shared" si="369"/>
        <v>0</v>
      </c>
      <c r="Q903" s="5">
        <f t="shared" si="365"/>
        <v>0.12</v>
      </c>
      <c r="R903" s="8">
        <f t="shared" si="370"/>
        <v>1.002745585</v>
      </c>
      <c r="S903" s="3">
        <f t="shared" si="371"/>
        <v>3.31295458</v>
      </c>
      <c r="T903" s="3">
        <f t="shared" si="372"/>
        <v>0</v>
      </c>
      <c r="U903" s="97" t="str">
        <f t="shared" si="383"/>
        <v>A+J=</v>
      </c>
      <c r="V903" s="122">
        <f t="shared" si="376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61"/>
        <v>45656</v>
      </c>
      <c r="B904" s="96">
        <f t="shared" si="377"/>
        <v>1210.4348613699999</v>
      </c>
      <c r="C904" s="3">
        <f t="shared" si="374"/>
        <v>1205.7039088199999</v>
      </c>
      <c r="D904" s="99">
        <f t="shared" si="378"/>
        <v>1088.3119999999999</v>
      </c>
      <c r="E904" s="120">
        <f>IF(DAY(A903)=$A$5,VLOOKUP(A903,[1]A!$E$15:$G$200,3),E903)</f>
        <v>1091.25</v>
      </c>
      <c r="F904" s="100">
        <f t="shared" si="379"/>
        <v>45312</v>
      </c>
      <c r="G904" s="141">
        <f t="shared" si="380"/>
        <v>2.6995934989231252E-3</v>
      </c>
      <c r="H904" s="101">
        <f t="shared" si="362"/>
        <v>10</v>
      </c>
      <c r="I904" s="101">
        <f t="shared" si="363"/>
        <v>31</v>
      </c>
      <c r="J904" s="96">
        <f t="shared" si="364"/>
        <v>1.0008700415380984</v>
      </c>
      <c r="K904" s="96">
        <v>1</v>
      </c>
      <c r="L904" s="96">
        <f t="shared" si="381"/>
        <v>1.0008700399999999</v>
      </c>
      <c r="M904" s="96">
        <f t="shared" si="382"/>
        <v>1206.7529194399999</v>
      </c>
      <c r="N904" s="24">
        <f t="shared" si="367"/>
        <v>0</v>
      </c>
      <c r="O904" s="95">
        <f t="shared" si="368"/>
        <v>0</v>
      </c>
      <c r="P904" s="96">
        <f t="shared" si="369"/>
        <v>0</v>
      </c>
      <c r="Q904" s="5">
        <f t="shared" si="365"/>
        <v>0.12</v>
      </c>
      <c r="R904" s="8">
        <f t="shared" si="370"/>
        <v>1.0030511150000001</v>
      </c>
      <c r="S904" s="3">
        <f t="shared" si="371"/>
        <v>3.6819419299999998</v>
      </c>
      <c r="T904" s="3">
        <f t="shared" si="372"/>
        <v>0</v>
      </c>
      <c r="U904" s="97" t="str">
        <f t="shared" si="383"/>
        <v>A+J=</v>
      </c>
      <c r="V904" s="122">
        <f t="shared" si="376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61"/>
        <v>45657</v>
      </c>
      <c r="B905" s="96">
        <f t="shared" si="377"/>
        <v>1210.9089695600001</v>
      </c>
      <c r="C905" s="3">
        <f t="shared" si="374"/>
        <v>1205.7039088199999</v>
      </c>
      <c r="D905" s="99">
        <f t="shared" si="378"/>
        <v>1088.3119999999999</v>
      </c>
      <c r="E905" s="120">
        <f>IF(DAY(A904)=$A$5,VLOOKUP(A904,[1]A!$E$15:$G$200,3),E904)</f>
        <v>1091.25</v>
      </c>
      <c r="F905" s="100">
        <f t="shared" si="379"/>
        <v>45312</v>
      </c>
      <c r="G905" s="141">
        <f t="shared" si="380"/>
        <v>2.6995934989231252E-3</v>
      </c>
      <c r="H905" s="101">
        <f t="shared" si="362"/>
        <v>11</v>
      </c>
      <c r="I905" s="101">
        <f t="shared" si="363"/>
        <v>31</v>
      </c>
      <c r="J905" s="96">
        <f t="shared" si="364"/>
        <v>1.0009570873145213</v>
      </c>
      <c r="K905" s="96">
        <v>1</v>
      </c>
      <c r="L905" s="96">
        <f t="shared" si="381"/>
        <v>1.0009570800000001</v>
      </c>
      <c r="M905" s="96">
        <f t="shared" si="382"/>
        <v>1206.8578639100001</v>
      </c>
      <c r="N905" s="24">
        <f t="shared" si="367"/>
        <v>0</v>
      </c>
      <c r="O905" s="95">
        <f t="shared" si="368"/>
        <v>0</v>
      </c>
      <c r="P905" s="96">
        <f t="shared" si="369"/>
        <v>0</v>
      </c>
      <c r="Q905" s="5">
        <f t="shared" si="365"/>
        <v>0.12</v>
      </c>
      <c r="R905" s="8">
        <f t="shared" si="370"/>
        <v>1.0033567379999999</v>
      </c>
      <c r="S905" s="3">
        <f t="shared" si="371"/>
        <v>4.0511056500000002</v>
      </c>
      <c r="T905" s="3">
        <f t="shared" si="372"/>
        <v>0</v>
      </c>
      <c r="U905" s="97" t="str">
        <f t="shared" si="383"/>
        <v>A+J=</v>
      </c>
      <c r="V905" s="122">
        <f t="shared" si="376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61"/>
        <v>45658</v>
      </c>
      <c r="B906" s="96">
        <f t="shared" si="377"/>
        <v>1211.3832783400001</v>
      </c>
      <c r="C906" s="3">
        <f t="shared" si="374"/>
        <v>1205.7039088199999</v>
      </c>
      <c r="D906" s="99">
        <f t="shared" si="378"/>
        <v>1088.3119999999999</v>
      </c>
      <c r="E906" s="120">
        <f>IF(DAY(A905)=$A$5,VLOOKUP(A905,[1]A!$E$15:$G$200,3),E905)</f>
        <v>1091.25</v>
      </c>
      <c r="F906" s="100">
        <f t="shared" si="379"/>
        <v>45312</v>
      </c>
      <c r="G906" s="141">
        <f t="shared" si="380"/>
        <v>2.6995934989231252E-3</v>
      </c>
      <c r="H906" s="101">
        <f t="shared" si="362"/>
        <v>12</v>
      </c>
      <c r="I906" s="101">
        <f t="shared" si="363"/>
        <v>31</v>
      </c>
      <c r="J906" s="96">
        <f t="shared" si="364"/>
        <v>1.0010441406613246</v>
      </c>
      <c r="K906" s="96">
        <v>1</v>
      </c>
      <c r="L906" s="96">
        <f t="shared" si="381"/>
        <v>1.0010441400000001</v>
      </c>
      <c r="M906" s="96">
        <f t="shared" si="382"/>
        <v>1206.96283249</v>
      </c>
      <c r="N906" s="24">
        <f t="shared" si="367"/>
        <v>0</v>
      </c>
      <c r="O906" s="95">
        <f t="shared" si="368"/>
        <v>0</v>
      </c>
      <c r="P906" s="96">
        <f t="shared" si="369"/>
        <v>0</v>
      </c>
      <c r="Q906" s="5">
        <f t="shared" si="365"/>
        <v>0.12</v>
      </c>
      <c r="R906" s="8">
        <f t="shared" si="370"/>
        <v>1.0036624540000001</v>
      </c>
      <c r="S906" s="3">
        <f t="shared" si="371"/>
        <v>4.4204458500000001</v>
      </c>
      <c r="T906" s="3">
        <f t="shared" si="372"/>
        <v>0</v>
      </c>
      <c r="U906" s="97" t="str">
        <f t="shared" si="383"/>
        <v>A+J=</v>
      </c>
      <c r="V906" s="122">
        <f t="shared" si="376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84">(A906+1)</f>
        <v>45659</v>
      </c>
      <c r="B907" s="96">
        <f t="shared" si="377"/>
        <v>1211.85776478</v>
      </c>
      <c r="C907" s="3">
        <f t="shared" si="374"/>
        <v>1205.7039088199999</v>
      </c>
      <c r="D907" s="99">
        <f t="shared" si="378"/>
        <v>1088.3119999999999</v>
      </c>
      <c r="E907" s="120">
        <f>IF(DAY(A906)=$A$5,VLOOKUP(A906,[1]A!$E$15:$G$200,3),E906)</f>
        <v>1091.25</v>
      </c>
      <c r="F907" s="100">
        <f t="shared" si="379"/>
        <v>45312</v>
      </c>
      <c r="G907" s="141">
        <f t="shared" si="380"/>
        <v>2.6995934989231252E-3</v>
      </c>
      <c r="H907" s="101">
        <f t="shared" ref="H907:H970" si="385">IF(A907&gt;A$7,IF(DAY(A907)=A$5+1,1,H906+1),0)</f>
        <v>13</v>
      </c>
      <c r="I907" s="101">
        <f t="shared" ref="I907:I970" si="386">IF(DAY(A907)=A$5+1,DAY(EOMONTH(A907,0)),I906)</f>
        <v>31</v>
      </c>
      <c r="J907" s="96">
        <f t="shared" ref="J907:J970" si="387">IF(E907&gt;D907,((E907/D907)^(H907/I907)),1)</f>
        <v>1.0011312015791671</v>
      </c>
      <c r="K907" s="96">
        <v>1</v>
      </c>
      <c r="L907" s="96">
        <f t="shared" si="381"/>
        <v>1.0011312000000001</v>
      </c>
      <c r="M907" s="96">
        <f t="shared" si="382"/>
        <v>1207.06780108</v>
      </c>
      <c r="N907" s="24">
        <f t="shared" si="367"/>
        <v>0</v>
      </c>
      <c r="O907" s="95">
        <f t="shared" si="368"/>
        <v>0</v>
      </c>
      <c r="P907" s="96">
        <f t="shared" si="369"/>
        <v>0</v>
      </c>
      <c r="Q907" s="5">
        <f t="shared" ref="Q907:Q970" si="388">(Q906)</f>
        <v>0.12</v>
      </c>
      <c r="R907" s="8">
        <f t="shared" si="370"/>
        <v>1.0039682640000001</v>
      </c>
      <c r="S907" s="3">
        <f t="shared" si="371"/>
        <v>4.7899637000000004</v>
      </c>
      <c r="T907" s="3">
        <f t="shared" si="372"/>
        <v>0</v>
      </c>
      <c r="U907" s="97" t="str">
        <f t="shared" ref="U907:U922" si="389">U906</f>
        <v>A+J=</v>
      </c>
      <c r="V907" s="122">
        <f t="shared" si="376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84"/>
        <v>45660</v>
      </c>
      <c r="B908" s="96">
        <f t="shared" si="377"/>
        <v>1212.33243857</v>
      </c>
      <c r="C908" s="3">
        <f t="shared" si="374"/>
        <v>1205.7039088199999</v>
      </c>
      <c r="D908" s="99">
        <f t="shared" si="378"/>
        <v>1088.3119999999999</v>
      </c>
      <c r="E908" s="120">
        <f>IF(DAY(A907)=$A$5,VLOOKUP(A907,[1]A!$E$15:$G$200,3),E907)</f>
        <v>1091.25</v>
      </c>
      <c r="F908" s="100">
        <f t="shared" si="379"/>
        <v>45312</v>
      </c>
      <c r="G908" s="141">
        <f t="shared" si="380"/>
        <v>2.6995934989231252E-3</v>
      </c>
      <c r="H908" s="101">
        <f t="shared" si="385"/>
        <v>14</v>
      </c>
      <c r="I908" s="101">
        <f t="shared" si="386"/>
        <v>31</v>
      </c>
      <c r="J908" s="96">
        <f t="shared" si="387"/>
        <v>1.0012182700687071</v>
      </c>
      <c r="K908" s="96">
        <v>1</v>
      </c>
      <c r="L908" s="96">
        <f t="shared" si="381"/>
        <v>1.0012182700000001</v>
      </c>
      <c r="M908" s="96">
        <f t="shared" si="382"/>
        <v>1207.1727817200001</v>
      </c>
      <c r="N908" s="24">
        <f t="shared" ref="N908:N971" si="390">IF(DAY(A908)=A$5,VLOOKUP(A908,$Y$10:$AG$80,8),0)</f>
        <v>0</v>
      </c>
      <c r="O908" s="95">
        <f t="shared" ref="O908:O971" si="391">IF(N908&gt;0,VLOOKUP(N908,$X$10:$AD$117,7),0)</f>
        <v>0</v>
      </c>
      <c r="P908" s="96">
        <f t="shared" ref="P908:P971" si="392">IF(O908&gt;0,TRUNC(O908*M908,8),0)</f>
        <v>0</v>
      </c>
      <c r="Q908" s="5">
        <f t="shared" si="388"/>
        <v>0.12</v>
      </c>
      <c r="R908" s="8">
        <f t="shared" ref="R908:R971" si="393">ROUND((1+Q908)^(30/360)^(H908/I908),9)</f>
        <v>1.0042741660000001</v>
      </c>
      <c r="S908" s="3">
        <f t="shared" ref="S908:S971" si="394">TRUNC(M908*(R908-1),8)</f>
        <v>5.1596568500000002</v>
      </c>
      <c r="T908" s="3">
        <f t="shared" ref="T908:T971" si="395">IF(N908&gt;0,P908+S908,0)</f>
        <v>0</v>
      </c>
      <c r="U908" s="97" t="str">
        <f t="shared" si="389"/>
        <v>A+J=</v>
      </c>
      <c r="V908" s="122">
        <f t="shared" si="376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84"/>
        <v>45661</v>
      </c>
      <c r="B909" s="96">
        <f t="shared" si="377"/>
        <v>1212.8072900899999</v>
      </c>
      <c r="C909" s="3">
        <f t="shared" si="374"/>
        <v>1205.7039088199999</v>
      </c>
      <c r="D909" s="99">
        <f t="shared" si="378"/>
        <v>1088.3119999999999</v>
      </c>
      <c r="E909" s="120">
        <f>IF(DAY(A908)=$A$5,VLOOKUP(A908,[1]A!$E$15:$G$200,3),E908)</f>
        <v>1091.25</v>
      </c>
      <c r="F909" s="100">
        <f t="shared" si="379"/>
        <v>45312</v>
      </c>
      <c r="G909" s="141">
        <f t="shared" si="380"/>
        <v>2.6995934989231252E-3</v>
      </c>
      <c r="H909" s="101">
        <f t="shared" si="385"/>
        <v>15</v>
      </c>
      <c r="I909" s="101">
        <f t="shared" si="386"/>
        <v>31</v>
      </c>
      <c r="J909" s="96">
        <f t="shared" si="387"/>
        <v>1.001305346130603</v>
      </c>
      <c r="K909" s="96">
        <v>1</v>
      </c>
      <c r="L909" s="96">
        <f t="shared" si="381"/>
        <v>1.00130534</v>
      </c>
      <c r="M909" s="96">
        <f t="shared" si="382"/>
        <v>1207.27776236</v>
      </c>
      <c r="N909" s="24">
        <f t="shared" si="390"/>
        <v>0</v>
      </c>
      <c r="O909" s="95">
        <f t="shared" si="391"/>
        <v>0</v>
      </c>
      <c r="P909" s="96">
        <f t="shared" si="392"/>
        <v>0</v>
      </c>
      <c r="Q909" s="5">
        <f t="shared" si="388"/>
        <v>0.12</v>
      </c>
      <c r="R909" s="8">
        <f t="shared" si="393"/>
        <v>1.0045801620000001</v>
      </c>
      <c r="S909" s="3">
        <f t="shared" si="394"/>
        <v>5.5295277299999999</v>
      </c>
      <c r="T909" s="3">
        <f t="shared" si="395"/>
        <v>0</v>
      </c>
      <c r="U909" s="97" t="str">
        <f t="shared" si="389"/>
        <v>A+J=</v>
      </c>
      <c r="V909" s="122">
        <f t="shared" si="376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84"/>
        <v>45662</v>
      </c>
      <c r="B910" s="96">
        <f t="shared" si="377"/>
        <v>1213.28233024</v>
      </c>
      <c r="C910" s="3">
        <f t="shared" si="374"/>
        <v>1205.7039088199999</v>
      </c>
      <c r="D910" s="99">
        <f t="shared" si="378"/>
        <v>1088.3119999999999</v>
      </c>
      <c r="E910" s="120">
        <f>IF(DAY(A909)=$A$5,VLOOKUP(A909,[1]A!$E$15:$G$200,3),E909)</f>
        <v>1091.25</v>
      </c>
      <c r="F910" s="100">
        <f t="shared" si="379"/>
        <v>45312</v>
      </c>
      <c r="G910" s="141">
        <f t="shared" si="380"/>
        <v>2.6995934989231252E-3</v>
      </c>
      <c r="H910" s="101">
        <f t="shared" si="385"/>
        <v>16</v>
      </c>
      <c r="I910" s="101">
        <f t="shared" si="386"/>
        <v>31</v>
      </c>
      <c r="J910" s="96">
        <f t="shared" si="387"/>
        <v>1.0013924297655135</v>
      </c>
      <c r="K910" s="96">
        <v>1</v>
      </c>
      <c r="L910" s="96">
        <f t="shared" si="381"/>
        <v>1.0013924199999999</v>
      </c>
      <c r="M910" s="96">
        <f t="shared" si="382"/>
        <v>1207.38275505</v>
      </c>
      <c r="N910" s="24">
        <f t="shared" si="390"/>
        <v>0</v>
      </c>
      <c r="O910" s="95">
        <f t="shared" si="391"/>
        <v>0</v>
      </c>
      <c r="P910" s="96">
        <f t="shared" si="392"/>
        <v>0</v>
      </c>
      <c r="Q910" s="5">
        <f t="shared" si="388"/>
        <v>0.12</v>
      </c>
      <c r="R910" s="8">
        <f t="shared" si="393"/>
        <v>1.0048862510000001</v>
      </c>
      <c r="S910" s="3">
        <f t="shared" si="394"/>
        <v>5.8995751900000002</v>
      </c>
      <c r="T910" s="3">
        <f t="shared" si="395"/>
        <v>0</v>
      </c>
      <c r="U910" s="97" t="str">
        <f t="shared" si="389"/>
        <v>A+J=</v>
      </c>
      <c r="V910" s="122">
        <f t="shared" si="376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84"/>
        <v>45663</v>
      </c>
      <c r="B911" s="96">
        <f t="shared" si="377"/>
        <v>1213.7575712100002</v>
      </c>
      <c r="C911" s="3">
        <f t="shared" si="374"/>
        <v>1205.7039088199999</v>
      </c>
      <c r="D911" s="99">
        <f t="shared" si="378"/>
        <v>1088.3119999999999</v>
      </c>
      <c r="E911" s="120">
        <f>IF(DAY(A910)=$A$5,VLOOKUP(A910,[1]A!$E$15:$G$200,3),E910)</f>
        <v>1091.25</v>
      </c>
      <c r="F911" s="100">
        <f t="shared" si="379"/>
        <v>45312</v>
      </c>
      <c r="G911" s="141">
        <f t="shared" si="380"/>
        <v>2.6995934989231252E-3</v>
      </c>
      <c r="H911" s="101">
        <f t="shared" si="385"/>
        <v>17</v>
      </c>
      <c r="I911" s="101">
        <f t="shared" si="386"/>
        <v>31</v>
      </c>
      <c r="J911" s="96">
        <f t="shared" si="387"/>
        <v>1.0014795209740972</v>
      </c>
      <c r="K911" s="96">
        <v>1</v>
      </c>
      <c r="L911" s="96">
        <f t="shared" si="381"/>
        <v>1.00147952</v>
      </c>
      <c r="M911" s="96">
        <f t="shared" si="382"/>
        <v>1207.4877718600001</v>
      </c>
      <c r="N911" s="24">
        <f t="shared" si="390"/>
        <v>0</v>
      </c>
      <c r="O911" s="95">
        <f t="shared" si="391"/>
        <v>0</v>
      </c>
      <c r="P911" s="96">
        <f t="shared" si="392"/>
        <v>0</v>
      </c>
      <c r="Q911" s="5">
        <f t="shared" si="388"/>
        <v>0.12</v>
      </c>
      <c r="R911" s="8">
        <f t="shared" si="393"/>
        <v>1.0051924329999999</v>
      </c>
      <c r="S911" s="3">
        <f t="shared" si="394"/>
        <v>6.2697993500000004</v>
      </c>
      <c r="T911" s="3">
        <f t="shared" si="395"/>
        <v>0</v>
      </c>
      <c r="U911" s="97" t="str">
        <f t="shared" si="389"/>
        <v>A+J=</v>
      </c>
      <c r="V911" s="122">
        <f t="shared" si="376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84"/>
        <v>45664</v>
      </c>
      <c r="B912" s="96">
        <f t="shared" si="377"/>
        <v>1214.2329778799999</v>
      </c>
      <c r="C912" s="3">
        <f t="shared" si="374"/>
        <v>1205.7039088199999</v>
      </c>
      <c r="D912" s="99">
        <f t="shared" si="378"/>
        <v>1088.3119999999999</v>
      </c>
      <c r="E912" s="120">
        <f>IF(DAY(A911)=$A$5,VLOOKUP(A911,[1]A!$E$15:$G$200,3),E911)</f>
        <v>1091.25</v>
      </c>
      <c r="F912" s="100">
        <f t="shared" si="379"/>
        <v>45312</v>
      </c>
      <c r="G912" s="141">
        <f t="shared" si="380"/>
        <v>2.6995934989231252E-3</v>
      </c>
      <c r="H912" s="101">
        <f t="shared" si="385"/>
        <v>18</v>
      </c>
      <c r="I912" s="101">
        <f t="shared" si="386"/>
        <v>31</v>
      </c>
      <c r="J912" s="96">
        <f t="shared" si="387"/>
        <v>1.001566619757013</v>
      </c>
      <c r="K912" s="96">
        <v>1</v>
      </c>
      <c r="L912" s="96">
        <f t="shared" si="381"/>
        <v>1.00156661</v>
      </c>
      <c r="M912" s="96">
        <f t="shared" si="382"/>
        <v>1207.59277662</v>
      </c>
      <c r="N912" s="24">
        <f t="shared" si="390"/>
        <v>0</v>
      </c>
      <c r="O912" s="95">
        <f t="shared" si="391"/>
        <v>0</v>
      </c>
      <c r="P912" s="96">
        <f t="shared" si="392"/>
        <v>0</v>
      </c>
      <c r="Q912" s="5">
        <f t="shared" si="388"/>
        <v>0.12</v>
      </c>
      <c r="R912" s="8">
        <f t="shared" si="393"/>
        <v>1.005498709</v>
      </c>
      <c r="S912" s="3">
        <f t="shared" si="394"/>
        <v>6.6402012600000004</v>
      </c>
      <c r="T912" s="3">
        <f t="shared" si="395"/>
        <v>0</v>
      </c>
      <c r="U912" s="97" t="str">
        <f t="shared" si="389"/>
        <v>A+J=</v>
      </c>
      <c r="V912" s="122">
        <f t="shared" si="376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84"/>
        <v>45665</v>
      </c>
      <c r="B913" s="96">
        <f t="shared" si="377"/>
        <v>1214.70858544</v>
      </c>
      <c r="C913" s="3">
        <f t="shared" si="374"/>
        <v>1205.7039088199999</v>
      </c>
      <c r="D913" s="99">
        <f t="shared" si="378"/>
        <v>1088.3119999999999</v>
      </c>
      <c r="E913" s="120">
        <f>IF(DAY(A912)=$A$5,VLOOKUP(A912,[1]A!$E$15:$G$200,3),E912)</f>
        <v>1091.25</v>
      </c>
      <c r="F913" s="100">
        <f t="shared" si="379"/>
        <v>45312</v>
      </c>
      <c r="G913" s="141">
        <f t="shared" si="380"/>
        <v>2.6995934989231252E-3</v>
      </c>
      <c r="H913" s="101">
        <f t="shared" si="385"/>
        <v>19</v>
      </c>
      <c r="I913" s="101">
        <f t="shared" si="386"/>
        <v>31</v>
      </c>
      <c r="J913" s="96">
        <f t="shared" si="387"/>
        <v>1.0016537261149192</v>
      </c>
      <c r="K913" s="96">
        <v>1</v>
      </c>
      <c r="L913" s="96">
        <f t="shared" si="381"/>
        <v>1.00165372</v>
      </c>
      <c r="M913" s="96">
        <f t="shared" si="382"/>
        <v>1207.6978054799999</v>
      </c>
      <c r="N913" s="24">
        <f t="shared" si="390"/>
        <v>0</v>
      </c>
      <c r="O913" s="95">
        <f t="shared" si="391"/>
        <v>0</v>
      </c>
      <c r="P913" s="96">
        <f t="shared" si="392"/>
        <v>0</v>
      </c>
      <c r="Q913" s="5">
        <f t="shared" si="388"/>
        <v>0.12</v>
      </c>
      <c r="R913" s="8">
        <f t="shared" si="393"/>
        <v>1.0058050780000001</v>
      </c>
      <c r="S913" s="3">
        <f t="shared" si="394"/>
        <v>7.0107799599999998</v>
      </c>
      <c r="T913" s="3">
        <f t="shared" si="395"/>
        <v>0</v>
      </c>
      <c r="U913" s="97" t="str">
        <f t="shared" si="389"/>
        <v>A+J=</v>
      </c>
      <c r="V913" s="122">
        <f t="shared" si="376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84"/>
        <v>45666</v>
      </c>
      <c r="B914" s="96">
        <f t="shared" si="377"/>
        <v>1215.1843818100001</v>
      </c>
      <c r="C914" s="3">
        <f t="shared" si="374"/>
        <v>1205.7039088199999</v>
      </c>
      <c r="D914" s="99">
        <f t="shared" si="378"/>
        <v>1088.3119999999999</v>
      </c>
      <c r="E914" s="120">
        <f>IF(DAY(A913)=$A$5,VLOOKUP(A913,[1]A!$E$15:$G$200,3),E913)</f>
        <v>1091.25</v>
      </c>
      <c r="F914" s="100">
        <f t="shared" si="379"/>
        <v>45312</v>
      </c>
      <c r="G914" s="141">
        <f t="shared" si="380"/>
        <v>2.6995934989231252E-3</v>
      </c>
      <c r="H914" s="101">
        <f t="shared" si="385"/>
        <v>20</v>
      </c>
      <c r="I914" s="101">
        <f t="shared" si="386"/>
        <v>31</v>
      </c>
      <c r="J914" s="96">
        <f t="shared" si="387"/>
        <v>1.0017408400484749</v>
      </c>
      <c r="K914" s="96">
        <v>1</v>
      </c>
      <c r="L914" s="96">
        <f t="shared" si="381"/>
        <v>1.0017408400000001</v>
      </c>
      <c r="M914" s="96">
        <f t="shared" si="382"/>
        <v>1207.80284641</v>
      </c>
      <c r="N914" s="24">
        <f t="shared" si="390"/>
        <v>0</v>
      </c>
      <c r="O914" s="95">
        <f t="shared" si="391"/>
        <v>0</v>
      </c>
      <c r="P914" s="96">
        <f t="shared" si="392"/>
        <v>0</v>
      </c>
      <c r="Q914" s="5">
        <f t="shared" si="388"/>
        <v>0.12</v>
      </c>
      <c r="R914" s="8">
        <f t="shared" si="393"/>
        <v>1.00611154</v>
      </c>
      <c r="S914" s="3">
        <f t="shared" si="394"/>
        <v>7.3815353999999997</v>
      </c>
      <c r="T914" s="3">
        <f t="shared" si="395"/>
        <v>0</v>
      </c>
      <c r="U914" s="97" t="str">
        <f t="shared" si="389"/>
        <v>A+J=</v>
      </c>
      <c r="V914" s="122">
        <f t="shared" si="376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84"/>
        <v>45667</v>
      </c>
      <c r="B915" s="96">
        <f t="shared" si="377"/>
        <v>1215.6603548999999</v>
      </c>
      <c r="C915" s="3">
        <f t="shared" si="374"/>
        <v>1205.7039088199999</v>
      </c>
      <c r="D915" s="99">
        <f t="shared" si="378"/>
        <v>1088.3119999999999</v>
      </c>
      <c r="E915" s="120">
        <f>IF(DAY(A914)=$A$5,VLOOKUP(A914,[1]A!$E$15:$G$200,3),E914)</f>
        <v>1091.25</v>
      </c>
      <c r="F915" s="100">
        <f t="shared" si="379"/>
        <v>45312</v>
      </c>
      <c r="G915" s="141">
        <f t="shared" si="380"/>
        <v>2.6995934989231252E-3</v>
      </c>
      <c r="H915" s="101">
        <f t="shared" si="385"/>
        <v>21</v>
      </c>
      <c r="I915" s="101">
        <f t="shared" si="386"/>
        <v>31</v>
      </c>
      <c r="J915" s="96">
        <f t="shared" si="387"/>
        <v>1.001827961558339</v>
      </c>
      <c r="K915" s="96">
        <v>1</v>
      </c>
      <c r="L915" s="96">
        <f t="shared" si="381"/>
        <v>1.00182796</v>
      </c>
      <c r="M915" s="96">
        <f t="shared" si="382"/>
        <v>1207.90788733</v>
      </c>
      <c r="N915" s="24">
        <f t="shared" si="390"/>
        <v>0</v>
      </c>
      <c r="O915" s="95">
        <f t="shared" si="391"/>
        <v>0</v>
      </c>
      <c r="P915" s="96">
        <f t="shared" si="392"/>
        <v>0</v>
      </c>
      <c r="Q915" s="5">
        <f t="shared" si="388"/>
        <v>0.12</v>
      </c>
      <c r="R915" s="8">
        <f t="shared" si="393"/>
        <v>1.0064180949999999</v>
      </c>
      <c r="S915" s="3">
        <f t="shared" si="394"/>
        <v>7.7524675700000003</v>
      </c>
      <c r="T915" s="3">
        <f t="shared" si="395"/>
        <v>0</v>
      </c>
      <c r="U915" s="97" t="str">
        <f t="shared" si="389"/>
        <v>A+J=</v>
      </c>
      <c r="V915" s="122">
        <f t="shared" si="376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84"/>
        <v>45668</v>
      </c>
      <c r="B916" s="96">
        <f t="shared" si="377"/>
        <v>1216.1365180800001</v>
      </c>
      <c r="C916" s="3">
        <f t="shared" si="374"/>
        <v>1205.7039088199999</v>
      </c>
      <c r="D916" s="99">
        <f t="shared" si="378"/>
        <v>1088.3119999999999</v>
      </c>
      <c r="E916" s="120">
        <f>IF(DAY(A915)=$A$5,VLOOKUP(A915,[1]A!$E$15:$G$200,3),E915)</f>
        <v>1091.25</v>
      </c>
      <c r="F916" s="100">
        <f t="shared" si="379"/>
        <v>45312</v>
      </c>
      <c r="G916" s="141">
        <f t="shared" si="380"/>
        <v>2.6995934989231252E-3</v>
      </c>
      <c r="H916" s="101">
        <f t="shared" si="385"/>
        <v>22</v>
      </c>
      <c r="I916" s="101">
        <f t="shared" si="386"/>
        <v>31</v>
      </c>
      <c r="J916" s="96">
        <f t="shared" si="387"/>
        <v>1.0019150906451701</v>
      </c>
      <c r="K916" s="96">
        <v>1</v>
      </c>
      <c r="L916" s="96">
        <f t="shared" si="381"/>
        <v>1.00191509</v>
      </c>
      <c r="M916" s="96">
        <f t="shared" si="382"/>
        <v>1208.01294031</v>
      </c>
      <c r="N916" s="24">
        <f t="shared" si="390"/>
        <v>0</v>
      </c>
      <c r="O916" s="95">
        <f t="shared" si="391"/>
        <v>0</v>
      </c>
      <c r="P916" s="96">
        <f t="shared" si="392"/>
        <v>0</v>
      </c>
      <c r="Q916" s="5">
        <f t="shared" si="388"/>
        <v>0.12</v>
      </c>
      <c r="R916" s="8">
        <f t="shared" si="393"/>
        <v>1.006724744</v>
      </c>
      <c r="S916" s="3">
        <f t="shared" si="394"/>
        <v>8.1235777700000007</v>
      </c>
      <c r="T916" s="3">
        <f t="shared" si="395"/>
        <v>0</v>
      </c>
      <c r="U916" s="97" t="str">
        <f t="shared" si="389"/>
        <v>A+J=</v>
      </c>
      <c r="V916" s="122">
        <f t="shared" si="376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84"/>
        <v>45669</v>
      </c>
      <c r="B917" s="96">
        <f t="shared" si="377"/>
        <v>1216.6128592600001</v>
      </c>
      <c r="C917" s="3">
        <f t="shared" si="374"/>
        <v>1205.7039088199999</v>
      </c>
      <c r="D917" s="99">
        <f t="shared" si="378"/>
        <v>1088.3119999999999</v>
      </c>
      <c r="E917" s="120">
        <f>IF(DAY(A916)=$A$5,VLOOKUP(A916,[1]A!$E$15:$G$200,3),E916)</f>
        <v>1091.25</v>
      </c>
      <c r="F917" s="100">
        <f t="shared" si="379"/>
        <v>45312</v>
      </c>
      <c r="G917" s="141">
        <f t="shared" si="380"/>
        <v>2.6995934989231252E-3</v>
      </c>
      <c r="H917" s="101">
        <f t="shared" si="385"/>
        <v>23</v>
      </c>
      <c r="I917" s="101">
        <f t="shared" si="386"/>
        <v>31</v>
      </c>
      <c r="J917" s="96">
        <f t="shared" si="387"/>
        <v>1.0020022273096274</v>
      </c>
      <c r="K917" s="96">
        <v>1</v>
      </c>
      <c r="L917" s="96">
        <f t="shared" si="381"/>
        <v>1.0020022200000001</v>
      </c>
      <c r="M917" s="96">
        <f t="shared" si="382"/>
        <v>1208.1179933000001</v>
      </c>
      <c r="N917" s="24">
        <f t="shared" si="390"/>
        <v>0</v>
      </c>
      <c r="O917" s="95">
        <f t="shared" si="391"/>
        <v>0</v>
      </c>
      <c r="P917" s="96">
        <f t="shared" si="392"/>
        <v>0</v>
      </c>
      <c r="Q917" s="5">
        <f t="shared" si="388"/>
        <v>0.12</v>
      </c>
      <c r="R917" s="8">
        <f t="shared" si="393"/>
        <v>1.0070314869999999</v>
      </c>
      <c r="S917" s="3">
        <f t="shared" si="394"/>
        <v>8.4948659600000003</v>
      </c>
      <c r="T917" s="3">
        <f t="shared" si="395"/>
        <v>0</v>
      </c>
      <c r="U917" s="97" t="str">
        <f t="shared" si="389"/>
        <v>A+J=</v>
      </c>
      <c r="V917" s="122">
        <f t="shared" si="376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84"/>
        <v>45670</v>
      </c>
      <c r="B918" s="96">
        <f t="shared" si="377"/>
        <v>1217.08940153</v>
      </c>
      <c r="C918" s="3">
        <f t="shared" si="374"/>
        <v>1205.7039088199999</v>
      </c>
      <c r="D918" s="99">
        <f t="shared" si="378"/>
        <v>1088.3119999999999</v>
      </c>
      <c r="E918" s="120">
        <f>IF(DAY(A917)=$A$5,VLOOKUP(A917,[1]A!$E$15:$G$200,3),E917)</f>
        <v>1091.25</v>
      </c>
      <c r="F918" s="100">
        <f t="shared" si="379"/>
        <v>45312</v>
      </c>
      <c r="G918" s="141">
        <f t="shared" si="380"/>
        <v>2.6995934989231252E-3</v>
      </c>
      <c r="H918" s="101">
        <f t="shared" si="385"/>
        <v>24</v>
      </c>
      <c r="I918" s="101">
        <f t="shared" si="386"/>
        <v>31</v>
      </c>
      <c r="J918" s="96">
        <f t="shared" si="387"/>
        <v>1.00208937155237</v>
      </c>
      <c r="K918" s="96">
        <v>1</v>
      </c>
      <c r="L918" s="96">
        <f t="shared" si="381"/>
        <v>1.00208937</v>
      </c>
      <c r="M918" s="96">
        <f t="shared" si="382"/>
        <v>1208.22307039</v>
      </c>
      <c r="N918" s="24">
        <f t="shared" si="390"/>
        <v>0</v>
      </c>
      <c r="O918" s="95">
        <f t="shared" si="391"/>
        <v>0</v>
      </c>
      <c r="P918" s="96">
        <f t="shared" si="392"/>
        <v>0</v>
      </c>
      <c r="Q918" s="5">
        <f t="shared" si="388"/>
        <v>0.12</v>
      </c>
      <c r="R918" s="8">
        <f t="shared" si="393"/>
        <v>1.0073383229999999</v>
      </c>
      <c r="S918" s="3">
        <f t="shared" si="394"/>
        <v>8.8663311399999998</v>
      </c>
      <c r="T918" s="3">
        <f t="shared" si="395"/>
        <v>0</v>
      </c>
      <c r="U918" s="97" t="str">
        <f t="shared" si="389"/>
        <v>A+J=</v>
      </c>
      <c r="V918" s="122">
        <f t="shared" si="376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84"/>
        <v>45671</v>
      </c>
      <c r="B919" s="96">
        <f t="shared" si="377"/>
        <v>1217.5661206699999</v>
      </c>
      <c r="C919" s="3">
        <f t="shared" si="374"/>
        <v>1205.7039088199999</v>
      </c>
      <c r="D919" s="99">
        <f t="shared" si="378"/>
        <v>1088.3119999999999</v>
      </c>
      <c r="E919" s="120">
        <f>IF(DAY(A918)=$A$5,VLOOKUP(A918,[1]A!$E$15:$G$200,3),E918)</f>
        <v>1091.25</v>
      </c>
      <c r="F919" s="100">
        <f t="shared" si="379"/>
        <v>45312</v>
      </c>
      <c r="G919" s="141">
        <f t="shared" si="380"/>
        <v>2.6995934989231252E-3</v>
      </c>
      <c r="H919" s="101">
        <f t="shared" si="385"/>
        <v>25</v>
      </c>
      <c r="I919" s="101">
        <f t="shared" si="386"/>
        <v>31</v>
      </c>
      <c r="J919" s="96">
        <f t="shared" si="387"/>
        <v>1.0021765233740567</v>
      </c>
      <c r="K919" s="96">
        <v>1</v>
      </c>
      <c r="L919" s="96">
        <f t="shared" si="381"/>
        <v>1.0021765199999999</v>
      </c>
      <c r="M919" s="96">
        <f t="shared" si="382"/>
        <v>1208.32814749</v>
      </c>
      <c r="N919" s="24">
        <f t="shared" si="390"/>
        <v>0</v>
      </c>
      <c r="O919" s="95">
        <f t="shared" si="391"/>
        <v>0</v>
      </c>
      <c r="P919" s="96">
        <f t="shared" si="392"/>
        <v>0</v>
      </c>
      <c r="Q919" s="5">
        <f t="shared" si="388"/>
        <v>0.12</v>
      </c>
      <c r="R919" s="8">
        <f t="shared" si="393"/>
        <v>1.0076452520000001</v>
      </c>
      <c r="S919" s="3">
        <f t="shared" si="394"/>
        <v>9.2379731799999991</v>
      </c>
      <c r="T919" s="3">
        <f t="shared" si="395"/>
        <v>0</v>
      </c>
      <c r="U919" s="97" t="str">
        <f t="shared" si="389"/>
        <v>A+J=</v>
      </c>
      <c r="V919" s="122">
        <f t="shared" si="376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84"/>
        <v>45672</v>
      </c>
      <c r="B920" s="96">
        <f t="shared" si="377"/>
        <v>1218.04303005</v>
      </c>
      <c r="C920" s="3">
        <f t="shared" si="374"/>
        <v>1205.7039088199999</v>
      </c>
      <c r="D920" s="99">
        <f t="shared" si="378"/>
        <v>1088.3119999999999</v>
      </c>
      <c r="E920" s="120">
        <f>IF(DAY(A919)=$A$5,VLOOKUP(A919,[1]A!$E$15:$G$200,3),E919)</f>
        <v>1091.25</v>
      </c>
      <c r="F920" s="100">
        <f t="shared" si="379"/>
        <v>45312</v>
      </c>
      <c r="G920" s="141">
        <f t="shared" si="380"/>
        <v>2.6995934989231252E-3</v>
      </c>
      <c r="H920" s="101">
        <f t="shared" si="385"/>
        <v>26</v>
      </c>
      <c r="I920" s="101">
        <f t="shared" si="386"/>
        <v>31</v>
      </c>
      <c r="J920" s="96">
        <f t="shared" si="387"/>
        <v>1.0022636827753468</v>
      </c>
      <c r="K920" s="96">
        <v>1</v>
      </c>
      <c r="L920" s="96">
        <f t="shared" si="381"/>
        <v>1.00226368</v>
      </c>
      <c r="M920" s="96">
        <f t="shared" si="382"/>
        <v>1208.4332366399999</v>
      </c>
      <c r="N920" s="24">
        <f t="shared" si="390"/>
        <v>0</v>
      </c>
      <c r="O920" s="95">
        <f t="shared" si="391"/>
        <v>0</v>
      </c>
      <c r="P920" s="96">
        <f t="shared" si="392"/>
        <v>0</v>
      </c>
      <c r="Q920" s="5">
        <f t="shared" si="388"/>
        <v>0.12</v>
      </c>
      <c r="R920" s="8">
        <f t="shared" si="393"/>
        <v>1.0079522750000001</v>
      </c>
      <c r="S920" s="3">
        <f t="shared" si="394"/>
        <v>9.60979341</v>
      </c>
      <c r="T920" s="3">
        <f t="shared" si="395"/>
        <v>0</v>
      </c>
      <c r="U920" s="97" t="str">
        <f t="shared" si="389"/>
        <v>A+J=</v>
      </c>
      <c r="V920" s="122">
        <f t="shared" si="376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84"/>
        <v>45673</v>
      </c>
      <c r="B921" s="96">
        <f t="shared" si="377"/>
        <v>1218.52011636</v>
      </c>
      <c r="C921" s="3">
        <f t="shared" si="374"/>
        <v>1205.7039088199999</v>
      </c>
      <c r="D921" s="99">
        <f t="shared" si="378"/>
        <v>1088.3119999999999</v>
      </c>
      <c r="E921" s="120">
        <f>IF(DAY(A920)=$A$5,VLOOKUP(A920,[1]A!$E$15:$G$200,3),E920)</f>
        <v>1091.25</v>
      </c>
      <c r="F921" s="100">
        <f t="shared" si="379"/>
        <v>45312</v>
      </c>
      <c r="G921" s="141">
        <f t="shared" si="380"/>
        <v>2.6995934989231252E-3</v>
      </c>
      <c r="H921" s="101">
        <f t="shared" si="385"/>
        <v>27</v>
      </c>
      <c r="I921" s="101">
        <f t="shared" si="386"/>
        <v>31</v>
      </c>
      <c r="J921" s="96">
        <f t="shared" si="387"/>
        <v>1.0023508497568998</v>
      </c>
      <c r="K921" s="96">
        <v>1</v>
      </c>
      <c r="L921" s="96">
        <f t="shared" si="381"/>
        <v>1.0023508400000001</v>
      </c>
      <c r="M921" s="96">
        <f t="shared" si="382"/>
        <v>1208.53832579</v>
      </c>
      <c r="N921" s="24">
        <f t="shared" si="390"/>
        <v>0</v>
      </c>
      <c r="O921" s="95">
        <f t="shared" si="391"/>
        <v>0</v>
      </c>
      <c r="P921" s="96">
        <f t="shared" si="392"/>
        <v>0</v>
      </c>
      <c r="Q921" s="5">
        <f t="shared" si="388"/>
        <v>0.12</v>
      </c>
      <c r="R921" s="8">
        <f t="shared" si="393"/>
        <v>1.0082593909999999</v>
      </c>
      <c r="S921" s="3">
        <f t="shared" si="394"/>
        <v>9.9817905699999994</v>
      </c>
      <c r="T921" s="3">
        <f t="shared" si="395"/>
        <v>0</v>
      </c>
      <c r="U921" s="97" t="str">
        <f t="shared" si="389"/>
        <v>A+J=</v>
      </c>
      <c r="V921" s="122">
        <f t="shared" si="376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84"/>
        <v>45674</v>
      </c>
      <c r="B922" s="96">
        <f t="shared" si="377"/>
        <v>1218.9974051500001</v>
      </c>
      <c r="C922" s="3">
        <f t="shared" si="374"/>
        <v>1205.7039088199999</v>
      </c>
      <c r="D922" s="99">
        <f t="shared" si="378"/>
        <v>1088.3119999999999</v>
      </c>
      <c r="E922" s="120">
        <f>IF(DAY(A921)=$A$5,VLOOKUP(A921,[1]A!$E$15:$G$200,3),E921)</f>
        <v>1091.25</v>
      </c>
      <c r="F922" s="100">
        <f t="shared" si="379"/>
        <v>45312</v>
      </c>
      <c r="G922" s="141">
        <f t="shared" si="380"/>
        <v>2.6995934989231252E-3</v>
      </c>
      <c r="H922" s="101">
        <f t="shared" si="385"/>
        <v>28</v>
      </c>
      <c r="I922" s="101">
        <f t="shared" si="386"/>
        <v>31</v>
      </c>
      <c r="J922" s="96">
        <f t="shared" si="387"/>
        <v>1.0024380243193745</v>
      </c>
      <c r="K922" s="96">
        <v>1</v>
      </c>
      <c r="L922" s="96">
        <f t="shared" si="381"/>
        <v>1.00243802</v>
      </c>
      <c r="M922" s="96">
        <f t="shared" si="382"/>
        <v>1208.64343906</v>
      </c>
      <c r="N922" s="24">
        <f t="shared" si="390"/>
        <v>0</v>
      </c>
      <c r="O922" s="95">
        <f t="shared" si="391"/>
        <v>0</v>
      </c>
      <c r="P922" s="96">
        <f t="shared" si="392"/>
        <v>0</v>
      </c>
      <c r="Q922" s="5">
        <f t="shared" si="388"/>
        <v>0.12</v>
      </c>
      <c r="R922" s="8">
        <f t="shared" si="393"/>
        <v>1.0085666010000001</v>
      </c>
      <c r="S922" s="3">
        <f t="shared" si="394"/>
        <v>10.35396609</v>
      </c>
      <c r="T922" s="3">
        <f t="shared" si="395"/>
        <v>0</v>
      </c>
      <c r="U922" s="97" t="str">
        <f t="shared" si="389"/>
        <v>A+J=</v>
      </c>
      <c r="V922" s="122">
        <f t="shared" si="376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84"/>
        <v>45675</v>
      </c>
      <c r="B923" s="96">
        <f t="shared" si="377"/>
        <v>1219.47487215</v>
      </c>
      <c r="C923" s="3">
        <f t="shared" si="374"/>
        <v>1205.7039088199999</v>
      </c>
      <c r="D923" s="99">
        <f t="shared" si="378"/>
        <v>1088.3119999999999</v>
      </c>
      <c r="E923" s="120">
        <f>IF(DAY(A922)=$A$5,VLOOKUP(A922,[1]A!$E$15:$G$200,3),E922)</f>
        <v>1091.25</v>
      </c>
      <c r="F923" s="100">
        <f t="shared" si="379"/>
        <v>45312</v>
      </c>
      <c r="G923" s="141">
        <f t="shared" si="380"/>
        <v>2.6995934989231252E-3</v>
      </c>
      <c r="H923" s="101">
        <f t="shared" si="385"/>
        <v>29</v>
      </c>
      <c r="I923" s="101">
        <f t="shared" si="386"/>
        <v>31</v>
      </c>
      <c r="J923" s="96">
        <f t="shared" si="387"/>
        <v>1.0025252064634302</v>
      </c>
      <c r="K923" s="96">
        <v>1</v>
      </c>
      <c r="L923" s="96">
        <f t="shared" si="381"/>
        <v>1.0025252</v>
      </c>
      <c r="M923" s="96">
        <f t="shared" si="382"/>
        <v>1208.7485523299999</v>
      </c>
      <c r="N923" s="24">
        <f t="shared" si="390"/>
        <v>0</v>
      </c>
      <c r="O923" s="95">
        <f t="shared" si="391"/>
        <v>0</v>
      </c>
      <c r="P923" s="96">
        <f t="shared" si="392"/>
        <v>0</v>
      </c>
      <c r="Q923" s="5">
        <f t="shared" si="388"/>
        <v>0.12</v>
      </c>
      <c r="R923" s="8">
        <f t="shared" si="393"/>
        <v>1.008873905</v>
      </c>
      <c r="S923" s="3">
        <f t="shared" si="394"/>
        <v>10.726319820000001</v>
      </c>
      <c r="T923" s="3">
        <f t="shared" si="395"/>
        <v>0</v>
      </c>
      <c r="U923" s="97" t="str">
        <f t="shared" ref="U923:U938" si="396">U922</f>
        <v>A+J=</v>
      </c>
      <c r="V923" s="122">
        <f t="shared" si="376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84"/>
        <v>45676</v>
      </c>
      <c r="B924" s="96">
        <f t="shared" si="377"/>
        <v>1219.95252833</v>
      </c>
      <c r="C924" s="3">
        <f t="shared" si="374"/>
        <v>1205.7039088199999</v>
      </c>
      <c r="D924" s="99">
        <f t="shared" si="378"/>
        <v>1088.3119999999999</v>
      </c>
      <c r="E924" s="120">
        <f>IF(DAY(A923)=$A$5,VLOOKUP(A923,[1]A!$E$15:$G$200,3),E923)</f>
        <v>1091.25</v>
      </c>
      <c r="F924" s="100">
        <f t="shared" si="379"/>
        <v>45312</v>
      </c>
      <c r="G924" s="141">
        <f t="shared" si="380"/>
        <v>2.6995934989231252E-3</v>
      </c>
      <c r="H924" s="101">
        <f t="shared" si="385"/>
        <v>30</v>
      </c>
      <c r="I924" s="101">
        <f t="shared" si="386"/>
        <v>31</v>
      </c>
      <c r="J924" s="96">
        <f t="shared" si="387"/>
        <v>1.0026123961897266</v>
      </c>
      <c r="K924" s="96">
        <v>1</v>
      </c>
      <c r="L924" s="96">
        <f t="shared" si="381"/>
        <v>1.0026123899999999</v>
      </c>
      <c r="M924" s="96">
        <f t="shared" si="382"/>
        <v>1208.85367765</v>
      </c>
      <c r="N924" s="24">
        <f t="shared" si="390"/>
        <v>0</v>
      </c>
      <c r="O924" s="95">
        <f t="shared" si="391"/>
        <v>0</v>
      </c>
      <c r="P924" s="96">
        <f t="shared" si="392"/>
        <v>0</v>
      </c>
      <c r="Q924" s="5">
        <f t="shared" si="388"/>
        <v>0.12</v>
      </c>
      <c r="R924" s="8">
        <f t="shared" si="393"/>
        <v>1.009181302</v>
      </c>
      <c r="S924" s="3">
        <f t="shared" si="394"/>
        <v>11.09885068</v>
      </c>
      <c r="T924" s="3">
        <f t="shared" si="395"/>
        <v>0</v>
      </c>
      <c r="U924" s="97" t="str">
        <f t="shared" si="396"/>
        <v>A+J=</v>
      </c>
      <c r="V924" s="122">
        <f t="shared" si="376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84"/>
        <v>45677</v>
      </c>
      <c r="B925" s="96">
        <f t="shared" si="377"/>
        <v>1220.43037497</v>
      </c>
      <c r="C925" s="3">
        <f t="shared" si="374"/>
        <v>1205.7039088199999</v>
      </c>
      <c r="D925" s="99">
        <f t="shared" si="378"/>
        <v>1088.3119999999999</v>
      </c>
      <c r="E925" s="120">
        <f>IF(DAY(A924)=$A$5,VLOOKUP(A924,[1]A!$E$15:$G$200,3),E924)</f>
        <v>1091.25</v>
      </c>
      <c r="F925" s="100">
        <f t="shared" si="379"/>
        <v>45312</v>
      </c>
      <c r="G925" s="141">
        <f t="shared" si="380"/>
        <v>2.6995934989231252E-3</v>
      </c>
      <c r="H925" s="101">
        <f t="shared" si="385"/>
        <v>31</v>
      </c>
      <c r="I925" s="101">
        <f t="shared" si="386"/>
        <v>31</v>
      </c>
      <c r="J925" s="96">
        <f t="shared" si="387"/>
        <v>1.0026995934989231</v>
      </c>
      <c r="K925" s="96">
        <v>1</v>
      </c>
      <c r="L925" s="96">
        <f t="shared" si="381"/>
        <v>1.00269959</v>
      </c>
      <c r="M925" s="96">
        <f t="shared" si="382"/>
        <v>1208.9588150300001</v>
      </c>
      <c r="N925" s="24">
        <f t="shared" si="390"/>
        <v>30</v>
      </c>
      <c r="O925" s="95">
        <f t="shared" si="391"/>
        <v>5.0000000000000001E-3</v>
      </c>
      <c r="P925" s="96">
        <f t="shared" si="392"/>
        <v>6.04479407</v>
      </c>
      <c r="Q925" s="5">
        <f t="shared" si="388"/>
        <v>0.12</v>
      </c>
      <c r="R925" s="8">
        <f t="shared" si="393"/>
        <v>1.0094887930000001</v>
      </c>
      <c r="S925" s="3">
        <f t="shared" si="394"/>
        <v>11.471559940000001</v>
      </c>
      <c r="T925" s="3">
        <f t="shared" si="395"/>
        <v>17.516354010000001</v>
      </c>
      <c r="U925" s="97" t="str">
        <f t="shared" si="396"/>
        <v>A+J=</v>
      </c>
      <c r="V925" s="122">
        <f t="shared" si="376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84"/>
        <v>45678</v>
      </c>
      <c r="B926" s="96">
        <f t="shared" si="377"/>
        <v>1203.38518974</v>
      </c>
      <c r="C926" s="3">
        <f t="shared" si="374"/>
        <v>1202.91402096</v>
      </c>
      <c r="D926" s="99">
        <f t="shared" si="378"/>
        <v>1088.3119999999999</v>
      </c>
      <c r="E926" s="120">
        <f>IF(DAY(A925)=$A$5,VLOOKUP(A925,[1]A!$E$15:$G$200,3),E925)</f>
        <v>1091.25</v>
      </c>
      <c r="F926" s="100">
        <f t="shared" si="379"/>
        <v>45312</v>
      </c>
      <c r="G926" s="141">
        <f t="shared" si="380"/>
        <v>2.6995934989231252E-3</v>
      </c>
      <c r="H926" s="101">
        <f t="shared" si="385"/>
        <v>1</v>
      </c>
      <c r="I926" s="101">
        <f t="shared" si="386"/>
        <v>31</v>
      </c>
      <c r="J926" s="96">
        <f t="shared" si="387"/>
        <v>1.0000869701088155</v>
      </c>
      <c r="K926" s="96">
        <v>1</v>
      </c>
      <c r="L926" s="96">
        <f t="shared" si="381"/>
        <v>1.0000869699999999</v>
      </c>
      <c r="M926" s="96">
        <f t="shared" si="382"/>
        <v>1203.01863839</v>
      </c>
      <c r="N926" s="24">
        <f t="shared" si="390"/>
        <v>0</v>
      </c>
      <c r="O926" s="95">
        <f t="shared" si="391"/>
        <v>0</v>
      </c>
      <c r="P926" s="96">
        <f t="shared" si="392"/>
        <v>0</v>
      </c>
      <c r="Q926" s="5">
        <f t="shared" si="388"/>
        <v>0.12</v>
      </c>
      <c r="R926" s="8">
        <f t="shared" si="393"/>
        <v>1.0003046929999999</v>
      </c>
      <c r="S926" s="3">
        <f t="shared" si="394"/>
        <v>0.36655135</v>
      </c>
      <c r="T926" s="3">
        <f t="shared" si="395"/>
        <v>0</v>
      </c>
      <c r="U926" s="97" t="str">
        <f t="shared" si="396"/>
        <v>A+J=</v>
      </c>
      <c r="V926" s="122">
        <f t="shared" si="376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84"/>
        <v>45679</v>
      </c>
      <c r="B927" s="96">
        <f t="shared" si="377"/>
        <v>1203.85653538</v>
      </c>
      <c r="C927" s="3">
        <f t="shared" si="374"/>
        <v>1202.91402096</v>
      </c>
      <c r="D927" s="99">
        <f t="shared" si="378"/>
        <v>1088.3119999999999</v>
      </c>
      <c r="E927" s="120">
        <f>IF(DAY(A926)=$A$5,VLOOKUP(A926,[1]A!$E$15:$G$200,3),E926)</f>
        <v>1091.25</v>
      </c>
      <c r="F927" s="100">
        <f t="shared" si="379"/>
        <v>45312</v>
      </c>
      <c r="G927" s="141">
        <f t="shared" si="380"/>
        <v>2.6995934989231252E-3</v>
      </c>
      <c r="H927" s="101">
        <f t="shared" si="385"/>
        <v>2</v>
      </c>
      <c r="I927" s="101">
        <f t="shared" si="386"/>
        <v>31</v>
      </c>
      <c r="J927" s="96">
        <f t="shared" si="387"/>
        <v>1.0001739477814309</v>
      </c>
      <c r="K927" s="96">
        <v>1</v>
      </c>
      <c r="L927" s="96">
        <f t="shared" si="381"/>
        <v>1.00017394</v>
      </c>
      <c r="M927" s="96">
        <f t="shared" si="382"/>
        <v>1203.1232558199999</v>
      </c>
      <c r="N927" s="24">
        <f t="shared" si="390"/>
        <v>0</v>
      </c>
      <c r="O927" s="95">
        <f t="shared" si="391"/>
        <v>0</v>
      </c>
      <c r="P927" s="96">
        <f t="shared" si="392"/>
        <v>0</v>
      </c>
      <c r="Q927" s="5">
        <f t="shared" si="388"/>
        <v>0.12</v>
      </c>
      <c r="R927" s="8">
        <f t="shared" si="393"/>
        <v>1.0006094800000001</v>
      </c>
      <c r="S927" s="3">
        <f t="shared" si="394"/>
        <v>0.73327956000000005</v>
      </c>
      <c r="T927" s="3">
        <f t="shared" si="395"/>
        <v>0</v>
      </c>
      <c r="U927" s="97" t="str">
        <f t="shared" si="396"/>
        <v>A+J=</v>
      </c>
      <c r="V927" s="122">
        <f t="shared" si="376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84"/>
        <v>45680</v>
      </c>
      <c r="B928" s="96">
        <f t="shared" si="377"/>
        <v>1204.3280795599999</v>
      </c>
      <c r="C928" s="3">
        <f t="shared" si="374"/>
        <v>1202.91402096</v>
      </c>
      <c r="D928" s="99">
        <f t="shared" si="378"/>
        <v>1088.3119999999999</v>
      </c>
      <c r="E928" s="120">
        <f>IF(DAY(A927)=$A$5,VLOOKUP(A927,[1]A!$E$15:$G$200,3),E927)</f>
        <v>1091.25</v>
      </c>
      <c r="F928" s="100">
        <f t="shared" si="379"/>
        <v>45312</v>
      </c>
      <c r="G928" s="141">
        <f t="shared" si="380"/>
        <v>2.6995934989231252E-3</v>
      </c>
      <c r="H928" s="101">
        <f t="shared" si="385"/>
        <v>3</v>
      </c>
      <c r="I928" s="101">
        <f t="shared" si="386"/>
        <v>31</v>
      </c>
      <c r="J928" s="96">
        <f t="shared" si="387"/>
        <v>1.0002609330185039</v>
      </c>
      <c r="K928" s="96">
        <v>1</v>
      </c>
      <c r="L928" s="96">
        <f t="shared" si="381"/>
        <v>1.00026093</v>
      </c>
      <c r="M928" s="96">
        <f t="shared" si="382"/>
        <v>1203.2278973099999</v>
      </c>
      <c r="N928" s="24">
        <f t="shared" si="390"/>
        <v>0</v>
      </c>
      <c r="O928" s="95">
        <f t="shared" si="391"/>
        <v>0</v>
      </c>
      <c r="P928" s="96">
        <f t="shared" si="392"/>
        <v>0</v>
      </c>
      <c r="Q928" s="5">
        <f t="shared" si="388"/>
        <v>0.12</v>
      </c>
      <c r="R928" s="8">
        <f t="shared" si="393"/>
        <v>1.000914359</v>
      </c>
      <c r="S928" s="3">
        <f t="shared" si="394"/>
        <v>1.10018225</v>
      </c>
      <c r="T928" s="3">
        <f t="shared" si="395"/>
        <v>0</v>
      </c>
      <c r="U928" s="97" t="str">
        <f t="shared" si="396"/>
        <v>A+J=</v>
      </c>
      <c r="V928" s="122">
        <f t="shared" si="376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84"/>
        <v>45681</v>
      </c>
      <c r="B929" s="96">
        <f t="shared" si="377"/>
        <v>1204.79979946</v>
      </c>
      <c r="C929" s="3">
        <f t="shared" si="374"/>
        <v>1202.91402096</v>
      </c>
      <c r="D929" s="99">
        <f t="shared" si="378"/>
        <v>1088.3119999999999</v>
      </c>
      <c r="E929" s="120">
        <f>IF(DAY(A928)=$A$5,VLOOKUP(A928,[1]A!$E$15:$G$200,3),E928)</f>
        <v>1091.25</v>
      </c>
      <c r="F929" s="100">
        <f t="shared" si="379"/>
        <v>45312</v>
      </c>
      <c r="G929" s="141">
        <f t="shared" si="380"/>
        <v>2.6995934989231252E-3</v>
      </c>
      <c r="H929" s="101">
        <f t="shared" si="385"/>
        <v>4</v>
      </c>
      <c r="I929" s="101">
        <f t="shared" si="386"/>
        <v>31</v>
      </c>
      <c r="J929" s="96">
        <f t="shared" si="387"/>
        <v>1.0003479258206924</v>
      </c>
      <c r="K929" s="96">
        <v>1</v>
      </c>
      <c r="L929" s="96">
        <f t="shared" si="381"/>
        <v>1.0003479200000001</v>
      </c>
      <c r="M929" s="96">
        <f t="shared" si="382"/>
        <v>1203.3325388000001</v>
      </c>
      <c r="N929" s="24">
        <f t="shared" si="390"/>
        <v>0</v>
      </c>
      <c r="O929" s="95">
        <f t="shared" si="391"/>
        <v>0</v>
      </c>
      <c r="P929" s="96">
        <f t="shared" si="392"/>
        <v>0</v>
      </c>
      <c r="Q929" s="5">
        <f t="shared" si="388"/>
        <v>0.12</v>
      </c>
      <c r="R929" s="8">
        <f t="shared" si="393"/>
        <v>1.0012193309999999</v>
      </c>
      <c r="S929" s="3">
        <f t="shared" si="394"/>
        <v>1.46726066</v>
      </c>
      <c r="T929" s="3">
        <f t="shared" si="395"/>
        <v>0</v>
      </c>
      <c r="U929" s="97" t="str">
        <f t="shared" si="396"/>
        <v>A+J=</v>
      </c>
      <c r="V929" s="122">
        <f t="shared" si="376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84"/>
        <v>45682</v>
      </c>
      <c r="B930" s="96">
        <f t="shared" si="377"/>
        <v>1205.27170716</v>
      </c>
      <c r="C930" s="3">
        <f t="shared" si="374"/>
        <v>1202.91402096</v>
      </c>
      <c r="D930" s="99">
        <f t="shared" si="378"/>
        <v>1088.3119999999999</v>
      </c>
      <c r="E930" s="120">
        <f>IF(DAY(A929)=$A$5,VLOOKUP(A929,[1]A!$E$15:$G$200,3),E929)</f>
        <v>1091.25</v>
      </c>
      <c r="F930" s="100">
        <f t="shared" si="379"/>
        <v>45312</v>
      </c>
      <c r="G930" s="141">
        <f t="shared" si="380"/>
        <v>2.6995934989231252E-3</v>
      </c>
      <c r="H930" s="101">
        <f t="shared" si="385"/>
        <v>5</v>
      </c>
      <c r="I930" s="101">
        <f t="shared" si="386"/>
        <v>31</v>
      </c>
      <c r="J930" s="96">
        <f t="shared" si="387"/>
        <v>1.0004349261886545</v>
      </c>
      <c r="K930" s="96">
        <v>1</v>
      </c>
      <c r="L930" s="96">
        <f t="shared" si="381"/>
        <v>1.00043492</v>
      </c>
      <c r="M930" s="96">
        <f t="shared" si="382"/>
        <v>1203.4371923199999</v>
      </c>
      <c r="N930" s="24">
        <f t="shared" si="390"/>
        <v>0</v>
      </c>
      <c r="O930" s="95">
        <f t="shared" si="391"/>
        <v>0</v>
      </c>
      <c r="P930" s="96">
        <f t="shared" si="392"/>
        <v>0</v>
      </c>
      <c r="Q930" s="5">
        <f t="shared" si="388"/>
        <v>0.12</v>
      </c>
      <c r="R930" s="8">
        <f t="shared" si="393"/>
        <v>1.001524396</v>
      </c>
      <c r="S930" s="3">
        <f t="shared" si="394"/>
        <v>1.83451484</v>
      </c>
      <c r="T930" s="3">
        <f t="shared" si="395"/>
        <v>0</v>
      </c>
      <c r="U930" s="97" t="str">
        <f t="shared" si="396"/>
        <v>A+J=</v>
      </c>
      <c r="V930" s="122">
        <f t="shared" si="376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84"/>
        <v>45683</v>
      </c>
      <c r="B931" s="96">
        <f t="shared" si="377"/>
        <v>1205.7438026900002</v>
      </c>
      <c r="C931" s="3">
        <f t="shared" si="374"/>
        <v>1202.91402096</v>
      </c>
      <c r="D931" s="99">
        <f t="shared" si="378"/>
        <v>1088.3119999999999</v>
      </c>
      <c r="E931" s="120">
        <f>IF(DAY(A930)=$A$5,VLOOKUP(A930,[1]A!$E$15:$G$200,3),E930)</f>
        <v>1091.25</v>
      </c>
      <c r="F931" s="100">
        <f t="shared" si="379"/>
        <v>45312</v>
      </c>
      <c r="G931" s="141">
        <f t="shared" si="380"/>
        <v>2.6995934989231252E-3</v>
      </c>
      <c r="H931" s="101">
        <f t="shared" si="385"/>
        <v>6</v>
      </c>
      <c r="I931" s="101">
        <f t="shared" si="386"/>
        <v>31</v>
      </c>
      <c r="J931" s="96">
        <f t="shared" si="387"/>
        <v>1.000521934123048</v>
      </c>
      <c r="K931" s="96">
        <v>1</v>
      </c>
      <c r="L931" s="96">
        <f t="shared" si="381"/>
        <v>1.0005219299999999</v>
      </c>
      <c r="M931" s="96">
        <f t="shared" si="382"/>
        <v>1203.5418578700001</v>
      </c>
      <c r="N931" s="24">
        <f t="shared" si="390"/>
        <v>0</v>
      </c>
      <c r="O931" s="95">
        <f t="shared" si="391"/>
        <v>0</v>
      </c>
      <c r="P931" s="96">
        <f t="shared" si="392"/>
        <v>0</v>
      </c>
      <c r="Q931" s="5">
        <f t="shared" si="388"/>
        <v>0.12</v>
      </c>
      <c r="R931" s="8">
        <f t="shared" si="393"/>
        <v>1.001829554</v>
      </c>
      <c r="S931" s="3">
        <f t="shared" si="394"/>
        <v>2.20194482</v>
      </c>
      <c r="T931" s="3">
        <f t="shared" si="395"/>
        <v>0</v>
      </c>
      <c r="U931" s="97" t="str">
        <f t="shared" si="396"/>
        <v>A+J=</v>
      </c>
      <c r="V931" s="122">
        <f t="shared" si="376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84"/>
        <v>45684</v>
      </c>
      <c r="B932" s="96">
        <f t="shared" si="377"/>
        <v>1206.21607283</v>
      </c>
      <c r="C932" s="3">
        <f t="shared" si="374"/>
        <v>1202.91402096</v>
      </c>
      <c r="D932" s="99">
        <f t="shared" si="378"/>
        <v>1088.3119999999999</v>
      </c>
      <c r="E932" s="120">
        <f>IF(DAY(A931)=$A$5,VLOOKUP(A931,[1]A!$E$15:$G$200,3),E931)</f>
        <v>1091.25</v>
      </c>
      <c r="F932" s="100">
        <f t="shared" si="379"/>
        <v>45312</v>
      </c>
      <c r="G932" s="141">
        <f t="shared" si="380"/>
        <v>2.6995934989231252E-3</v>
      </c>
      <c r="H932" s="101">
        <f t="shared" si="385"/>
        <v>7</v>
      </c>
      <c r="I932" s="101">
        <f t="shared" si="386"/>
        <v>31</v>
      </c>
      <c r="J932" s="96">
        <f t="shared" si="387"/>
        <v>1.000608949624531</v>
      </c>
      <c r="K932" s="96">
        <v>1</v>
      </c>
      <c r="L932" s="96">
        <f t="shared" si="381"/>
        <v>1.00060894</v>
      </c>
      <c r="M932" s="96">
        <f t="shared" si="382"/>
        <v>1203.64652342</v>
      </c>
      <c r="N932" s="24">
        <f t="shared" si="390"/>
        <v>0</v>
      </c>
      <c r="O932" s="95">
        <f t="shared" si="391"/>
        <v>0</v>
      </c>
      <c r="P932" s="96">
        <f t="shared" si="392"/>
        <v>0</v>
      </c>
      <c r="Q932" s="5">
        <f t="shared" si="388"/>
        <v>0.12</v>
      </c>
      <c r="R932" s="8">
        <f t="shared" si="393"/>
        <v>1.002134804</v>
      </c>
      <c r="S932" s="3">
        <f t="shared" si="394"/>
        <v>2.56954941</v>
      </c>
      <c r="T932" s="3">
        <f t="shared" si="395"/>
        <v>0</v>
      </c>
      <c r="U932" s="97" t="str">
        <f t="shared" si="396"/>
        <v>A+J=</v>
      </c>
      <c r="V932" s="122">
        <f t="shared" si="376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84"/>
        <v>45685</v>
      </c>
      <c r="B933" s="96">
        <f t="shared" si="377"/>
        <v>1206.68854414</v>
      </c>
      <c r="C933" s="3">
        <f t="shared" si="374"/>
        <v>1202.91402096</v>
      </c>
      <c r="D933" s="99">
        <f t="shared" si="378"/>
        <v>1088.3119999999999</v>
      </c>
      <c r="E933" s="120">
        <f>IF(DAY(A932)=$A$5,VLOOKUP(A932,[1]A!$E$15:$G$200,3),E932)</f>
        <v>1091.25</v>
      </c>
      <c r="F933" s="100">
        <f t="shared" si="379"/>
        <v>45312</v>
      </c>
      <c r="G933" s="141">
        <f t="shared" si="380"/>
        <v>2.6995934989231252E-3</v>
      </c>
      <c r="H933" s="101">
        <f t="shared" si="385"/>
        <v>8</v>
      </c>
      <c r="I933" s="101">
        <f t="shared" si="386"/>
        <v>31</v>
      </c>
      <c r="J933" s="96">
        <f t="shared" si="387"/>
        <v>1.0006959726937616</v>
      </c>
      <c r="K933" s="96">
        <v>1</v>
      </c>
      <c r="L933" s="96">
        <f t="shared" si="381"/>
        <v>1.00069597</v>
      </c>
      <c r="M933" s="96">
        <f t="shared" si="382"/>
        <v>1203.7512130299999</v>
      </c>
      <c r="N933" s="24">
        <f t="shared" si="390"/>
        <v>0</v>
      </c>
      <c r="O933" s="95">
        <f t="shared" si="391"/>
        <v>0</v>
      </c>
      <c r="P933" s="96">
        <f t="shared" si="392"/>
        <v>0</v>
      </c>
      <c r="Q933" s="5">
        <f t="shared" si="388"/>
        <v>0.12</v>
      </c>
      <c r="R933" s="8">
        <f t="shared" si="393"/>
        <v>1.002440148</v>
      </c>
      <c r="S933" s="3">
        <f t="shared" si="394"/>
        <v>2.9373311100000001</v>
      </c>
      <c r="T933" s="3">
        <f t="shared" si="395"/>
        <v>0</v>
      </c>
      <c r="U933" s="97" t="str">
        <f t="shared" si="396"/>
        <v>A+J=</v>
      </c>
      <c r="V933" s="122">
        <f t="shared" si="376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84"/>
        <v>45686</v>
      </c>
      <c r="B934" s="96">
        <f t="shared" si="377"/>
        <v>1207.1611913299998</v>
      </c>
      <c r="C934" s="3">
        <f t="shared" ref="C934:C997" si="397">IF(N933&gt;0,M933-P933,C933)</f>
        <v>1202.91402096</v>
      </c>
      <c r="D934" s="99">
        <f t="shared" si="378"/>
        <v>1088.3119999999999</v>
      </c>
      <c r="E934" s="120">
        <f>IF(DAY(A933)=$A$5,VLOOKUP(A933,[1]A!$E$15:$G$200,3),E933)</f>
        <v>1091.25</v>
      </c>
      <c r="F934" s="100">
        <f t="shared" si="379"/>
        <v>45312</v>
      </c>
      <c r="G934" s="141">
        <f t="shared" si="380"/>
        <v>2.6995934989231252E-3</v>
      </c>
      <c r="H934" s="101">
        <f t="shared" si="385"/>
        <v>9</v>
      </c>
      <c r="I934" s="101">
        <f t="shared" si="386"/>
        <v>31</v>
      </c>
      <c r="J934" s="96">
        <f t="shared" si="387"/>
        <v>1.000783003331398</v>
      </c>
      <c r="K934" s="96">
        <v>1</v>
      </c>
      <c r="L934" s="96">
        <f t="shared" si="381"/>
        <v>1.000783</v>
      </c>
      <c r="M934" s="96">
        <f t="shared" si="382"/>
        <v>1203.8559026299999</v>
      </c>
      <c r="N934" s="24">
        <f t="shared" si="390"/>
        <v>0</v>
      </c>
      <c r="O934" s="95">
        <f t="shared" si="391"/>
        <v>0</v>
      </c>
      <c r="P934" s="96">
        <f t="shared" si="392"/>
        <v>0</v>
      </c>
      <c r="Q934" s="5">
        <f t="shared" si="388"/>
        <v>0.12</v>
      </c>
      <c r="R934" s="8">
        <f t="shared" si="393"/>
        <v>1.002745585</v>
      </c>
      <c r="S934" s="3">
        <f t="shared" si="394"/>
        <v>3.3052887000000002</v>
      </c>
      <c r="T934" s="3">
        <f t="shared" si="395"/>
        <v>0</v>
      </c>
      <c r="U934" s="97" t="str">
        <f t="shared" si="396"/>
        <v>A+J=</v>
      </c>
      <c r="V934" s="122">
        <f t="shared" si="376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84"/>
        <v>45687</v>
      </c>
      <c r="B935" s="96">
        <f t="shared" si="377"/>
        <v>1207.6340265199999</v>
      </c>
      <c r="C935" s="3">
        <f t="shared" si="397"/>
        <v>1202.91402096</v>
      </c>
      <c r="D935" s="99">
        <f t="shared" si="378"/>
        <v>1088.3119999999999</v>
      </c>
      <c r="E935" s="120">
        <f>IF(DAY(A934)=$A$5,VLOOKUP(A934,[1]A!$E$15:$G$200,3),E934)</f>
        <v>1091.25</v>
      </c>
      <c r="F935" s="100">
        <f t="shared" si="379"/>
        <v>45312</v>
      </c>
      <c r="G935" s="141">
        <f t="shared" si="380"/>
        <v>2.6995934989231252E-3</v>
      </c>
      <c r="H935" s="101">
        <f t="shared" si="385"/>
        <v>10</v>
      </c>
      <c r="I935" s="101">
        <f t="shared" si="386"/>
        <v>31</v>
      </c>
      <c r="J935" s="96">
        <f t="shared" si="387"/>
        <v>1.0008700415380984</v>
      </c>
      <c r="K935" s="96">
        <v>1</v>
      </c>
      <c r="L935" s="96">
        <f t="shared" si="381"/>
        <v>1.0008700399999999</v>
      </c>
      <c r="M935" s="96">
        <f t="shared" si="382"/>
        <v>1203.96060427</v>
      </c>
      <c r="N935" s="24">
        <f t="shared" si="390"/>
        <v>0</v>
      </c>
      <c r="O935" s="95">
        <f t="shared" si="391"/>
        <v>0</v>
      </c>
      <c r="P935" s="96">
        <f t="shared" si="392"/>
        <v>0</v>
      </c>
      <c r="Q935" s="5">
        <f t="shared" si="388"/>
        <v>0.12</v>
      </c>
      <c r="R935" s="8">
        <f t="shared" si="393"/>
        <v>1.0030511150000001</v>
      </c>
      <c r="S935" s="3">
        <f t="shared" si="394"/>
        <v>3.6734222499999998</v>
      </c>
      <c r="T935" s="3">
        <f t="shared" si="395"/>
        <v>0</v>
      </c>
      <c r="U935" s="97" t="str">
        <f t="shared" si="396"/>
        <v>A+J=</v>
      </c>
      <c r="V935" s="122">
        <f t="shared" si="376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84"/>
        <v>45688</v>
      </c>
      <c r="B936" s="96">
        <f t="shared" si="377"/>
        <v>1208.10703767</v>
      </c>
      <c r="C936" s="3">
        <f t="shared" si="397"/>
        <v>1202.91402096</v>
      </c>
      <c r="D936" s="99">
        <f t="shared" si="378"/>
        <v>1088.3119999999999</v>
      </c>
      <c r="E936" s="120">
        <f>IF(DAY(A935)=$A$5,VLOOKUP(A935,[1]A!$E$15:$G$200,3),E935)</f>
        <v>1091.25</v>
      </c>
      <c r="F936" s="100">
        <f t="shared" si="379"/>
        <v>45312</v>
      </c>
      <c r="G936" s="141">
        <f t="shared" si="380"/>
        <v>2.6995934989231252E-3</v>
      </c>
      <c r="H936" s="101">
        <f t="shared" si="385"/>
        <v>11</v>
      </c>
      <c r="I936" s="101">
        <f t="shared" si="386"/>
        <v>31</v>
      </c>
      <c r="J936" s="96">
        <f t="shared" si="387"/>
        <v>1.0009570873145213</v>
      </c>
      <c r="K936" s="96">
        <v>1</v>
      </c>
      <c r="L936" s="96">
        <f t="shared" si="381"/>
        <v>1.0009570800000001</v>
      </c>
      <c r="M936" s="96">
        <f t="shared" si="382"/>
        <v>1204.06530591</v>
      </c>
      <c r="N936" s="24">
        <f t="shared" si="390"/>
        <v>0</v>
      </c>
      <c r="O936" s="95">
        <f t="shared" si="391"/>
        <v>0</v>
      </c>
      <c r="P936" s="96">
        <f t="shared" si="392"/>
        <v>0</v>
      </c>
      <c r="Q936" s="5">
        <f t="shared" si="388"/>
        <v>0.12</v>
      </c>
      <c r="R936" s="8">
        <f t="shared" si="393"/>
        <v>1.0033567379999999</v>
      </c>
      <c r="S936" s="3">
        <f t="shared" si="394"/>
        <v>4.0417317600000002</v>
      </c>
      <c r="T936" s="3">
        <f t="shared" si="395"/>
        <v>0</v>
      </c>
      <c r="U936" s="97" t="str">
        <f t="shared" si="396"/>
        <v>A+J=</v>
      </c>
      <c r="V936" s="122">
        <f t="shared" si="376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84"/>
        <v>45689</v>
      </c>
      <c r="B937" s="96">
        <f t="shared" si="377"/>
        <v>1208.5802489399998</v>
      </c>
      <c r="C937" s="3">
        <f t="shared" si="397"/>
        <v>1202.91402096</v>
      </c>
      <c r="D937" s="99">
        <f t="shared" si="378"/>
        <v>1088.3119999999999</v>
      </c>
      <c r="E937" s="120">
        <f>IF(DAY(A936)=$A$5,VLOOKUP(A936,[1]A!$E$15:$G$200,3),E936)</f>
        <v>1091.25</v>
      </c>
      <c r="F937" s="100">
        <f t="shared" si="379"/>
        <v>45312</v>
      </c>
      <c r="G937" s="141">
        <f t="shared" si="380"/>
        <v>2.6995934989231252E-3</v>
      </c>
      <c r="H937" s="101">
        <f t="shared" si="385"/>
        <v>12</v>
      </c>
      <c r="I937" s="101">
        <f t="shared" si="386"/>
        <v>31</v>
      </c>
      <c r="J937" s="96">
        <f t="shared" si="387"/>
        <v>1.0010441406613246</v>
      </c>
      <c r="K937" s="96">
        <v>1</v>
      </c>
      <c r="L937" s="96">
        <f t="shared" si="381"/>
        <v>1.0010441400000001</v>
      </c>
      <c r="M937" s="96">
        <f t="shared" si="382"/>
        <v>1204.1700315999999</v>
      </c>
      <c r="N937" s="24">
        <f t="shared" si="390"/>
        <v>0</v>
      </c>
      <c r="O937" s="95">
        <f t="shared" si="391"/>
        <v>0</v>
      </c>
      <c r="P937" s="96">
        <f t="shared" si="392"/>
        <v>0</v>
      </c>
      <c r="Q937" s="5">
        <f t="shared" si="388"/>
        <v>0.12</v>
      </c>
      <c r="R937" s="8">
        <f t="shared" si="393"/>
        <v>1.0036624540000001</v>
      </c>
      <c r="S937" s="3">
        <f t="shared" si="394"/>
        <v>4.41021734</v>
      </c>
      <c r="T937" s="3">
        <f t="shared" si="395"/>
        <v>0</v>
      </c>
      <c r="U937" s="97" t="str">
        <f t="shared" si="396"/>
        <v>A+J=</v>
      </c>
      <c r="V937" s="122">
        <f t="shared" si="376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84"/>
        <v>45690</v>
      </c>
      <c r="B938" s="96">
        <f t="shared" si="377"/>
        <v>1209.0536374599999</v>
      </c>
      <c r="C938" s="3">
        <f t="shared" si="397"/>
        <v>1202.91402096</v>
      </c>
      <c r="D938" s="99">
        <f t="shared" si="378"/>
        <v>1088.3119999999999</v>
      </c>
      <c r="E938" s="120">
        <f>IF(DAY(A937)=$A$5,VLOOKUP(A937,[1]A!$E$15:$G$200,3),E937)</f>
        <v>1091.25</v>
      </c>
      <c r="F938" s="100">
        <f t="shared" si="379"/>
        <v>45312</v>
      </c>
      <c r="G938" s="141">
        <f t="shared" si="380"/>
        <v>2.6995934989231252E-3</v>
      </c>
      <c r="H938" s="101">
        <f t="shared" si="385"/>
        <v>13</v>
      </c>
      <c r="I938" s="101">
        <f t="shared" si="386"/>
        <v>31</v>
      </c>
      <c r="J938" s="96">
        <f t="shared" si="387"/>
        <v>1.0011312015791671</v>
      </c>
      <c r="K938" s="96">
        <v>1</v>
      </c>
      <c r="L938" s="96">
        <f t="shared" si="381"/>
        <v>1.0011312000000001</v>
      </c>
      <c r="M938" s="96">
        <f t="shared" si="382"/>
        <v>1204.2747572999999</v>
      </c>
      <c r="N938" s="24">
        <f t="shared" si="390"/>
        <v>0</v>
      </c>
      <c r="O938" s="95">
        <f t="shared" si="391"/>
        <v>0</v>
      </c>
      <c r="P938" s="96">
        <f t="shared" si="392"/>
        <v>0</v>
      </c>
      <c r="Q938" s="5">
        <f t="shared" si="388"/>
        <v>0.12</v>
      </c>
      <c r="R938" s="8">
        <f t="shared" si="393"/>
        <v>1.0039682640000001</v>
      </c>
      <c r="S938" s="3">
        <f t="shared" si="394"/>
        <v>4.7788801599999999</v>
      </c>
      <c r="T938" s="3">
        <f t="shared" si="395"/>
        <v>0</v>
      </c>
      <c r="U938" s="97" t="str">
        <f t="shared" si="396"/>
        <v>A+J=</v>
      </c>
      <c r="V938" s="122">
        <f t="shared" si="376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84"/>
        <v>45691</v>
      </c>
      <c r="B939" s="96">
        <f t="shared" si="377"/>
        <v>1209.5272129</v>
      </c>
      <c r="C939" s="3">
        <f t="shared" si="397"/>
        <v>1202.91402096</v>
      </c>
      <c r="D939" s="99">
        <f t="shared" si="378"/>
        <v>1088.3119999999999</v>
      </c>
      <c r="E939" s="120">
        <f>IF(DAY(A938)=$A$5,VLOOKUP(A938,[1]A!$E$15:$G$200,3),E938)</f>
        <v>1091.25</v>
      </c>
      <c r="F939" s="100">
        <f t="shared" si="379"/>
        <v>45312</v>
      </c>
      <c r="G939" s="141">
        <f t="shared" si="380"/>
        <v>2.6995934989231252E-3</v>
      </c>
      <c r="H939" s="101">
        <f t="shared" si="385"/>
        <v>14</v>
      </c>
      <c r="I939" s="101">
        <f t="shared" si="386"/>
        <v>31</v>
      </c>
      <c r="J939" s="96">
        <f t="shared" si="387"/>
        <v>1.0012182700687071</v>
      </c>
      <c r="K939" s="96">
        <v>1</v>
      </c>
      <c r="L939" s="96">
        <f t="shared" si="381"/>
        <v>1.0012182700000001</v>
      </c>
      <c r="M939" s="96">
        <f t="shared" si="382"/>
        <v>1204.3794950199999</v>
      </c>
      <c r="N939" s="24">
        <f t="shared" si="390"/>
        <v>0</v>
      </c>
      <c r="O939" s="95">
        <f t="shared" si="391"/>
        <v>0</v>
      </c>
      <c r="P939" s="96">
        <f t="shared" si="392"/>
        <v>0</v>
      </c>
      <c r="Q939" s="5">
        <f t="shared" si="388"/>
        <v>0.12</v>
      </c>
      <c r="R939" s="8">
        <f t="shared" si="393"/>
        <v>1.0042741660000001</v>
      </c>
      <c r="S939" s="3">
        <f t="shared" si="394"/>
        <v>5.1477178800000001</v>
      </c>
      <c r="T939" s="3">
        <f t="shared" si="395"/>
        <v>0</v>
      </c>
      <c r="U939" s="97" t="str">
        <f t="shared" ref="U939:U954" si="398">U938</f>
        <v>A+J=</v>
      </c>
      <c r="V939" s="122">
        <f t="shared" ref="V939:V1002" si="399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84"/>
        <v>45692</v>
      </c>
      <c r="B940" s="96">
        <f t="shared" si="377"/>
        <v>1210.0009656499999</v>
      </c>
      <c r="C940" s="3">
        <f t="shared" si="397"/>
        <v>1202.91402096</v>
      </c>
      <c r="D940" s="99">
        <f t="shared" si="378"/>
        <v>1088.3119999999999</v>
      </c>
      <c r="E940" s="120">
        <f>IF(DAY(A939)=$A$5,VLOOKUP(A939,[1]A!$E$15:$G$200,3),E939)</f>
        <v>1091.25</v>
      </c>
      <c r="F940" s="100">
        <f t="shared" si="379"/>
        <v>45312</v>
      </c>
      <c r="G940" s="141">
        <f t="shared" si="380"/>
        <v>2.6995934989231252E-3</v>
      </c>
      <c r="H940" s="101">
        <f t="shared" si="385"/>
        <v>15</v>
      </c>
      <c r="I940" s="101">
        <f t="shared" si="386"/>
        <v>31</v>
      </c>
      <c r="J940" s="96">
        <f t="shared" si="387"/>
        <v>1.001305346130603</v>
      </c>
      <c r="K940" s="96">
        <v>1</v>
      </c>
      <c r="L940" s="96">
        <f t="shared" si="381"/>
        <v>1.00130534</v>
      </c>
      <c r="M940" s="96">
        <f t="shared" si="382"/>
        <v>1204.4842327399999</v>
      </c>
      <c r="N940" s="24">
        <f t="shared" si="390"/>
        <v>0</v>
      </c>
      <c r="O940" s="95">
        <f t="shared" si="391"/>
        <v>0</v>
      </c>
      <c r="P940" s="96">
        <f t="shared" si="392"/>
        <v>0</v>
      </c>
      <c r="Q940" s="5">
        <f t="shared" si="388"/>
        <v>0.12</v>
      </c>
      <c r="R940" s="8">
        <f t="shared" si="393"/>
        <v>1.0045801620000001</v>
      </c>
      <c r="S940" s="3">
        <f t="shared" si="394"/>
        <v>5.51673291</v>
      </c>
      <c r="T940" s="3">
        <f t="shared" si="395"/>
        <v>0</v>
      </c>
      <c r="U940" s="97" t="str">
        <f t="shared" si="398"/>
        <v>A+J=</v>
      </c>
      <c r="V940" s="122">
        <f t="shared" si="399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84"/>
        <v>45693</v>
      </c>
      <c r="B941" s="96">
        <f t="shared" si="377"/>
        <v>1210.47490662</v>
      </c>
      <c r="C941" s="3">
        <f t="shared" si="397"/>
        <v>1202.91402096</v>
      </c>
      <c r="D941" s="99">
        <f t="shared" si="378"/>
        <v>1088.3119999999999</v>
      </c>
      <c r="E941" s="120">
        <f>IF(DAY(A940)=$A$5,VLOOKUP(A940,[1]A!$E$15:$G$200,3),E940)</f>
        <v>1091.25</v>
      </c>
      <c r="F941" s="100">
        <f t="shared" si="379"/>
        <v>45312</v>
      </c>
      <c r="G941" s="141">
        <f t="shared" si="380"/>
        <v>2.6995934989231252E-3</v>
      </c>
      <c r="H941" s="101">
        <f t="shared" si="385"/>
        <v>16</v>
      </c>
      <c r="I941" s="101">
        <f t="shared" si="386"/>
        <v>31</v>
      </c>
      <c r="J941" s="96">
        <f t="shared" si="387"/>
        <v>1.0013924297655135</v>
      </c>
      <c r="K941" s="96">
        <v>1</v>
      </c>
      <c r="L941" s="96">
        <f t="shared" si="381"/>
        <v>1.0013924199999999</v>
      </c>
      <c r="M941" s="96">
        <f t="shared" si="382"/>
        <v>1204.5889824999999</v>
      </c>
      <c r="N941" s="24">
        <f t="shared" si="390"/>
        <v>0</v>
      </c>
      <c r="O941" s="95">
        <f t="shared" si="391"/>
        <v>0</v>
      </c>
      <c r="P941" s="96">
        <f t="shared" si="392"/>
        <v>0</v>
      </c>
      <c r="Q941" s="5">
        <f t="shared" si="388"/>
        <v>0.12</v>
      </c>
      <c r="R941" s="8">
        <f t="shared" si="393"/>
        <v>1.0048862510000001</v>
      </c>
      <c r="S941" s="3">
        <f t="shared" si="394"/>
        <v>5.8859241200000003</v>
      </c>
      <c r="T941" s="3">
        <f t="shared" si="395"/>
        <v>0</v>
      </c>
      <c r="U941" s="97" t="str">
        <f t="shared" si="398"/>
        <v>A+J=</v>
      </c>
      <c r="V941" s="122">
        <f t="shared" si="399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84"/>
        <v>45694</v>
      </c>
      <c r="B942" s="96">
        <f t="shared" ref="B942:B1005" si="400">(M942+S942)</f>
        <v>1210.9490479200001</v>
      </c>
      <c r="C942" s="3">
        <f t="shared" si="397"/>
        <v>1202.91402096</v>
      </c>
      <c r="D942" s="99">
        <f t="shared" ref="D942:D1005" si="401">IF(E942=E941,D941,E941)</f>
        <v>1088.3119999999999</v>
      </c>
      <c r="E942" s="120">
        <f>IF(DAY(A941)=$A$5,VLOOKUP(A941,[1]A!$E$15:$G$200,3),E941)</f>
        <v>1091.25</v>
      </c>
      <c r="F942" s="100">
        <f t="shared" ref="F942:F1005" si="402">IF(D942=D941,F941,EDATE(A942,-1))</f>
        <v>45312</v>
      </c>
      <c r="G942" s="141">
        <f t="shared" ref="G942:G1005" si="403">(E942/D942)-1</f>
        <v>2.6995934989231252E-3</v>
      </c>
      <c r="H942" s="101">
        <f t="shared" si="385"/>
        <v>17</v>
      </c>
      <c r="I942" s="101">
        <f t="shared" si="386"/>
        <v>31</v>
      </c>
      <c r="J942" s="96">
        <f t="shared" si="387"/>
        <v>1.0014795209740972</v>
      </c>
      <c r="K942" s="96">
        <v>1</v>
      </c>
      <c r="L942" s="96">
        <f t="shared" ref="L942:L1005" si="404">TRUNC(J942*K942,8)</f>
        <v>1.00147952</v>
      </c>
      <c r="M942" s="96">
        <f t="shared" ref="M942:M1005" si="405">TRUNC(C942*L942,8)</f>
        <v>1204.69375631</v>
      </c>
      <c r="N942" s="24">
        <f t="shared" si="390"/>
        <v>0</v>
      </c>
      <c r="O942" s="95">
        <f t="shared" si="391"/>
        <v>0</v>
      </c>
      <c r="P942" s="96">
        <f t="shared" si="392"/>
        <v>0</v>
      </c>
      <c r="Q942" s="5">
        <f t="shared" si="388"/>
        <v>0.12</v>
      </c>
      <c r="R942" s="8">
        <f t="shared" si="393"/>
        <v>1.0051924329999999</v>
      </c>
      <c r="S942" s="3">
        <f t="shared" si="394"/>
        <v>6.2552916099999996</v>
      </c>
      <c r="T942" s="3">
        <f t="shared" si="395"/>
        <v>0</v>
      </c>
      <c r="U942" s="97" t="str">
        <f t="shared" si="398"/>
        <v>A+J=</v>
      </c>
      <c r="V942" s="122">
        <f t="shared" si="399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84"/>
        <v>45695</v>
      </c>
      <c r="B943" s="96">
        <f t="shared" si="400"/>
        <v>1211.42335454</v>
      </c>
      <c r="C943" s="3">
        <f t="shared" si="397"/>
        <v>1202.91402096</v>
      </c>
      <c r="D943" s="99">
        <f t="shared" si="401"/>
        <v>1088.3119999999999</v>
      </c>
      <c r="E943" s="120">
        <f>IF(DAY(A942)=$A$5,VLOOKUP(A942,[1]A!$E$15:$G$200,3),E942)</f>
        <v>1091.25</v>
      </c>
      <c r="F943" s="100">
        <f t="shared" si="402"/>
        <v>45312</v>
      </c>
      <c r="G943" s="141">
        <f t="shared" si="403"/>
        <v>2.6995934989231252E-3</v>
      </c>
      <c r="H943" s="101">
        <f t="shared" si="385"/>
        <v>18</v>
      </c>
      <c r="I943" s="101">
        <f t="shared" si="386"/>
        <v>31</v>
      </c>
      <c r="J943" s="96">
        <f t="shared" si="387"/>
        <v>1.001566619757013</v>
      </c>
      <c r="K943" s="96">
        <v>1</v>
      </c>
      <c r="L943" s="96">
        <f t="shared" si="404"/>
        <v>1.00156661</v>
      </c>
      <c r="M943" s="96">
        <f t="shared" si="405"/>
        <v>1204.79851809</v>
      </c>
      <c r="N943" s="24">
        <f t="shared" si="390"/>
        <v>0</v>
      </c>
      <c r="O943" s="95">
        <f t="shared" si="391"/>
        <v>0</v>
      </c>
      <c r="P943" s="96">
        <f t="shared" si="392"/>
        <v>0</v>
      </c>
      <c r="Q943" s="5">
        <f t="shared" si="388"/>
        <v>0.12</v>
      </c>
      <c r="R943" s="8">
        <f t="shared" si="393"/>
        <v>1.005498709</v>
      </c>
      <c r="S943" s="3">
        <f t="shared" si="394"/>
        <v>6.6248364500000001</v>
      </c>
      <c r="T943" s="3">
        <f t="shared" si="395"/>
        <v>0</v>
      </c>
      <c r="U943" s="97" t="str">
        <f t="shared" si="398"/>
        <v>A+J=</v>
      </c>
      <c r="V943" s="122">
        <f t="shared" si="399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84"/>
        <v>45696</v>
      </c>
      <c r="B944" s="96">
        <f t="shared" si="400"/>
        <v>1211.89786159</v>
      </c>
      <c r="C944" s="3">
        <f t="shared" si="397"/>
        <v>1202.91402096</v>
      </c>
      <c r="D944" s="99">
        <f t="shared" si="401"/>
        <v>1088.3119999999999</v>
      </c>
      <c r="E944" s="120">
        <f>IF(DAY(A943)=$A$5,VLOOKUP(A943,[1]A!$E$15:$G$200,3),E943)</f>
        <v>1091.25</v>
      </c>
      <c r="F944" s="100">
        <f t="shared" si="402"/>
        <v>45312</v>
      </c>
      <c r="G944" s="141">
        <f t="shared" si="403"/>
        <v>2.6995934989231252E-3</v>
      </c>
      <c r="H944" s="101">
        <f t="shared" si="385"/>
        <v>19</v>
      </c>
      <c r="I944" s="101">
        <f t="shared" si="386"/>
        <v>31</v>
      </c>
      <c r="J944" s="96">
        <f t="shared" si="387"/>
        <v>1.0016537261149192</v>
      </c>
      <c r="K944" s="96">
        <v>1</v>
      </c>
      <c r="L944" s="96">
        <f t="shared" si="404"/>
        <v>1.00165372</v>
      </c>
      <c r="M944" s="96">
        <f t="shared" si="405"/>
        <v>1204.90330393</v>
      </c>
      <c r="N944" s="24">
        <f t="shared" si="390"/>
        <v>0</v>
      </c>
      <c r="O944" s="95">
        <f t="shared" si="391"/>
        <v>0</v>
      </c>
      <c r="P944" s="96">
        <f t="shared" si="392"/>
        <v>0</v>
      </c>
      <c r="Q944" s="5">
        <f t="shared" si="388"/>
        <v>0.12</v>
      </c>
      <c r="R944" s="8">
        <f t="shared" si="393"/>
        <v>1.0058050780000001</v>
      </c>
      <c r="S944" s="3">
        <f t="shared" si="394"/>
        <v>6.9945576599999999</v>
      </c>
      <c r="T944" s="3">
        <f t="shared" si="395"/>
        <v>0</v>
      </c>
      <c r="U944" s="97" t="str">
        <f t="shared" si="398"/>
        <v>A+J=</v>
      </c>
      <c r="V944" s="122">
        <f t="shared" si="399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84"/>
        <v>45697</v>
      </c>
      <c r="B945" s="96">
        <f t="shared" si="400"/>
        <v>1212.37255701</v>
      </c>
      <c r="C945" s="3">
        <f t="shared" si="397"/>
        <v>1202.91402096</v>
      </c>
      <c r="D945" s="99">
        <f t="shared" si="401"/>
        <v>1088.3119999999999</v>
      </c>
      <c r="E945" s="120">
        <f>IF(DAY(A944)=$A$5,VLOOKUP(A944,[1]A!$E$15:$G$200,3),E944)</f>
        <v>1091.25</v>
      </c>
      <c r="F945" s="100">
        <f t="shared" si="402"/>
        <v>45312</v>
      </c>
      <c r="G945" s="141">
        <f t="shared" si="403"/>
        <v>2.6995934989231252E-3</v>
      </c>
      <c r="H945" s="101">
        <f t="shared" si="385"/>
        <v>20</v>
      </c>
      <c r="I945" s="101">
        <f t="shared" si="386"/>
        <v>31</v>
      </c>
      <c r="J945" s="96">
        <f t="shared" si="387"/>
        <v>1.0017408400484749</v>
      </c>
      <c r="K945" s="96">
        <v>1</v>
      </c>
      <c r="L945" s="96">
        <f t="shared" si="404"/>
        <v>1.0017408400000001</v>
      </c>
      <c r="M945" s="96">
        <f t="shared" si="405"/>
        <v>1205.0081018000001</v>
      </c>
      <c r="N945" s="24">
        <f t="shared" si="390"/>
        <v>0</v>
      </c>
      <c r="O945" s="95">
        <f t="shared" si="391"/>
        <v>0</v>
      </c>
      <c r="P945" s="96">
        <f t="shared" si="392"/>
        <v>0</v>
      </c>
      <c r="Q945" s="5">
        <f t="shared" si="388"/>
        <v>0.12</v>
      </c>
      <c r="R945" s="8">
        <f t="shared" si="393"/>
        <v>1.00611154</v>
      </c>
      <c r="S945" s="3">
        <f t="shared" si="394"/>
        <v>7.36445521</v>
      </c>
      <c r="T945" s="3">
        <f t="shared" si="395"/>
        <v>0</v>
      </c>
      <c r="U945" s="97" t="str">
        <f t="shared" si="398"/>
        <v>A+J=</v>
      </c>
      <c r="V945" s="122">
        <f t="shared" si="399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84"/>
        <v>45698</v>
      </c>
      <c r="B946" s="96">
        <f t="shared" si="400"/>
        <v>1212.8474287399999</v>
      </c>
      <c r="C946" s="3">
        <f t="shared" si="397"/>
        <v>1202.91402096</v>
      </c>
      <c r="D946" s="99">
        <f t="shared" si="401"/>
        <v>1088.3119999999999</v>
      </c>
      <c r="E946" s="120">
        <f>IF(DAY(A945)=$A$5,VLOOKUP(A945,[1]A!$E$15:$G$200,3),E945)</f>
        <v>1091.25</v>
      </c>
      <c r="F946" s="100">
        <f t="shared" si="402"/>
        <v>45312</v>
      </c>
      <c r="G946" s="141">
        <f t="shared" si="403"/>
        <v>2.6995934989231252E-3</v>
      </c>
      <c r="H946" s="101">
        <f t="shared" si="385"/>
        <v>21</v>
      </c>
      <c r="I946" s="101">
        <f t="shared" si="386"/>
        <v>31</v>
      </c>
      <c r="J946" s="96">
        <f t="shared" si="387"/>
        <v>1.001827961558339</v>
      </c>
      <c r="K946" s="96">
        <v>1</v>
      </c>
      <c r="L946" s="96">
        <f t="shared" si="404"/>
        <v>1.00182796</v>
      </c>
      <c r="M946" s="96">
        <f t="shared" si="405"/>
        <v>1205.1128996699999</v>
      </c>
      <c r="N946" s="24">
        <f t="shared" si="390"/>
        <v>0</v>
      </c>
      <c r="O946" s="95">
        <f t="shared" si="391"/>
        <v>0</v>
      </c>
      <c r="P946" s="96">
        <f t="shared" si="392"/>
        <v>0</v>
      </c>
      <c r="Q946" s="5">
        <f t="shared" si="388"/>
        <v>0.12</v>
      </c>
      <c r="R946" s="8">
        <f t="shared" si="393"/>
        <v>1.0064180949999999</v>
      </c>
      <c r="S946" s="3">
        <f t="shared" si="394"/>
        <v>7.7345290699999998</v>
      </c>
      <c r="T946" s="3">
        <f t="shared" si="395"/>
        <v>0</v>
      </c>
      <c r="U946" s="97" t="str">
        <f t="shared" si="398"/>
        <v>A+J=</v>
      </c>
      <c r="V946" s="122">
        <f t="shared" si="399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84"/>
        <v>45699</v>
      </c>
      <c r="B947" s="96">
        <f t="shared" si="400"/>
        <v>1213.32249013</v>
      </c>
      <c r="C947" s="3">
        <f t="shared" si="397"/>
        <v>1202.91402096</v>
      </c>
      <c r="D947" s="99">
        <f t="shared" si="401"/>
        <v>1088.3119999999999</v>
      </c>
      <c r="E947" s="120">
        <f>IF(DAY(A946)=$A$5,VLOOKUP(A946,[1]A!$E$15:$G$200,3),E946)</f>
        <v>1091.25</v>
      </c>
      <c r="F947" s="100">
        <f t="shared" si="402"/>
        <v>45312</v>
      </c>
      <c r="G947" s="141">
        <f t="shared" si="403"/>
        <v>2.6995934989231252E-3</v>
      </c>
      <c r="H947" s="101">
        <f t="shared" si="385"/>
        <v>22</v>
      </c>
      <c r="I947" s="101">
        <f t="shared" si="386"/>
        <v>31</v>
      </c>
      <c r="J947" s="96">
        <f t="shared" si="387"/>
        <v>1.0019150906451701</v>
      </c>
      <c r="K947" s="96">
        <v>1</v>
      </c>
      <c r="L947" s="96">
        <f t="shared" si="404"/>
        <v>1.00191509</v>
      </c>
      <c r="M947" s="96">
        <f t="shared" si="405"/>
        <v>1205.2177095699999</v>
      </c>
      <c r="N947" s="24">
        <f t="shared" si="390"/>
        <v>0</v>
      </c>
      <c r="O947" s="95">
        <f t="shared" si="391"/>
        <v>0</v>
      </c>
      <c r="P947" s="96">
        <f t="shared" si="392"/>
        <v>0</v>
      </c>
      <c r="Q947" s="5">
        <f t="shared" si="388"/>
        <v>0.12</v>
      </c>
      <c r="R947" s="8">
        <f t="shared" si="393"/>
        <v>1.006724744</v>
      </c>
      <c r="S947" s="3">
        <f t="shared" si="394"/>
        <v>8.10478056</v>
      </c>
      <c r="T947" s="3">
        <f t="shared" si="395"/>
        <v>0</v>
      </c>
      <c r="U947" s="97" t="str">
        <f t="shared" si="398"/>
        <v>A+J=</v>
      </c>
      <c r="V947" s="122">
        <f t="shared" si="399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84"/>
        <v>45700</v>
      </c>
      <c r="B948" s="96">
        <f t="shared" si="400"/>
        <v>1213.7977290900001</v>
      </c>
      <c r="C948" s="3">
        <f t="shared" si="397"/>
        <v>1202.91402096</v>
      </c>
      <c r="D948" s="99">
        <f t="shared" si="401"/>
        <v>1088.3119999999999</v>
      </c>
      <c r="E948" s="120">
        <f>IF(DAY(A947)=$A$5,VLOOKUP(A947,[1]A!$E$15:$G$200,3),E947)</f>
        <v>1091.25</v>
      </c>
      <c r="F948" s="100">
        <f t="shared" si="402"/>
        <v>45312</v>
      </c>
      <c r="G948" s="141">
        <f t="shared" si="403"/>
        <v>2.6995934989231252E-3</v>
      </c>
      <c r="H948" s="101">
        <f t="shared" si="385"/>
        <v>23</v>
      </c>
      <c r="I948" s="101">
        <f t="shared" si="386"/>
        <v>31</v>
      </c>
      <c r="J948" s="96">
        <f t="shared" si="387"/>
        <v>1.0020022273096274</v>
      </c>
      <c r="K948" s="96">
        <v>1</v>
      </c>
      <c r="L948" s="96">
        <f t="shared" si="404"/>
        <v>1.0020022200000001</v>
      </c>
      <c r="M948" s="96">
        <f t="shared" si="405"/>
        <v>1205.3225194700001</v>
      </c>
      <c r="N948" s="24">
        <f t="shared" si="390"/>
        <v>0</v>
      </c>
      <c r="O948" s="95">
        <f t="shared" si="391"/>
        <v>0</v>
      </c>
      <c r="P948" s="96">
        <f t="shared" si="392"/>
        <v>0</v>
      </c>
      <c r="Q948" s="5">
        <f t="shared" si="388"/>
        <v>0.12</v>
      </c>
      <c r="R948" s="8">
        <f t="shared" si="393"/>
        <v>1.0070314869999999</v>
      </c>
      <c r="S948" s="3">
        <f t="shared" si="394"/>
        <v>8.4752096199999993</v>
      </c>
      <c r="T948" s="3">
        <f t="shared" si="395"/>
        <v>0</v>
      </c>
      <c r="U948" s="97" t="str">
        <f t="shared" si="398"/>
        <v>A+J=</v>
      </c>
      <c r="V948" s="122">
        <f t="shared" si="399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84"/>
        <v>45701</v>
      </c>
      <c r="B949" s="96">
        <f t="shared" si="400"/>
        <v>1214.2731686899999</v>
      </c>
      <c r="C949" s="3">
        <f t="shared" si="397"/>
        <v>1202.91402096</v>
      </c>
      <c r="D949" s="99">
        <f t="shared" si="401"/>
        <v>1088.3119999999999</v>
      </c>
      <c r="E949" s="120">
        <f>IF(DAY(A948)=$A$5,VLOOKUP(A948,[1]A!$E$15:$G$200,3),E948)</f>
        <v>1091.25</v>
      </c>
      <c r="F949" s="100">
        <f t="shared" si="402"/>
        <v>45312</v>
      </c>
      <c r="G949" s="141">
        <f t="shared" si="403"/>
        <v>2.6995934989231252E-3</v>
      </c>
      <c r="H949" s="101">
        <f t="shared" si="385"/>
        <v>24</v>
      </c>
      <c r="I949" s="101">
        <f t="shared" si="386"/>
        <v>31</v>
      </c>
      <c r="J949" s="96">
        <f t="shared" si="387"/>
        <v>1.00208937155237</v>
      </c>
      <c r="K949" s="96">
        <v>1</v>
      </c>
      <c r="L949" s="96">
        <f t="shared" si="404"/>
        <v>1.00208937</v>
      </c>
      <c r="M949" s="96">
        <f t="shared" si="405"/>
        <v>1205.4273534199999</v>
      </c>
      <c r="N949" s="24">
        <f t="shared" si="390"/>
        <v>0</v>
      </c>
      <c r="O949" s="95">
        <f t="shared" si="391"/>
        <v>0</v>
      </c>
      <c r="P949" s="96">
        <f t="shared" si="392"/>
        <v>0</v>
      </c>
      <c r="Q949" s="5">
        <f t="shared" si="388"/>
        <v>0.12</v>
      </c>
      <c r="R949" s="8">
        <f t="shared" si="393"/>
        <v>1.0073383229999999</v>
      </c>
      <c r="S949" s="3">
        <f t="shared" si="394"/>
        <v>8.8458152699999992</v>
      </c>
      <c r="T949" s="3">
        <f t="shared" si="395"/>
        <v>0</v>
      </c>
      <c r="U949" s="97" t="str">
        <f t="shared" si="398"/>
        <v>A+J=</v>
      </c>
      <c r="V949" s="122">
        <f t="shared" si="399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84"/>
        <v>45702</v>
      </c>
      <c r="B950" s="96">
        <f t="shared" si="400"/>
        <v>1214.74878474</v>
      </c>
      <c r="C950" s="3">
        <f t="shared" si="397"/>
        <v>1202.91402096</v>
      </c>
      <c r="D950" s="99">
        <f t="shared" si="401"/>
        <v>1088.3119999999999</v>
      </c>
      <c r="E950" s="120">
        <f>IF(DAY(A949)=$A$5,VLOOKUP(A949,[1]A!$E$15:$G$200,3),E949)</f>
        <v>1091.25</v>
      </c>
      <c r="F950" s="100">
        <f t="shared" si="402"/>
        <v>45312</v>
      </c>
      <c r="G950" s="141">
        <f t="shared" si="403"/>
        <v>2.6995934989231252E-3</v>
      </c>
      <c r="H950" s="101">
        <f t="shared" si="385"/>
        <v>25</v>
      </c>
      <c r="I950" s="101">
        <f t="shared" si="386"/>
        <v>31</v>
      </c>
      <c r="J950" s="96">
        <f t="shared" si="387"/>
        <v>1.0021765233740567</v>
      </c>
      <c r="K950" s="96">
        <v>1</v>
      </c>
      <c r="L950" s="96">
        <f t="shared" si="404"/>
        <v>1.0021765199999999</v>
      </c>
      <c r="M950" s="96">
        <f t="shared" si="405"/>
        <v>1205.5321873800001</v>
      </c>
      <c r="N950" s="24">
        <f t="shared" si="390"/>
        <v>0</v>
      </c>
      <c r="O950" s="95">
        <f t="shared" si="391"/>
        <v>0</v>
      </c>
      <c r="P950" s="96">
        <f t="shared" si="392"/>
        <v>0</v>
      </c>
      <c r="Q950" s="5">
        <f t="shared" si="388"/>
        <v>0.12</v>
      </c>
      <c r="R950" s="8">
        <f t="shared" si="393"/>
        <v>1.0076452520000001</v>
      </c>
      <c r="S950" s="3">
        <f t="shared" si="394"/>
        <v>9.2165973599999997</v>
      </c>
      <c r="T950" s="3">
        <f t="shared" si="395"/>
        <v>0</v>
      </c>
      <c r="U950" s="97" t="str">
        <f t="shared" si="398"/>
        <v>A+J=</v>
      </c>
      <c r="V950" s="122">
        <f t="shared" si="399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84"/>
        <v>45703</v>
      </c>
      <c r="B951" s="96">
        <f t="shared" si="400"/>
        <v>1215.2245905999998</v>
      </c>
      <c r="C951" s="3">
        <f t="shared" si="397"/>
        <v>1202.91402096</v>
      </c>
      <c r="D951" s="99">
        <f t="shared" si="401"/>
        <v>1088.3119999999999</v>
      </c>
      <c r="E951" s="120">
        <f>IF(DAY(A950)=$A$5,VLOOKUP(A950,[1]A!$E$15:$G$200,3),E950)</f>
        <v>1091.25</v>
      </c>
      <c r="F951" s="100">
        <f t="shared" si="402"/>
        <v>45312</v>
      </c>
      <c r="G951" s="141">
        <f t="shared" si="403"/>
        <v>2.6995934989231252E-3</v>
      </c>
      <c r="H951" s="101">
        <f t="shared" si="385"/>
        <v>26</v>
      </c>
      <c r="I951" s="101">
        <f t="shared" si="386"/>
        <v>31</v>
      </c>
      <c r="J951" s="96">
        <f t="shared" si="387"/>
        <v>1.0022636827753468</v>
      </c>
      <c r="K951" s="96">
        <v>1</v>
      </c>
      <c r="L951" s="96">
        <f t="shared" si="404"/>
        <v>1.00226368</v>
      </c>
      <c r="M951" s="96">
        <f t="shared" si="405"/>
        <v>1205.6370333699999</v>
      </c>
      <c r="N951" s="24">
        <f t="shared" si="390"/>
        <v>0</v>
      </c>
      <c r="O951" s="95">
        <f t="shared" si="391"/>
        <v>0</v>
      </c>
      <c r="P951" s="96">
        <f t="shared" si="392"/>
        <v>0</v>
      </c>
      <c r="Q951" s="5">
        <f t="shared" si="388"/>
        <v>0.12</v>
      </c>
      <c r="R951" s="8">
        <f t="shared" si="393"/>
        <v>1.0079522750000001</v>
      </c>
      <c r="S951" s="3">
        <f t="shared" si="394"/>
        <v>9.5875572299999998</v>
      </c>
      <c r="T951" s="3">
        <f t="shared" si="395"/>
        <v>0</v>
      </c>
      <c r="U951" s="97" t="str">
        <f t="shared" si="398"/>
        <v>A+J=</v>
      </c>
      <c r="V951" s="122">
        <f t="shared" si="399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84"/>
        <v>45704</v>
      </c>
      <c r="B952" s="96">
        <f t="shared" si="400"/>
        <v>1215.7005729700002</v>
      </c>
      <c r="C952" s="3">
        <f t="shared" si="397"/>
        <v>1202.91402096</v>
      </c>
      <c r="D952" s="99">
        <f t="shared" si="401"/>
        <v>1088.3119999999999</v>
      </c>
      <c r="E952" s="120">
        <f>IF(DAY(A951)=$A$5,VLOOKUP(A951,[1]A!$E$15:$G$200,3),E951)</f>
        <v>1091.25</v>
      </c>
      <c r="F952" s="100">
        <f t="shared" si="402"/>
        <v>45312</v>
      </c>
      <c r="G952" s="141">
        <f t="shared" si="403"/>
        <v>2.6995934989231252E-3</v>
      </c>
      <c r="H952" s="101">
        <f t="shared" si="385"/>
        <v>27</v>
      </c>
      <c r="I952" s="101">
        <f t="shared" si="386"/>
        <v>31</v>
      </c>
      <c r="J952" s="96">
        <f t="shared" si="387"/>
        <v>1.0023508497568998</v>
      </c>
      <c r="K952" s="96">
        <v>1</v>
      </c>
      <c r="L952" s="96">
        <f t="shared" si="404"/>
        <v>1.0023508400000001</v>
      </c>
      <c r="M952" s="96">
        <f t="shared" si="405"/>
        <v>1205.7418793500001</v>
      </c>
      <c r="N952" s="24">
        <f t="shared" si="390"/>
        <v>0</v>
      </c>
      <c r="O952" s="95">
        <f t="shared" si="391"/>
        <v>0</v>
      </c>
      <c r="P952" s="96">
        <f t="shared" si="392"/>
        <v>0</v>
      </c>
      <c r="Q952" s="5">
        <f t="shared" si="388"/>
        <v>0.12</v>
      </c>
      <c r="R952" s="8">
        <f t="shared" si="393"/>
        <v>1.0082593909999999</v>
      </c>
      <c r="S952" s="3">
        <f t="shared" si="394"/>
        <v>9.95869362</v>
      </c>
      <c r="T952" s="3">
        <f t="shared" si="395"/>
        <v>0</v>
      </c>
      <c r="U952" s="97" t="str">
        <f t="shared" si="398"/>
        <v>A+J=</v>
      </c>
      <c r="V952" s="122">
        <f t="shared" si="399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84"/>
        <v>45705</v>
      </c>
      <c r="B953" s="96">
        <f t="shared" si="400"/>
        <v>1216.17675736</v>
      </c>
      <c r="C953" s="3">
        <f t="shared" si="397"/>
        <v>1202.91402096</v>
      </c>
      <c r="D953" s="99">
        <f t="shared" si="401"/>
        <v>1088.3119999999999</v>
      </c>
      <c r="E953" s="120">
        <f>IF(DAY(A952)=$A$5,VLOOKUP(A952,[1]A!$E$15:$G$200,3),E952)</f>
        <v>1091.25</v>
      </c>
      <c r="F953" s="100">
        <f t="shared" si="402"/>
        <v>45312</v>
      </c>
      <c r="G953" s="141">
        <f t="shared" si="403"/>
        <v>2.6995934989231252E-3</v>
      </c>
      <c r="H953" s="101">
        <f t="shared" si="385"/>
        <v>28</v>
      </c>
      <c r="I953" s="101">
        <f t="shared" si="386"/>
        <v>31</v>
      </c>
      <c r="J953" s="96">
        <f t="shared" si="387"/>
        <v>1.0024380243193745</v>
      </c>
      <c r="K953" s="96">
        <v>1</v>
      </c>
      <c r="L953" s="96">
        <f t="shared" si="404"/>
        <v>1.00243802</v>
      </c>
      <c r="M953" s="96">
        <f t="shared" si="405"/>
        <v>1205.8467493999999</v>
      </c>
      <c r="N953" s="24">
        <f t="shared" si="390"/>
        <v>0</v>
      </c>
      <c r="O953" s="95">
        <f t="shared" si="391"/>
        <v>0</v>
      </c>
      <c r="P953" s="96">
        <f t="shared" si="392"/>
        <v>0</v>
      </c>
      <c r="Q953" s="5">
        <f t="shared" si="388"/>
        <v>0.12</v>
      </c>
      <c r="R953" s="8">
        <f t="shared" si="393"/>
        <v>1.0085666010000001</v>
      </c>
      <c r="S953" s="3">
        <f t="shared" si="394"/>
        <v>10.33000796</v>
      </c>
      <c r="T953" s="3">
        <f t="shared" si="395"/>
        <v>0</v>
      </c>
      <c r="U953" s="97" t="str">
        <f t="shared" si="398"/>
        <v>A+J=</v>
      </c>
      <c r="V953" s="122">
        <f t="shared" si="399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84"/>
        <v>45706</v>
      </c>
      <c r="B954" s="96">
        <f t="shared" si="400"/>
        <v>1216.65311954</v>
      </c>
      <c r="C954" s="3">
        <f t="shared" si="397"/>
        <v>1202.91402096</v>
      </c>
      <c r="D954" s="99">
        <f t="shared" si="401"/>
        <v>1088.3119999999999</v>
      </c>
      <c r="E954" s="120">
        <f>IF(DAY(A953)=$A$5,VLOOKUP(A953,[1]A!$E$15:$G$200,3),E953)</f>
        <v>1091.25</v>
      </c>
      <c r="F954" s="100">
        <f t="shared" si="402"/>
        <v>45312</v>
      </c>
      <c r="G954" s="141">
        <f t="shared" si="403"/>
        <v>2.6995934989231252E-3</v>
      </c>
      <c r="H954" s="101">
        <f t="shared" si="385"/>
        <v>29</v>
      </c>
      <c r="I954" s="101">
        <f t="shared" si="386"/>
        <v>31</v>
      </c>
      <c r="J954" s="96">
        <f t="shared" si="387"/>
        <v>1.0025252064634302</v>
      </c>
      <c r="K954" s="96">
        <v>1</v>
      </c>
      <c r="L954" s="96">
        <f t="shared" si="404"/>
        <v>1.0025252</v>
      </c>
      <c r="M954" s="96">
        <f t="shared" si="405"/>
        <v>1205.9516194400001</v>
      </c>
      <c r="N954" s="24">
        <f t="shared" si="390"/>
        <v>0</v>
      </c>
      <c r="O954" s="95">
        <f t="shared" si="391"/>
        <v>0</v>
      </c>
      <c r="P954" s="96">
        <f t="shared" si="392"/>
        <v>0</v>
      </c>
      <c r="Q954" s="5">
        <f t="shared" si="388"/>
        <v>0.12</v>
      </c>
      <c r="R954" s="8">
        <f t="shared" si="393"/>
        <v>1.008873905</v>
      </c>
      <c r="S954" s="3">
        <f t="shared" si="394"/>
        <v>10.701500100000001</v>
      </c>
      <c r="T954" s="3">
        <f t="shared" si="395"/>
        <v>0</v>
      </c>
      <c r="U954" s="97" t="str">
        <f t="shared" si="398"/>
        <v>A+J=</v>
      </c>
      <c r="V954" s="122">
        <f t="shared" si="399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84"/>
        <v>45707</v>
      </c>
      <c r="B955" s="96">
        <f t="shared" si="400"/>
        <v>1217.1296704700001</v>
      </c>
      <c r="C955" s="3">
        <f t="shared" si="397"/>
        <v>1202.91402096</v>
      </c>
      <c r="D955" s="99">
        <f t="shared" si="401"/>
        <v>1088.3119999999999</v>
      </c>
      <c r="E955" s="120">
        <f>IF(DAY(A954)=$A$5,VLOOKUP(A954,[1]A!$E$15:$G$200,3),E954)</f>
        <v>1091.25</v>
      </c>
      <c r="F955" s="100">
        <f t="shared" si="402"/>
        <v>45312</v>
      </c>
      <c r="G955" s="141">
        <f t="shared" si="403"/>
        <v>2.6995934989231252E-3</v>
      </c>
      <c r="H955" s="101">
        <f t="shared" si="385"/>
        <v>30</v>
      </c>
      <c r="I955" s="101">
        <f t="shared" si="386"/>
        <v>31</v>
      </c>
      <c r="J955" s="96">
        <f t="shared" si="387"/>
        <v>1.0026123961897266</v>
      </c>
      <c r="K955" s="96">
        <v>1</v>
      </c>
      <c r="L955" s="96">
        <f t="shared" si="404"/>
        <v>1.0026123899999999</v>
      </c>
      <c r="M955" s="96">
        <f t="shared" si="405"/>
        <v>1206.0565015100001</v>
      </c>
      <c r="N955" s="24">
        <f t="shared" si="390"/>
        <v>0</v>
      </c>
      <c r="O955" s="95">
        <f t="shared" si="391"/>
        <v>0</v>
      </c>
      <c r="P955" s="96">
        <f t="shared" si="392"/>
        <v>0</v>
      </c>
      <c r="Q955" s="5">
        <f t="shared" si="388"/>
        <v>0.12</v>
      </c>
      <c r="R955" s="8">
        <f t="shared" si="393"/>
        <v>1.009181302</v>
      </c>
      <c r="S955" s="3">
        <f t="shared" si="394"/>
        <v>11.07316896</v>
      </c>
      <c r="T955" s="3">
        <f t="shared" si="395"/>
        <v>0</v>
      </c>
      <c r="U955" s="97" t="str">
        <f t="shared" ref="U955:U970" si="406">U954</f>
        <v>A+J=</v>
      </c>
      <c r="V955" s="122">
        <f t="shared" si="399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84"/>
        <v>45708</v>
      </c>
      <c r="B956" s="96">
        <f t="shared" si="400"/>
        <v>1217.6064114199999</v>
      </c>
      <c r="C956" s="3">
        <f t="shared" si="397"/>
        <v>1202.91402096</v>
      </c>
      <c r="D956" s="99">
        <f t="shared" si="401"/>
        <v>1088.3119999999999</v>
      </c>
      <c r="E956" s="120">
        <f>IF(DAY(A955)=$A$5,VLOOKUP(A955,[1]A!$E$15:$G$200,3),E955)</f>
        <v>1091.25</v>
      </c>
      <c r="F956" s="100">
        <f t="shared" si="402"/>
        <v>45312</v>
      </c>
      <c r="G956" s="141">
        <f t="shared" si="403"/>
        <v>2.6995934989231252E-3</v>
      </c>
      <c r="H956" s="101">
        <f t="shared" si="385"/>
        <v>31</v>
      </c>
      <c r="I956" s="101">
        <f t="shared" si="386"/>
        <v>31</v>
      </c>
      <c r="J956" s="96">
        <f t="shared" si="387"/>
        <v>1.0026995934989231</v>
      </c>
      <c r="K956" s="96">
        <v>1</v>
      </c>
      <c r="L956" s="96">
        <f t="shared" si="404"/>
        <v>1.00269959</v>
      </c>
      <c r="M956" s="96">
        <f t="shared" si="405"/>
        <v>1206.1613956199999</v>
      </c>
      <c r="N956" s="24">
        <f t="shared" si="390"/>
        <v>31</v>
      </c>
      <c r="O956" s="95">
        <f t="shared" si="391"/>
        <v>5.0000000000000001E-3</v>
      </c>
      <c r="P956" s="96">
        <f t="shared" si="392"/>
        <v>6.0308069700000004</v>
      </c>
      <c r="Q956" s="5">
        <f t="shared" si="388"/>
        <v>0.12</v>
      </c>
      <c r="R956" s="8">
        <f t="shared" si="393"/>
        <v>1.0094887930000001</v>
      </c>
      <c r="S956" s="3">
        <f t="shared" si="394"/>
        <v>11.4450158</v>
      </c>
      <c r="T956" s="3">
        <f t="shared" si="395"/>
        <v>17.475822770000001</v>
      </c>
      <c r="U956" s="97" t="str">
        <f t="shared" si="406"/>
        <v>A+J=</v>
      </c>
      <c r="V956" s="122">
        <f t="shared" si="399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84"/>
        <v>45709</v>
      </c>
      <c r="B957" s="96">
        <f t="shared" si="400"/>
        <v>1200.6510342500001</v>
      </c>
      <c r="C957" s="3">
        <f t="shared" si="397"/>
        <v>1200.1305886499999</v>
      </c>
      <c r="D957" s="99">
        <f t="shared" si="401"/>
        <v>1088.3119999999999</v>
      </c>
      <c r="E957" s="120">
        <f>IF(DAY(A956)=$A$5,VLOOKUP(A956,[1]A!$E$15:$G$200,3),E956)</f>
        <v>1091.25</v>
      </c>
      <c r="F957" s="100">
        <f t="shared" si="402"/>
        <v>45312</v>
      </c>
      <c r="G957" s="141">
        <f t="shared" si="403"/>
        <v>2.6995934989231252E-3</v>
      </c>
      <c r="H957" s="101">
        <f t="shared" si="385"/>
        <v>1</v>
      </c>
      <c r="I957" s="101">
        <f t="shared" si="386"/>
        <v>28</v>
      </c>
      <c r="J957" s="96">
        <f t="shared" si="387"/>
        <v>1.0000962887833666</v>
      </c>
      <c r="K957" s="96">
        <v>1</v>
      </c>
      <c r="L957" s="96">
        <f t="shared" si="404"/>
        <v>1.0000962799999999</v>
      </c>
      <c r="M957" s="96">
        <f t="shared" si="405"/>
        <v>1200.24613722</v>
      </c>
      <c r="N957" s="24">
        <f t="shared" si="390"/>
        <v>0</v>
      </c>
      <c r="O957" s="95">
        <f t="shared" si="391"/>
        <v>0</v>
      </c>
      <c r="P957" s="96">
        <f t="shared" si="392"/>
        <v>0</v>
      </c>
      <c r="Q957" s="5">
        <f t="shared" si="388"/>
        <v>0.12</v>
      </c>
      <c r="R957" s="8">
        <f t="shared" si="393"/>
        <v>1.0003373449999999</v>
      </c>
      <c r="S957" s="3">
        <f t="shared" si="394"/>
        <v>0.40489702999999999</v>
      </c>
      <c r="T957" s="3">
        <f t="shared" si="395"/>
        <v>0</v>
      </c>
      <c r="U957" s="97" t="str">
        <f t="shared" si="406"/>
        <v>A+J=</v>
      </c>
      <c r="V957" s="122">
        <f t="shared" si="399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84"/>
        <v>45710</v>
      </c>
      <c r="B958" s="96">
        <f t="shared" si="400"/>
        <v>1201.17171747</v>
      </c>
      <c r="C958" s="3">
        <f t="shared" si="397"/>
        <v>1200.1305886499999</v>
      </c>
      <c r="D958" s="99">
        <f t="shared" si="401"/>
        <v>1088.3119999999999</v>
      </c>
      <c r="E958" s="120">
        <f>IF(DAY(A957)=$A$5,VLOOKUP(A957,[1]A!$E$15:$G$200,3),E957)</f>
        <v>1091.25</v>
      </c>
      <c r="F958" s="100">
        <f t="shared" si="402"/>
        <v>45312</v>
      </c>
      <c r="G958" s="141">
        <f t="shared" si="403"/>
        <v>2.6995934989231252E-3</v>
      </c>
      <c r="H958" s="101">
        <f t="shared" si="385"/>
        <v>2</v>
      </c>
      <c r="I958" s="101">
        <f t="shared" si="386"/>
        <v>28</v>
      </c>
      <c r="J958" s="96">
        <f t="shared" si="387"/>
        <v>1.0001925868382631</v>
      </c>
      <c r="K958" s="96">
        <v>1</v>
      </c>
      <c r="L958" s="96">
        <f t="shared" si="404"/>
        <v>1.00019258</v>
      </c>
      <c r="M958" s="96">
        <f t="shared" si="405"/>
        <v>1200.3617097900001</v>
      </c>
      <c r="N958" s="24">
        <f t="shared" si="390"/>
        <v>0</v>
      </c>
      <c r="O958" s="95">
        <f t="shared" si="391"/>
        <v>0</v>
      </c>
      <c r="P958" s="96">
        <f t="shared" si="392"/>
        <v>0</v>
      </c>
      <c r="Q958" s="5">
        <f t="shared" si="388"/>
        <v>0.12</v>
      </c>
      <c r="R958" s="8">
        <f t="shared" si="393"/>
        <v>1.0006748029999999</v>
      </c>
      <c r="S958" s="3">
        <f t="shared" si="394"/>
        <v>0.81000768000000001</v>
      </c>
      <c r="T958" s="3">
        <f t="shared" si="395"/>
        <v>0</v>
      </c>
      <c r="U958" s="97" t="str">
        <f t="shared" si="406"/>
        <v>A+J=</v>
      </c>
      <c r="V958" s="122">
        <f t="shared" si="399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84"/>
        <v>45711</v>
      </c>
      <c r="B959" s="96">
        <f t="shared" si="400"/>
        <v>1201.69262757</v>
      </c>
      <c r="C959" s="3">
        <f t="shared" si="397"/>
        <v>1200.1305886499999</v>
      </c>
      <c r="D959" s="99">
        <f t="shared" si="401"/>
        <v>1088.3119999999999</v>
      </c>
      <c r="E959" s="120">
        <f>IF(DAY(A958)=$A$5,VLOOKUP(A958,[1]A!$E$15:$G$200,3),E958)</f>
        <v>1091.25</v>
      </c>
      <c r="F959" s="100">
        <f t="shared" si="402"/>
        <v>45312</v>
      </c>
      <c r="G959" s="141">
        <f t="shared" si="403"/>
        <v>2.6995934989231252E-3</v>
      </c>
      <c r="H959" s="101">
        <f t="shared" si="385"/>
        <v>3</v>
      </c>
      <c r="I959" s="101">
        <f t="shared" si="386"/>
        <v>28</v>
      </c>
      <c r="J959" s="96">
        <f t="shared" si="387"/>
        <v>1.0002888941655821</v>
      </c>
      <c r="K959" s="96">
        <v>1</v>
      </c>
      <c r="L959" s="96">
        <f t="shared" si="404"/>
        <v>1.00028889</v>
      </c>
      <c r="M959" s="96">
        <f t="shared" si="405"/>
        <v>1200.47729437</v>
      </c>
      <c r="N959" s="24">
        <f t="shared" si="390"/>
        <v>0</v>
      </c>
      <c r="O959" s="95">
        <f t="shared" si="391"/>
        <v>0</v>
      </c>
      <c r="P959" s="96">
        <f t="shared" si="392"/>
        <v>0</v>
      </c>
      <c r="Q959" s="5">
        <f t="shared" si="388"/>
        <v>0.12</v>
      </c>
      <c r="R959" s="8">
        <f t="shared" si="393"/>
        <v>1.001012375</v>
      </c>
      <c r="S959" s="3">
        <f t="shared" si="394"/>
        <v>1.2153331999999999</v>
      </c>
      <c r="T959" s="3">
        <f t="shared" si="395"/>
        <v>0</v>
      </c>
      <c r="U959" s="97" t="str">
        <f t="shared" si="406"/>
        <v>A+J=</v>
      </c>
      <c r="V959" s="122">
        <f t="shared" si="399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84"/>
        <v>45712</v>
      </c>
      <c r="B960" s="96">
        <f t="shared" si="400"/>
        <v>1202.2137657800001</v>
      </c>
      <c r="C960" s="3">
        <f t="shared" si="397"/>
        <v>1200.1305886499999</v>
      </c>
      <c r="D960" s="99">
        <f t="shared" si="401"/>
        <v>1088.3119999999999</v>
      </c>
      <c r="E960" s="120">
        <f>IF(DAY(A959)=$A$5,VLOOKUP(A959,[1]A!$E$15:$G$200,3),E959)</f>
        <v>1091.25</v>
      </c>
      <c r="F960" s="100">
        <f t="shared" si="402"/>
        <v>45312</v>
      </c>
      <c r="G960" s="141">
        <f t="shared" si="403"/>
        <v>2.6995934989231252E-3</v>
      </c>
      <c r="H960" s="101">
        <f t="shared" si="385"/>
        <v>4</v>
      </c>
      <c r="I960" s="101">
        <f t="shared" si="386"/>
        <v>28</v>
      </c>
      <c r="J960" s="96">
        <f t="shared" si="387"/>
        <v>1.0003852107662166</v>
      </c>
      <c r="K960" s="96">
        <v>1</v>
      </c>
      <c r="L960" s="96">
        <f t="shared" si="404"/>
        <v>1.0003852099999999</v>
      </c>
      <c r="M960" s="96">
        <f t="shared" si="405"/>
        <v>1200.5928909500001</v>
      </c>
      <c r="N960" s="24">
        <f t="shared" si="390"/>
        <v>0</v>
      </c>
      <c r="O960" s="95">
        <f t="shared" si="391"/>
        <v>0</v>
      </c>
      <c r="P960" s="96">
        <f t="shared" si="392"/>
        <v>0</v>
      </c>
      <c r="Q960" s="5">
        <f t="shared" si="388"/>
        <v>0.12</v>
      </c>
      <c r="R960" s="8">
        <f t="shared" si="393"/>
        <v>1.001350062</v>
      </c>
      <c r="S960" s="3">
        <f t="shared" si="394"/>
        <v>1.62087483</v>
      </c>
      <c r="T960" s="3">
        <f t="shared" si="395"/>
        <v>0</v>
      </c>
      <c r="U960" s="97" t="str">
        <f t="shared" si="406"/>
        <v>A+J=</v>
      </c>
      <c r="V960" s="122">
        <f t="shared" si="399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84"/>
        <v>45713</v>
      </c>
      <c r="B961" s="96">
        <f t="shared" si="400"/>
        <v>1202.73511775</v>
      </c>
      <c r="C961" s="3">
        <f t="shared" si="397"/>
        <v>1200.1305886499999</v>
      </c>
      <c r="D961" s="99">
        <f t="shared" si="401"/>
        <v>1088.3119999999999</v>
      </c>
      <c r="E961" s="120">
        <f>IF(DAY(A960)=$A$5,VLOOKUP(A960,[1]A!$E$15:$G$200,3),E960)</f>
        <v>1091.25</v>
      </c>
      <c r="F961" s="100">
        <f t="shared" si="402"/>
        <v>45312</v>
      </c>
      <c r="G961" s="141">
        <f t="shared" si="403"/>
        <v>2.6995934989231252E-3</v>
      </c>
      <c r="H961" s="101">
        <f t="shared" si="385"/>
        <v>5</v>
      </c>
      <c r="I961" s="101">
        <f t="shared" si="386"/>
        <v>28</v>
      </c>
      <c r="J961" s="96">
        <f t="shared" si="387"/>
        <v>1.0004815366410593</v>
      </c>
      <c r="K961" s="96">
        <v>1</v>
      </c>
      <c r="L961" s="96">
        <f t="shared" si="404"/>
        <v>1.0004815300000001</v>
      </c>
      <c r="M961" s="96">
        <f t="shared" si="405"/>
        <v>1200.70848753</v>
      </c>
      <c r="N961" s="24">
        <f t="shared" si="390"/>
        <v>0</v>
      </c>
      <c r="O961" s="95">
        <f t="shared" si="391"/>
        <v>0</v>
      </c>
      <c r="P961" s="96">
        <f t="shared" si="392"/>
        <v>0</v>
      </c>
      <c r="Q961" s="5">
        <f t="shared" si="388"/>
        <v>0.12</v>
      </c>
      <c r="R961" s="8">
        <f t="shared" si="393"/>
        <v>1.001687862</v>
      </c>
      <c r="S961" s="3">
        <f t="shared" si="394"/>
        <v>2.0266302199999999</v>
      </c>
      <c r="T961" s="3">
        <f t="shared" si="395"/>
        <v>0</v>
      </c>
      <c r="U961" s="97" t="str">
        <f t="shared" si="406"/>
        <v>A+J=</v>
      </c>
      <c r="V961" s="122">
        <f t="shared" si="399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84"/>
        <v>45714</v>
      </c>
      <c r="B962" s="96">
        <f t="shared" si="400"/>
        <v>1203.25670876</v>
      </c>
      <c r="C962" s="3">
        <f t="shared" si="397"/>
        <v>1200.1305886499999</v>
      </c>
      <c r="D962" s="99">
        <f t="shared" si="401"/>
        <v>1088.3119999999999</v>
      </c>
      <c r="E962" s="120">
        <f>IF(DAY(A961)=$A$5,VLOOKUP(A961,[1]A!$E$15:$G$200,3),E961)</f>
        <v>1091.25</v>
      </c>
      <c r="F962" s="100">
        <f t="shared" si="402"/>
        <v>45312</v>
      </c>
      <c r="G962" s="141">
        <f t="shared" si="403"/>
        <v>2.6995934989231252E-3</v>
      </c>
      <c r="H962" s="101">
        <f t="shared" si="385"/>
        <v>6</v>
      </c>
      <c r="I962" s="101">
        <f t="shared" si="386"/>
        <v>28</v>
      </c>
      <c r="J962" s="96">
        <f t="shared" si="387"/>
        <v>1.0005778717910032</v>
      </c>
      <c r="K962" s="96">
        <v>1</v>
      </c>
      <c r="L962" s="96">
        <f t="shared" si="404"/>
        <v>1.0005778700000001</v>
      </c>
      <c r="M962" s="96">
        <f t="shared" si="405"/>
        <v>1200.82410811</v>
      </c>
      <c r="N962" s="24">
        <f t="shared" si="390"/>
        <v>0</v>
      </c>
      <c r="O962" s="95">
        <f t="shared" si="391"/>
        <v>0</v>
      </c>
      <c r="P962" s="96">
        <f t="shared" si="392"/>
        <v>0</v>
      </c>
      <c r="Q962" s="5">
        <f t="shared" si="388"/>
        <v>0.12</v>
      </c>
      <c r="R962" s="8">
        <f t="shared" si="393"/>
        <v>1.002025776</v>
      </c>
      <c r="S962" s="3">
        <f t="shared" si="394"/>
        <v>2.4326006499999999</v>
      </c>
      <c r="T962" s="3">
        <f t="shared" si="395"/>
        <v>0</v>
      </c>
      <c r="U962" s="97" t="str">
        <f t="shared" si="406"/>
        <v>A+J=</v>
      </c>
      <c r="V962" s="122">
        <f t="shared" si="399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84"/>
        <v>45715</v>
      </c>
      <c r="B963" s="96">
        <f t="shared" si="400"/>
        <v>1203.7785148200001</v>
      </c>
      <c r="C963" s="3">
        <f t="shared" si="397"/>
        <v>1200.1305886499999</v>
      </c>
      <c r="D963" s="99">
        <f t="shared" si="401"/>
        <v>1088.3119999999999</v>
      </c>
      <c r="E963" s="120">
        <f>IF(DAY(A962)=$A$5,VLOOKUP(A962,[1]A!$E$15:$G$200,3),E962)</f>
        <v>1091.25</v>
      </c>
      <c r="F963" s="100">
        <f t="shared" si="402"/>
        <v>45312</v>
      </c>
      <c r="G963" s="141">
        <f t="shared" si="403"/>
        <v>2.6995934989231252E-3</v>
      </c>
      <c r="H963" s="101">
        <f t="shared" si="385"/>
        <v>7</v>
      </c>
      <c r="I963" s="101">
        <f t="shared" si="386"/>
        <v>28</v>
      </c>
      <c r="J963" s="96">
        <f t="shared" si="387"/>
        <v>1.0006742162169415</v>
      </c>
      <c r="K963" s="96">
        <v>1</v>
      </c>
      <c r="L963" s="96">
        <f t="shared" si="404"/>
        <v>1.0006742099999999</v>
      </c>
      <c r="M963" s="96">
        <f t="shared" si="405"/>
        <v>1200.93972869</v>
      </c>
      <c r="N963" s="24">
        <f t="shared" si="390"/>
        <v>0</v>
      </c>
      <c r="O963" s="95">
        <f t="shared" si="391"/>
        <v>0</v>
      </c>
      <c r="P963" s="96">
        <f t="shared" si="392"/>
        <v>0</v>
      </c>
      <c r="Q963" s="5">
        <f t="shared" si="388"/>
        <v>0.12</v>
      </c>
      <c r="R963" s="8">
        <f t="shared" si="393"/>
        <v>1.002363804</v>
      </c>
      <c r="S963" s="3">
        <f t="shared" si="394"/>
        <v>2.8387861299999999</v>
      </c>
      <c r="T963" s="3">
        <f t="shared" si="395"/>
        <v>0</v>
      </c>
      <c r="U963" s="97" t="str">
        <f t="shared" si="406"/>
        <v>A+J=</v>
      </c>
      <c r="V963" s="122">
        <f t="shared" si="399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84"/>
        <v>45716</v>
      </c>
      <c r="B964" s="96">
        <f t="shared" si="400"/>
        <v>1204.30054799</v>
      </c>
      <c r="C964" s="3">
        <f t="shared" si="397"/>
        <v>1200.1305886499999</v>
      </c>
      <c r="D964" s="99">
        <f t="shared" si="401"/>
        <v>1088.3119999999999</v>
      </c>
      <c r="E964" s="120">
        <f>IF(DAY(A963)=$A$5,VLOOKUP(A963,[1]A!$E$15:$G$200,3),E963)</f>
        <v>1091.25</v>
      </c>
      <c r="F964" s="100">
        <f t="shared" si="402"/>
        <v>45312</v>
      </c>
      <c r="G964" s="141">
        <f t="shared" si="403"/>
        <v>2.6995934989231252E-3</v>
      </c>
      <c r="H964" s="101">
        <f t="shared" si="385"/>
        <v>8</v>
      </c>
      <c r="I964" s="101">
        <f t="shared" si="386"/>
        <v>28</v>
      </c>
      <c r="J964" s="96">
        <f t="shared" si="387"/>
        <v>1.0007705699197675</v>
      </c>
      <c r="K964" s="96">
        <v>1</v>
      </c>
      <c r="L964" s="96">
        <f t="shared" si="404"/>
        <v>1.0007705600000001</v>
      </c>
      <c r="M964" s="96">
        <f t="shared" si="405"/>
        <v>1201.05536127</v>
      </c>
      <c r="N964" s="24">
        <f t="shared" si="390"/>
        <v>0</v>
      </c>
      <c r="O964" s="95">
        <f t="shared" si="391"/>
        <v>0</v>
      </c>
      <c r="P964" s="96">
        <f t="shared" si="392"/>
        <v>0</v>
      </c>
      <c r="Q964" s="5">
        <f t="shared" si="388"/>
        <v>0.12</v>
      </c>
      <c r="R964" s="8">
        <f t="shared" si="393"/>
        <v>1.002701946</v>
      </c>
      <c r="S964" s="3">
        <f t="shared" si="394"/>
        <v>3.24518672</v>
      </c>
      <c r="T964" s="3">
        <f t="shared" si="395"/>
        <v>0</v>
      </c>
      <c r="U964" s="97" t="str">
        <f t="shared" si="406"/>
        <v>A+J=</v>
      </c>
      <c r="V964" s="122">
        <f t="shared" si="399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84"/>
        <v>45717</v>
      </c>
      <c r="B965" s="96">
        <f t="shared" si="400"/>
        <v>1204.8228203899998</v>
      </c>
      <c r="C965" s="3">
        <f t="shared" si="397"/>
        <v>1200.1305886499999</v>
      </c>
      <c r="D965" s="99">
        <f t="shared" si="401"/>
        <v>1088.3119999999999</v>
      </c>
      <c r="E965" s="120">
        <f>IF(DAY(A964)=$A$5,VLOOKUP(A964,[1]A!$E$15:$G$200,3),E964)</f>
        <v>1091.25</v>
      </c>
      <c r="F965" s="100">
        <f t="shared" si="402"/>
        <v>45312</v>
      </c>
      <c r="G965" s="141">
        <f t="shared" si="403"/>
        <v>2.6995934989231252E-3</v>
      </c>
      <c r="H965" s="101">
        <f t="shared" si="385"/>
        <v>9</v>
      </c>
      <c r="I965" s="101">
        <f t="shared" si="386"/>
        <v>28</v>
      </c>
      <c r="J965" s="96">
        <f t="shared" si="387"/>
        <v>1.0008669329003743</v>
      </c>
      <c r="K965" s="96">
        <v>1</v>
      </c>
      <c r="L965" s="96">
        <f t="shared" si="404"/>
        <v>1.0008669299999999</v>
      </c>
      <c r="M965" s="96">
        <f t="shared" si="405"/>
        <v>1201.1710178599999</v>
      </c>
      <c r="N965" s="24">
        <f t="shared" si="390"/>
        <v>0</v>
      </c>
      <c r="O965" s="95">
        <f t="shared" si="391"/>
        <v>0</v>
      </c>
      <c r="P965" s="96">
        <f t="shared" si="392"/>
        <v>0</v>
      </c>
      <c r="Q965" s="5">
        <f t="shared" si="388"/>
        <v>0.12</v>
      </c>
      <c r="R965" s="8">
        <f t="shared" si="393"/>
        <v>1.003040202</v>
      </c>
      <c r="S965" s="3">
        <f t="shared" si="394"/>
        <v>3.6518025299999999</v>
      </c>
      <c r="T965" s="3">
        <f t="shared" si="395"/>
        <v>0</v>
      </c>
      <c r="U965" s="97" t="str">
        <f t="shared" si="406"/>
        <v>A+J=</v>
      </c>
      <c r="V965" s="122">
        <f t="shared" si="399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84"/>
        <v>45718</v>
      </c>
      <c r="B966" s="96">
        <f t="shared" si="400"/>
        <v>1205.3453079600001</v>
      </c>
      <c r="C966" s="3">
        <f t="shared" si="397"/>
        <v>1200.1305886499999</v>
      </c>
      <c r="D966" s="99">
        <f t="shared" si="401"/>
        <v>1088.3119999999999</v>
      </c>
      <c r="E966" s="120">
        <f>IF(DAY(A965)=$A$5,VLOOKUP(A965,[1]A!$E$15:$G$200,3),E965)</f>
        <v>1091.25</v>
      </c>
      <c r="F966" s="100">
        <f t="shared" si="402"/>
        <v>45312</v>
      </c>
      <c r="G966" s="141">
        <f t="shared" si="403"/>
        <v>2.6995934989231252E-3</v>
      </c>
      <c r="H966" s="101">
        <f t="shared" si="385"/>
        <v>10</v>
      </c>
      <c r="I966" s="101">
        <f t="shared" si="386"/>
        <v>28</v>
      </c>
      <c r="J966" s="96">
        <f t="shared" si="387"/>
        <v>1.0009633051596551</v>
      </c>
      <c r="K966" s="96">
        <v>1</v>
      </c>
      <c r="L966" s="96">
        <f t="shared" si="404"/>
        <v>1.0009633</v>
      </c>
      <c r="M966" s="96">
        <f t="shared" si="405"/>
        <v>1201.2866744400001</v>
      </c>
      <c r="N966" s="24">
        <f t="shared" si="390"/>
        <v>0</v>
      </c>
      <c r="O966" s="95">
        <f t="shared" si="391"/>
        <v>0</v>
      </c>
      <c r="P966" s="96">
        <f t="shared" si="392"/>
        <v>0</v>
      </c>
      <c r="Q966" s="5">
        <f t="shared" si="388"/>
        <v>0.12</v>
      </c>
      <c r="R966" s="8">
        <f t="shared" si="393"/>
        <v>1.0033785719999999</v>
      </c>
      <c r="S966" s="3">
        <f t="shared" si="394"/>
        <v>4.0586335199999999</v>
      </c>
      <c r="T966" s="3">
        <f t="shared" si="395"/>
        <v>0</v>
      </c>
      <c r="U966" s="97" t="str">
        <f t="shared" si="406"/>
        <v>A+J=</v>
      </c>
      <c r="V966" s="122">
        <f t="shared" si="399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84"/>
        <v>45719</v>
      </c>
      <c r="B967" s="96">
        <f t="shared" si="400"/>
        <v>1205.8680228100002</v>
      </c>
      <c r="C967" s="3">
        <f t="shared" si="397"/>
        <v>1200.1305886499999</v>
      </c>
      <c r="D967" s="99">
        <f t="shared" si="401"/>
        <v>1088.3119999999999</v>
      </c>
      <c r="E967" s="120">
        <f>IF(DAY(A966)=$A$5,VLOOKUP(A966,[1]A!$E$15:$G$200,3),E966)</f>
        <v>1091.25</v>
      </c>
      <c r="F967" s="100">
        <f t="shared" si="402"/>
        <v>45312</v>
      </c>
      <c r="G967" s="141">
        <f t="shared" si="403"/>
        <v>2.6995934989231252E-3</v>
      </c>
      <c r="H967" s="101">
        <f t="shared" si="385"/>
        <v>11</v>
      </c>
      <c r="I967" s="101">
        <f t="shared" si="386"/>
        <v>28</v>
      </c>
      <c r="J967" s="96">
        <f t="shared" si="387"/>
        <v>1.0010596866985035</v>
      </c>
      <c r="K967" s="96">
        <v>1</v>
      </c>
      <c r="L967" s="96">
        <f t="shared" si="404"/>
        <v>1.00105968</v>
      </c>
      <c r="M967" s="96">
        <f t="shared" si="405"/>
        <v>1201.4023430300001</v>
      </c>
      <c r="N967" s="24">
        <f t="shared" si="390"/>
        <v>0</v>
      </c>
      <c r="O967" s="95">
        <f t="shared" si="391"/>
        <v>0</v>
      </c>
      <c r="P967" s="96">
        <f t="shared" si="392"/>
        <v>0</v>
      </c>
      <c r="Q967" s="5">
        <f t="shared" si="388"/>
        <v>0.12</v>
      </c>
      <c r="R967" s="8">
        <f t="shared" si="393"/>
        <v>1.0037170559999999</v>
      </c>
      <c r="S967" s="3">
        <f t="shared" si="394"/>
        <v>4.4656797800000003</v>
      </c>
      <c r="T967" s="3">
        <f t="shared" si="395"/>
        <v>0</v>
      </c>
      <c r="U967" s="97" t="str">
        <f t="shared" si="406"/>
        <v>A+J=</v>
      </c>
      <c r="V967" s="122">
        <f t="shared" si="399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84"/>
        <v>45720</v>
      </c>
      <c r="B968" s="96">
        <f t="shared" si="400"/>
        <v>1206.39096619</v>
      </c>
      <c r="C968" s="3">
        <f t="shared" si="397"/>
        <v>1200.1305886499999</v>
      </c>
      <c r="D968" s="99">
        <f t="shared" si="401"/>
        <v>1088.3119999999999</v>
      </c>
      <c r="E968" s="120">
        <f>IF(DAY(A967)=$A$5,VLOOKUP(A967,[1]A!$E$15:$G$200,3),E967)</f>
        <v>1091.25</v>
      </c>
      <c r="F968" s="100">
        <f t="shared" si="402"/>
        <v>45312</v>
      </c>
      <c r="G968" s="141">
        <f t="shared" si="403"/>
        <v>2.6995934989231252E-3</v>
      </c>
      <c r="H968" s="101">
        <f t="shared" si="385"/>
        <v>12</v>
      </c>
      <c r="I968" s="101">
        <f t="shared" si="386"/>
        <v>28</v>
      </c>
      <c r="J968" s="96">
        <f t="shared" si="387"/>
        <v>1.0011560775178132</v>
      </c>
      <c r="K968" s="96">
        <v>1</v>
      </c>
      <c r="L968" s="96">
        <f t="shared" si="404"/>
        <v>1.00115607</v>
      </c>
      <c r="M968" s="96">
        <f t="shared" si="405"/>
        <v>1201.51802361</v>
      </c>
      <c r="N968" s="24">
        <f t="shared" si="390"/>
        <v>0</v>
      </c>
      <c r="O968" s="95">
        <f t="shared" si="391"/>
        <v>0</v>
      </c>
      <c r="P968" s="96">
        <f t="shared" si="392"/>
        <v>0</v>
      </c>
      <c r="Q968" s="5">
        <f t="shared" si="388"/>
        <v>0.12</v>
      </c>
      <c r="R968" s="8">
        <f t="shared" si="393"/>
        <v>1.0040556549999999</v>
      </c>
      <c r="S968" s="3">
        <f t="shared" si="394"/>
        <v>4.8729425800000001</v>
      </c>
      <c r="T968" s="3">
        <f t="shared" si="395"/>
        <v>0</v>
      </c>
      <c r="U968" s="97" t="str">
        <f t="shared" si="406"/>
        <v>A+J=</v>
      </c>
      <c r="V968" s="122">
        <f t="shared" si="399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84"/>
        <v>45721</v>
      </c>
      <c r="B969" s="96">
        <f t="shared" si="400"/>
        <v>1206.9141369500001</v>
      </c>
      <c r="C969" s="3">
        <f t="shared" si="397"/>
        <v>1200.1305886499999</v>
      </c>
      <c r="D969" s="99">
        <f t="shared" si="401"/>
        <v>1088.3119999999999</v>
      </c>
      <c r="E969" s="120">
        <f>IF(DAY(A968)=$A$5,VLOOKUP(A968,[1]A!$E$15:$G$200,3),E968)</f>
        <v>1091.25</v>
      </c>
      <c r="F969" s="100">
        <f t="shared" si="402"/>
        <v>45312</v>
      </c>
      <c r="G969" s="141">
        <f t="shared" si="403"/>
        <v>2.6995934989231252E-3</v>
      </c>
      <c r="H969" s="101">
        <f t="shared" si="385"/>
        <v>13</v>
      </c>
      <c r="I969" s="101">
        <f t="shared" si="386"/>
        <v>28</v>
      </c>
      <c r="J969" s="96">
        <f t="shared" si="387"/>
        <v>1.0012524776184775</v>
      </c>
      <c r="K969" s="96">
        <v>1</v>
      </c>
      <c r="L969" s="96">
        <f t="shared" si="404"/>
        <v>1.0012524700000001</v>
      </c>
      <c r="M969" s="96">
        <f t="shared" si="405"/>
        <v>1201.6337162</v>
      </c>
      <c r="N969" s="24">
        <f t="shared" si="390"/>
        <v>0</v>
      </c>
      <c r="O969" s="95">
        <f t="shared" si="391"/>
        <v>0</v>
      </c>
      <c r="P969" s="96">
        <f t="shared" si="392"/>
        <v>0</v>
      </c>
      <c r="Q969" s="5">
        <f t="shared" si="388"/>
        <v>0.12</v>
      </c>
      <c r="R969" s="8">
        <f t="shared" si="393"/>
        <v>1.004394368</v>
      </c>
      <c r="S969" s="3">
        <f t="shared" si="394"/>
        <v>5.2804207500000002</v>
      </c>
      <c r="T969" s="3">
        <f t="shared" si="395"/>
        <v>0</v>
      </c>
      <c r="U969" s="97" t="str">
        <f t="shared" si="406"/>
        <v>A+J=</v>
      </c>
      <c r="V969" s="122">
        <f t="shared" si="399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84"/>
        <v>45722</v>
      </c>
      <c r="B970" s="96">
        <f t="shared" si="400"/>
        <v>1207.43753513</v>
      </c>
      <c r="C970" s="3">
        <f t="shared" si="397"/>
        <v>1200.1305886499999</v>
      </c>
      <c r="D970" s="99">
        <f t="shared" si="401"/>
        <v>1088.3119999999999</v>
      </c>
      <c r="E970" s="120">
        <f>IF(DAY(A969)=$A$5,VLOOKUP(A969,[1]A!$E$15:$G$200,3),E969)</f>
        <v>1091.25</v>
      </c>
      <c r="F970" s="100">
        <f t="shared" si="402"/>
        <v>45312</v>
      </c>
      <c r="G970" s="141">
        <f t="shared" si="403"/>
        <v>2.6995934989231252E-3</v>
      </c>
      <c r="H970" s="101">
        <f t="shared" si="385"/>
        <v>14</v>
      </c>
      <c r="I970" s="101">
        <f t="shared" si="386"/>
        <v>28</v>
      </c>
      <c r="J970" s="96">
        <f t="shared" si="387"/>
        <v>1.0013488870013902</v>
      </c>
      <c r="K970" s="96">
        <v>1</v>
      </c>
      <c r="L970" s="96">
        <f t="shared" si="404"/>
        <v>1.0013488800000001</v>
      </c>
      <c r="M970" s="96">
        <f t="shared" si="405"/>
        <v>1201.7494207899999</v>
      </c>
      <c r="N970" s="24">
        <f t="shared" si="390"/>
        <v>0</v>
      </c>
      <c r="O970" s="95">
        <f t="shared" si="391"/>
        <v>0</v>
      </c>
      <c r="P970" s="96">
        <f t="shared" si="392"/>
        <v>0</v>
      </c>
      <c r="Q970" s="5">
        <f t="shared" si="388"/>
        <v>0.12</v>
      </c>
      <c r="R970" s="8">
        <f t="shared" si="393"/>
        <v>1.004733195</v>
      </c>
      <c r="S970" s="3">
        <f t="shared" si="394"/>
        <v>5.6881143400000003</v>
      </c>
      <c r="T970" s="3">
        <f t="shared" si="395"/>
        <v>0</v>
      </c>
      <c r="U970" s="97" t="str">
        <f t="shared" si="406"/>
        <v>A+J=</v>
      </c>
      <c r="V970" s="122">
        <f t="shared" si="399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7">(A970+1)</f>
        <v>45723</v>
      </c>
      <c r="B971" s="96">
        <f t="shared" si="400"/>
        <v>1207.9611608100001</v>
      </c>
      <c r="C971" s="3">
        <f t="shared" si="397"/>
        <v>1200.1305886499999</v>
      </c>
      <c r="D971" s="99">
        <f t="shared" si="401"/>
        <v>1088.3119999999999</v>
      </c>
      <c r="E971" s="120">
        <f>IF(DAY(A970)=$A$5,VLOOKUP(A970,[1]A!$E$15:$G$200,3),E970)</f>
        <v>1091.25</v>
      </c>
      <c r="F971" s="100">
        <f t="shared" si="402"/>
        <v>45312</v>
      </c>
      <c r="G971" s="141">
        <f t="shared" si="403"/>
        <v>2.6995934989231252E-3</v>
      </c>
      <c r="H971" s="101">
        <f t="shared" ref="H971:H1034" si="408">IF(A971&gt;A$7,IF(DAY(A971)=A$5+1,1,H970+1),0)</f>
        <v>15</v>
      </c>
      <c r="I971" s="101">
        <f t="shared" ref="I971:I1034" si="409">IF(DAY(A971)=A$5+1,DAY(EOMONTH(A971,0)),I970)</f>
        <v>28</v>
      </c>
      <c r="J971" s="96">
        <f t="shared" ref="J971:J1034" si="410">IF(E971&gt;D971,((E971/D971)^(H971/I971)),1)</f>
        <v>1.0014453056674453</v>
      </c>
      <c r="K971" s="96">
        <v>1</v>
      </c>
      <c r="L971" s="96">
        <f t="shared" si="404"/>
        <v>1.0014453000000001</v>
      </c>
      <c r="M971" s="96">
        <f t="shared" si="405"/>
        <v>1201.8651373800001</v>
      </c>
      <c r="N971" s="24">
        <f t="shared" si="390"/>
        <v>0</v>
      </c>
      <c r="O971" s="95">
        <f t="shared" si="391"/>
        <v>0</v>
      </c>
      <c r="P971" s="96">
        <f t="shared" si="392"/>
        <v>0</v>
      </c>
      <c r="Q971" s="5">
        <f t="shared" ref="Q971:Q1034" si="411">(Q970)</f>
        <v>0.12</v>
      </c>
      <c r="R971" s="8">
        <f t="shared" si="393"/>
        <v>1.0050721359999999</v>
      </c>
      <c r="S971" s="3">
        <f t="shared" si="394"/>
        <v>6.0960234299999998</v>
      </c>
      <c r="T971" s="3">
        <f t="shared" si="395"/>
        <v>0</v>
      </c>
      <c r="U971" s="97" t="str">
        <f t="shared" ref="U971:U986" si="412">U970</f>
        <v>A+J=</v>
      </c>
      <c r="V971" s="122">
        <f t="shared" si="399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7"/>
        <v>45724</v>
      </c>
      <c r="B972" s="96">
        <f t="shared" si="400"/>
        <v>1208.4850152200002</v>
      </c>
      <c r="C972" s="3">
        <f t="shared" si="397"/>
        <v>1200.1305886499999</v>
      </c>
      <c r="D972" s="99">
        <f t="shared" si="401"/>
        <v>1088.3119999999999</v>
      </c>
      <c r="E972" s="120">
        <f>IF(DAY(A971)=$A$5,VLOOKUP(A971,[1]A!$E$15:$G$200,3),E971)</f>
        <v>1091.25</v>
      </c>
      <c r="F972" s="100">
        <f t="shared" si="402"/>
        <v>45312</v>
      </c>
      <c r="G972" s="141">
        <f t="shared" si="403"/>
        <v>2.6995934989231252E-3</v>
      </c>
      <c r="H972" s="101">
        <f t="shared" si="408"/>
        <v>16</v>
      </c>
      <c r="I972" s="101">
        <f t="shared" si="409"/>
        <v>28</v>
      </c>
      <c r="J972" s="96">
        <f t="shared" si="410"/>
        <v>1.0015417336175363</v>
      </c>
      <c r="K972" s="96">
        <v>1</v>
      </c>
      <c r="L972" s="96">
        <f t="shared" si="404"/>
        <v>1.00154173</v>
      </c>
      <c r="M972" s="96">
        <f t="shared" si="405"/>
        <v>1201.9808659800001</v>
      </c>
      <c r="N972" s="24">
        <f t="shared" ref="N972:N1035" si="413">IF(DAY(A972)=A$5,VLOOKUP(A972,$Y$10:$AG$80,8),0)</f>
        <v>0</v>
      </c>
      <c r="O972" s="95">
        <f t="shared" ref="O972:O1035" si="414">IF(N972&gt;0,VLOOKUP(N972,$X$10:$AD$117,7),0)</f>
        <v>0</v>
      </c>
      <c r="P972" s="96">
        <f t="shared" ref="P972:P1035" si="415">IF(O972&gt;0,TRUNC(O972*M972,8),0)</f>
        <v>0</v>
      </c>
      <c r="Q972" s="5">
        <f t="shared" si="411"/>
        <v>0.12</v>
      </c>
      <c r="R972" s="8">
        <f t="shared" ref="R972:R1035" si="416">ROUND((1+Q972)^(30/360)^(H972/I972),9)</f>
        <v>1.005411192</v>
      </c>
      <c r="S972" s="3">
        <f t="shared" ref="S972:S1035" si="417">TRUNC(M972*(R972-1),8)</f>
        <v>6.5041492400000003</v>
      </c>
      <c r="T972" s="3">
        <f t="shared" ref="T972:T1035" si="418">IF(N972&gt;0,P972+S972,0)</f>
        <v>0</v>
      </c>
      <c r="U972" s="97" t="str">
        <f t="shared" si="412"/>
        <v>A+J=</v>
      </c>
      <c r="V972" s="122">
        <f t="shared" si="399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7"/>
        <v>45725</v>
      </c>
      <c r="B973" s="96">
        <f t="shared" si="400"/>
        <v>1209.0090972099999</v>
      </c>
      <c r="C973" s="3">
        <f t="shared" si="397"/>
        <v>1200.1305886499999</v>
      </c>
      <c r="D973" s="99">
        <f t="shared" si="401"/>
        <v>1088.3119999999999</v>
      </c>
      <c r="E973" s="120">
        <f>IF(DAY(A972)=$A$5,VLOOKUP(A972,[1]A!$E$15:$G$200,3),E972)</f>
        <v>1091.25</v>
      </c>
      <c r="F973" s="100">
        <f t="shared" si="402"/>
        <v>45312</v>
      </c>
      <c r="G973" s="141">
        <f t="shared" si="403"/>
        <v>2.6995934989231252E-3</v>
      </c>
      <c r="H973" s="101">
        <f t="shared" si="408"/>
        <v>17</v>
      </c>
      <c r="I973" s="101">
        <f t="shared" si="409"/>
        <v>28</v>
      </c>
      <c r="J973" s="96">
        <f t="shared" si="410"/>
        <v>1.0016381708525572</v>
      </c>
      <c r="K973" s="96">
        <v>1</v>
      </c>
      <c r="L973" s="96">
        <f t="shared" si="404"/>
        <v>1.0016381700000001</v>
      </c>
      <c r="M973" s="96">
        <f t="shared" si="405"/>
        <v>1202.0966065699999</v>
      </c>
      <c r="N973" s="24">
        <f t="shared" si="413"/>
        <v>0</v>
      </c>
      <c r="O973" s="95">
        <f t="shared" si="414"/>
        <v>0</v>
      </c>
      <c r="P973" s="96">
        <f t="shared" si="415"/>
        <v>0</v>
      </c>
      <c r="Q973" s="5">
        <f t="shared" si="411"/>
        <v>0.12</v>
      </c>
      <c r="R973" s="8">
        <f t="shared" si="416"/>
        <v>1.0057503619999999</v>
      </c>
      <c r="S973" s="3">
        <f t="shared" si="417"/>
        <v>6.9124906399999997</v>
      </c>
      <c r="T973" s="3">
        <f t="shared" si="418"/>
        <v>0</v>
      </c>
      <c r="U973" s="97" t="str">
        <f t="shared" si="412"/>
        <v>A+J=</v>
      </c>
      <c r="V973" s="122">
        <f t="shared" si="399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7"/>
        <v>45726</v>
      </c>
      <c r="B974" s="96">
        <f t="shared" si="400"/>
        <v>1209.53339598</v>
      </c>
      <c r="C974" s="3">
        <f t="shared" si="397"/>
        <v>1200.1305886499999</v>
      </c>
      <c r="D974" s="99">
        <f t="shared" si="401"/>
        <v>1088.3119999999999</v>
      </c>
      <c r="E974" s="120">
        <f>IF(DAY(A973)=$A$5,VLOOKUP(A973,[1]A!$E$15:$G$200,3),E973)</f>
        <v>1091.25</v>
      </c>
      <c r="F974" s="100">
        <f t="shared" si="402"/>
        <v>45312</v>
      </c>
      <c r="G974" s="141">
        <f t="shared" si="403"/>
        <v>2.6995934989231252E-3</v>
      </c>
      <c r="H974" s="101">
        <f t="shared" si="408"/>
        <v>18</v>
      </c>
      <c r="I974" s="101">
        <f t="shared" si="409"/>
        <v>28</v>
      </c>
      <c r="J974" s="96">
        <f t="shared" si="410"/>
        <v>1.0017346173734021</v>
      </c>
      <c r="K974" s="96">
        <v>1</v>
      </c>
      <c r="L974" s="96">
        <f t="shared" si="404"/>
        <v>1.00173461</v>
      </c>
      <c r="M974" s="96">
        <f t="shared" si="405"/>
        <v>1202.2123471699999</v>
      </c>
      <c r="N974" s="24">
        <f t="shared" si="413"/>
        <v>0</v>
      </c>
      <c r="O974" s="95">
        <f t="shared" si="414"/>
        <v>0</v>
      </c>
      <c r="P974" s="96">
        <f t="shared" si="415"/>
        <v>0</v>
      </c>
      <c r="Q974" s="5">
        <f t="shared" si="411"/>
        <v>0.12</v>
      </c>
      <c r="R974" s="8">
        <f t="shared" si="416"/>
        <v>1.006089647</v>
      </c>
      <c r="S974" s="3">
        <f t="shared" si="417"/>
        <v>7.3210488099999997</v>
      </c>
      <c r="T974" s="3">
        <f t="shared" si="418"/>
        <v>0</v>
      </c>
      <c r="U974" s="97" t="str">
        <f t="shared" si="412"/>
        <v>A+J=</v>
      </c>
      <c r="V974" s="122">
        <f t="shared" si="399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7"/>
        <v>45727</v>
      </c>
      <c r="B975" s="96">
        <f t="shared" si="400"/>
        <v>1210.0579332899999</v>
      </c>
      <c r="C975" s="3">
        <f t="shared" si="397"/>
        <v>1200.1305886499999</v>
      </c>
      <c r="D975" s="99">
        <f t="shared" si="401"/>
        <v>1088.3119999999999</v>
      </c>
      <c r="E975" s="120">
        <f>IF(DAY(A974)=$A$5,VLOOKUP(A974,[1]A!$E$15:$G$200,3),E974)</f>
        <v>1091.25</v>
      </c>
      <c r="F975" s="100">
        <f t="shared" si="402"/>
        <v>45312</v>
      </c>
      <c r="G975" s="141">
        <f t="shared" si="403"/>
        <v>2.6995934989231252E-3</v>
      </c>
      <c r="H975" s="101">
        <f t="shared" si="408"/>
        <v>19</v>
      </c>
      <c r="I975" s="101">
        <f t="shared" si="409"/>
        <v>28</v>
      </c>
      <c r="J975" s="96">
        <f t="shared" si="410"/>
        <v>1.0018310731809654</v>
      </c>
      <c r="K975" s="96">
        <v>1</v>
      </c>
      <c r="L975" s="96">
        <f t="shared" si="404"/>
        <v>1.0018310699999999</v>
      </c>
      <c r="M975" s="96">
        <f t="shared" si="405"/>
        <v>1202.32811176</v>
      </c>
      <c r="N975" s="24">
        <f t="shared" si="413"/>
        <v>0</v>
      </c>
      <c r="O975" s="95">
        <f t="shared" si="414"/>
        <v>0</v>
      </c>
      <c r="P975" s="96">
        <f t="shared" si="415"/>
        <v>0</v>
      </c>
      <c r="Q975" s="5">
        <f t="shared" si="411"/>
        <v>0.12</v>
      </c>
      <c r="R975" s="8">
        <f t="shared" si="416"/>
        <v>1.006429045</v>
      </c>
      <c r="S975" s="3">
        <f t="shared" si="417"/>
        <v>7.7298215299999997</v>
      </c>
      <c r="T975" s="3">
        <f t="shared" si="418"/>
        <v>0</v>
      </c>
      <c r="U975" s="97" t="str">
        <f t="shared" si="412"/>
        <v>A+J=</v>
      </c>
      <c r="V975" s="122">
        <f t="shared" si="399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7"/>
        <v>45728</v>
      </c>
      <c r="B976" s="96">
        <f t="shared" si="400"/>
        <v>1210.58268868</v>
      </c>
      <c r="C976" s="3">
        <f t="shared" si="397"/>
        <v>1200.1305886499999</v>
      </c>
      <c r="D976" s="99">
        <f t="shared" si="401"/>
        <v>1088.3119999999999</v>
      </c>
      <c r="E976" s="120">
        <f>IF(DAY(A975)=$A$5,VLOOKUP(A975,[1]A!$E$15:$G$200,3),E975)</f>
        <v>1091.25</v>
      </c>
      <c r="F976" s="100">
        <f t="shared" si="402"/>
        <v>45312</v>
      </c>
      <c r="G976" s="141">
        <f t="shared" si="403"/>
        <v>2.6995934989231252E-3</v>
      </c>
      <c r="H976" s="101">
        <f t="shared" si="408"/>
        <v>20</v>
      </c>
      <c r="I976" s="101">
        <f t="shared" si="409"/>
        <v>28</v>
      </c>
      <c r="J976" s="96">
        <f t="shared" si="410"/>
        <v>1.0019275382761408</v>
      </c>
      <c r="K976" s="96">
        <v>1</v>
      </c>
      <c r="L976" s="96">
        <f t="shared" si="404"/>
        <v>1.0019275299999999</v>
      </c>
      <c r="M976" s="96">
        <f t="shared" si="405"/>
        <v>1202.4438763600001</v>
      </c>
      <c r="N976" s="24">
        <f t="shared" si="413"/>
        <v>0</v>
      </c>
      <c r="O976" s="95">
        <f t="shared" si="414"/>
        <v>0</v>
      </c>
      <c r="P976" s="96">
        <f t="shared" si="415"/>
        <v>0</v>
      </c>
      <c r="Q976" s="5">
        <f t="shared" si="411"/>
        <v>0.12</v>
      </c>
      <c r="R976" s="8">
        <f t="shared" si="416"/>
        <v>1.006768559</v>
      </c>
      <c r="S976" s="3">
        <f t="shared" si="417"/>
        <v>8.1388123199999995</v>
      </c>
      <c r="T976" s="3">
        <f t="shared" si="418"/>
        <v>0</v>
      </c>
      <c r="U976" s="97" t="str">
        <f t="shared" si="412"/>
        <v>A+J=</v>
      </c>
      <c r="V976" s="122">
        <f t="shared" si="399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7"/>
        <v>45729</v>
      </c>
      <c r="B977" s="96">
        <f t="shared" si="400"/>
        <v>1211.1076839299999</v>
      </c>
      <c r="C977" s="3">
        <f t="shared" si="397"/>
        <v>1200.1305886499999</v>
      </c>
      <c r="D977" s="99">
        <f t="shared" si="401"/>
        <v>1088.3119999999999</v>
      </c>
      <c r="E977" s="120">
        <f>IF(DAY(A976)=$A$5,VLOOKUP(A976,[1]A!$E$15:$G$200,3),E976)</f>
        <v>1091.25</v>
      </c>
      <c r="F977" s="100">
        <f t="shared" si="402"/>
        <v>45312</v>
      </c>
      <c r="G977" s="141">
        <f t="shared" si="403"/>
        <v>2.6995934989231252E-3</v>
      </c>
      <c r="H977" s="101">
        <f t="shared" si="408"/>
        <v>21</v>
      </c>
      <c r="I977" s="101">
        <f t="shared" si="409"/>
        <v>28</v>
      </c>
      <c r="J977" s="96">
        <f t="shared" si="410"/>
        <v>1.002024012659823</v>
      </c>
      <c r="K977" s="96">
        <v>1</v>
      </c>
      <c r="L977" s="96">
        <f t="shared" si="404"/>
        <v>1.00202401</v>
      </c>
      <c r="M977" s="96">
        <f t="shared" si="405"/>
        <v>1202.55966496</v>
      </c>
      <c r="N977" s="24">
        <f t="shared" si="413"/>
        <v>0</v>
      </c>
      <c r="O977" s="95">
        <f t="shared" si="414"/>
        <v>0</v>
      </c>
      <c r="P977" s="96">
        <f t="shared" si="415"/>
        <v>0</v>
      </c>
      <c r="Q977" s="5">
        <f t="shared" si="411"/>
        <v>0.12</v>
      </c>
      <c r="R977" s="8">
        <f t="shared" si="416"/>
        <v>1.007108187</v>
      </c>
      <c r="S977" s="3">
        <f t="shared" si="417"/>
        <v>8.5480189699999993</v>
      </c>
      <c r="T977" s="3">
        <f t="shared" si="418"/>
        <v>0</v>
      </c>
      <c r="U977" s="97" t="str">
        <f t="shared" si="412"/>
        <v>A+J=</v>
      </c>
      <c r="V977" s="122">
        <f t="shared" si="399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7"/>
        <v>45730</v>
      </c>
      <c r="B978" s="96">
        <f t="shared" si="400"/>
        <v>1211.6328949400001</v>
      </c>
      <c r="C978" s="3">
        <f t="shared" si="397"/>
        <v>1200.1305886499999</v>
      </c>
      <c r="D978" s="99">
        <f t="shared" si="401"/>
        <v>1088.3119999999999</v>
      </c>
      <c r="E978" s="120">
        <f>IF(DAY(A977)=$A$5,VLOOKUP(A977,[1]A!$E$15:$G$200,3),E977)</f>
        <v>1091.25</v>
      </c>
      <c r="F978" s="100">
        <f t="shared" si="402"/>
        <v>45312</v>
      </c>
      <c r="G978" s="141">
        <f t="shared" si="403"/>
        <v>2.6995934989231252E-3</v>
      </c>
      <c r="H978" s="101">
        <f t="shared" si="408"/>
        <v>22</v>
      </c>
      <c r="I978" s="101">
        <f t="shared" si="409"/>
        <v>28</v>
      </c>
      <c r="J978" s="96">
        <f t="shared" si="410"/>
        <v>1.0021204963329062</v>
      </c>
      <c r="K978" s="96">
        <v>1</v>
      </c>
      <c r="L978" s="96">
        <f t="shared" si="404"/>
        <v>1.00212049</v>
      </c>
      <c r="M978" s="96">
        <f t="shared" si="405"/>
        <v>1202.6754535600001</v>
      </c>
      <c r="N978" s="24">
        <f t="shared" si="413"/>
        <v>0</v>
      </c>
      <c r="O978" s="95">
        <f t="shared" si="414"/>
        <v>0</v>
      </c>
      <c r="P978" s="96">
        <f t="shared" si="415"/>
        <v>0</v>
      </c>
      <c r="Q978" s="5">
        <f t="shared" si="411"/>
        <v>0.12</v>
      </c>
      <c r="R978" s="8">
        <f t="shared" si="416"/>
        <v>1.007447929</v>
      </c>
      <c r="S978" s="3">
        <f t="shared" si="417"/>
        <v>8.9574413800000006</v>
      </c>
      <c r="T978" s="3">
        <f t="shared" si="418"/>
        <v>0</v>
      </c>
      <c r="U978" s="97" t="str">
        <f t="shared" si="412"/>
        <v>A+J=</v>
      </c>
      <c r="V978" s="122">
        <f t="shared" si="399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7"/>
        <v>45731</v>
      </c>
      <c r="B979" s="96">
        <f t="shared" si="400"/>
        <v>1212.15833625</v>
      </c>
      <c r="C979" s="3">
        <f t="shared" si="397"/>
        <v>1200.1305886499999</v>
      </c>
      <c r="D979" s="99">
        <f t="shared" si="401"/>
        <v>1088.3119999999999</v>
      </c>
      <c r="E979" s="120">
        <f>IF(DAY(A978)=$A$5,VLOOKUP(A978,[1]A!$E$15:$G$200,3),E978)</f>
        <v>1091.25</v>
      </c>
      <c r="F979" s="100">
        <f t="shared" si="402"/>
        <v>45312</v>
      </c>
      <c r="G979" s="141">
        <f t="shared" si="403"/>
        <v>2.6995934989231252E-3</v>
      </c>
      <c r="H979" s="101">
        <f t="shared" si="408"/>
        <v>23</v>
      </c>
      <c r="I979" s="101">
        <f t="shared" si="409"/>
        <v>28</v>
      </c>
      <c r="J979" s="96">
        <f t="shared" si="410"/>
        <v>1.0022169892962849</v>
      </c>
      <c r="K979" s="96">
        <v>1</v>
      </c>
      <c r="L979" s="96">
        <f t="shared" si="404"/>
        <v>1.00221698</v>
      </c>
      <c r="M979" s="96">
        <f t="shared" si="405"/>
        <v>1202.7912541600001</v>
      </c>
      <c r="N979" s="24">
        <f t="shared" si="413"/>
        <v>0</v>
      </c>
      <c r="O979" s="95">
        <f t="shared" si="414"/>
        <v>0</v>
      </c>
      <c r="P979" s="96">
        <f t="shared" si="415"/>
        <v>0</v>
      </c>
      <c r="Q979" s="5">
        <f t="shared" si="411"/>
        <v>0.12</v>
      </c>
      <c r="R979" s="8">
        <f t="shared" si="416"/>
        <v>1.007787787</v>
      </c>
      <c r="S979" s="3">
        <f t="shared" si="417"/>
        <v>9.3670820900000002</v>
      </c>
      <c r="T979" s="3">
        <f t="shared" si="418"/>
        <v>0</v>
      </c>
      <c r="U979" s="97" t="str">
        <f t="shared" si="412"/>
        <v>A+J=</v>
      </c>
      <c r="V979" s="122">
        <f t="shared" si="399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7"/>
        <v>45732</v>
      </c>
      <c r="B980" s="96">
        <f t="shared" si="400"/>
        <v>1212.6840163900001</v>
      </c>
      <c r="C980" s="3">
        <f t="shared" si="397"/>
        <v>1200.1305886499999</v>
      </c>
      <c r="D980" s="99">
        <f t="shared" si="401"/>
        <v>1088.3119999999999</v>
      </c>
      <c r="E980" s="120">
        <f>IF(DAY(A979)=$A$5,VLOOKUP(A979,[1]A!$E$15:$G$200,3),E979)</f>
        <v>1091.25</v>
      </c>
      <c r="F980" s="100">
        <f t="shared" si="402"/>
        <v>45312</v>
      </c>
      <c r="G980" s="141">
        <f t="shared" si="403"/>
        <v>2.6995934989231252E-3</v>
      </c>
      <c r="H980" s="101">
        <f t="shared" si="408"/>
        <v>24</v>
      </c>
      <c r="I980" s="101">
        <f t="shared" si="409"/>
        <v>28</v>
      </c>
      <c r="J980" s="96">
        <f t="shared" si="410"/>
        <v>1.0023134915508536</v>
      </c>
      <c r="K980" s="96">
        <v>1</v>
      </c>
      <c r="L980" s="96">
        <f t="shared" si="404"/>
        <v>1.0023134899999999</v>
      </c>
      <c r="M980" s="96">
        <f t="shared" si="405"/>
        <v>1202.9070787600001</v>
      </c>
      <c r="N980" s="24">
        <f t="shared" si="413"/>
        <v>0</v>
      </c>
      <c r="O980" s="95">
        <f t="shared" si="414"/>
        <v>0</v>
      </c>
      <c r="P980" s="96">
        <f t="shared" si="415"/>
        <v>0</v>
      </c>
      <c r="Q980" s="5">
        <f t="shared" si="411"/>
        <v>0.12</v>
      </c>
      <c r="R980" s="8">
        <f t="shared" si="416"/>
        <v>1.0081277580000001</v>
      </c>
      <c r="S980" s="3">
        <f t="shared" si="417"/>
        <v>9.7769376300000008</v>
      </c>
      <c r="T980" s="3">
        <f t="shared" si="418"/>
        <v>0</v>
      </c>
      <c r="U980" s="97" t="str">
        <f t="shared" si="412"/>
        <v>A+J=</v>
      </c>
      <c r="V980" s="122">
        <f t="shared" si="399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7"/>
        <v>45733</v>
      </c>
      <c r="B981" s="96">
        <f t="shared" si="400"/>
        <v>1213.2099148300001</v>
      </c>
      <c r="C981" s="3">
        <f t="shared" si="397"/>
        <v>1200.1305886499999</v>
      </c>
      <c r="D981" s="99">
        <f t="shared" si="401"/>
        <v>1088.3119999999999</v>
      </c>
      <c r="E981" s="120">
        <f>IF(DAY(A980)=$A$5,VLOOKUP(A980,[1]A!$E$15:$G$200,3),E980)</f>
        <v>1091.25</v>
      </c>
      <c r="F981" s="100">
        <f t="shared" si="402"/>
        <v>45312</v>
      </c>
      <c r="G981" s="141">
        <f t="shared" si="403"/>
        <v>2.6995934989231252E-3</v>
      </c>
      <c r="H981" s="101">
        <f t="shared" si="408"/>
        <v>25</v>
      </c>
      <c r="I981" s="101">
        <f t="shared" si="409"/>
        <v>28</v>
      </c>
      <c r="J981" s="96">
        <f t="shared" si="410"/>
        <v>1.0024100030975072</v>
      </c>
      <c r="K981" s="96">
        <v>1</v>
      </c>
      <c r="L981" s="96">
        <f t="shared" si="404"/>
        <v>1.00241</v>
      </c>
      <c r="M981" s="96">
        <f t="shared" si="405"/>
        <v>1203.0229033600001</v>
      </c>
      <c r="N981" s="24">
        <f t="shared" si="413"/>
        <v>0</v>
      </c>
      <c r="O981" s="95">
        <f t="shared" si="414"/>
        <v>0</v>
      </c>
      <c r="P981" s="96">
        <f t="shared" si="415"/>
        <v>0</v>
      </c>
      <c r="Q981" s="5">
        <f t="shared" si="411"/>
        <v>0.12</v>
      </c>
      <c r="R981" s="8">
        <f t="shared" si="416"/>
        <v>1.008467845</v>
      </c>
      <c r="S981" s="3">
        <f t="shared" si="417"/>
        <v>10.18701147</v>
      </c>
      <c r="T981" s="3">
        <f t="shared" si="418"/>
        <v>0</v>
      </c>
      <c r="U981" s="97" t="str">
        <f t="shared" si="412"/>
        <v>A+J=</v>
      </c>
      <c r="V981" s="122">
        <f t="shared" si="399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7"/>
        <v>45734</v>
      </c>
      <c r="B982" s="96">
        <f t="shared" si="400"/>
        <v>1213.73604133</v>
      </c>
      <c r="C982" s="3">
        <f t="shared" si="397"/>
        <v>1200.1305886499999</v>
      </c>
      <c r="D982" s="99">
        <f t="shared" si="401"/>
        <v>1088.3119999999999</v>
      </c>
      <c r="E982" s="120">
        <f>IF(DAY(A981)=$A$5,VLOOKUP(A981,[1]A!$E$15:$G$200,3),E981)</f>
        <v>1091.25</v>
      </c>
      <c r="F982" s="100">
        <f t="shared" si="402"/>
        <v>45312</v>
      </c>
      <c r="G982" s="141">
        <f t="shared" si="403"/>
        <v>2.6995934989231252E-3</v>
      </c>
      <c r="H982" s="101">
        <f t="shared" si="408"/>
        <v>26</v>
      </c>
      <c r="I982" s="101">
        <f t="shared" si="409"/>
        <v>28</v>
      </c>
      <c r="J982" s="96">
        <f t="shared" si="410"/>
        <v>1.00250652393714</v>
      </c>
      <c r="K982" s="96">
        <v>1</v>
      </c>
      <c r="L982" s="96">
        <f t="shared" si="404"/>
        <v>1.0025065200000001</v>
      </c>
      <c r="M982" s="96">
        <f t="shared" si="405"/>
        <v>1203.13873997</v>
      </c>
      <c r="N982" s="24">
        <f t="shared" si="413"/>
        <v>0</v>
      </c>
      <c r="O982" s="95">
        <f t="shared" si="414"/>
        <v>0</v>
      </c>
      <c r="P982" s="96">
        <f t="shared" si="415"/>
        <v>0</v>
      </c>
      <c r="Q982" s="5">
        <f t="shared" si="411"/>
        <v>0.12</v>
      </c>
      <c r="R982" s="8">
        <f t="shared" si="416"/>
        <v>1.008808046</v>
      </c>
      <c r="S982" s="3">
        <f t="shared" si="417"/>
        <v>10.597301359999999</v>
      </c>
      <c r="T982" s="3">
        <f t="shared" si="418"/>
        <v>0</v>
      </c>
      <c r="U982" s="97" t="str">
        <f t="shared" si="412"/>
        <v>A+J=</v>
      </c>
      <c r="V982" s="122">
        <f t="shared" si="399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7"/>
        <v>45735</v>
      </c>
      <c r="B983" s="96">
        <f t="shared" si="400"/>
        <v>1214.2623971199998</v>
      </c>
      <c r="C983" s="3">
        <f t="shared" si="397"/>
        <v>1200.1305886499999</v>
      </c>
      <c r="D983" s="99">
        <f t="shared" si="401"/>
        <v>1088.3119999999999</v>
      </c>
      <c r="E983" s="120">
        <f>IF(DAY(A982)=$A$5,VLOOKUP(A982,[1]A!$E$15:$G$200,3),E982)</f>
        <v>1091.25</v>
      </c>
      <c r="F983" s="100">
        <f t="shared" si="402"/>
        <v>45312</v>
      </c>
      <c r="G983" s="141">
        <f t="shared" si="403"/>
        <v>2.6995934989231252E-3</v>
      </c>
      <c r="H983" s="101">
        <f t="shared" si="408"/>
        <v>27</v>
      </c>
      <c r="I983" s="101">
        <f t="shared" si="409"/>
        <v>28</v>
      </c>
      <c r="J983" s="96">
        <f t="shared" si="410"/>
        <v>1.002603054070647</v>
      </c>
      <c r="K983" s="96">
        <v>1</v>
      </c>
      <c r="L983" s="96">
        <f t="shared" si="404"/>
        <v>1.0026030500000001</v>
      </c>
      <c r="M983" s="96">
        <f t="shared" si="405"/>
        <v>1203.2545885699999</v>
      </c>
      <c r="N983" s="24">
        <f t="shared" si="413"/>
        <v>0</v>
      </c>
      <c r="O983" s="95">
        <f t="shared" si="414"/>
        <v>0</v>
      </c>
      <c r="P983" s="96">
        <f t="shared" si="415"/>
        <v>0</v>
      </c>
      <c r="Q983" s="5">
        <f t="shared" si="411"/>
        <v>0.12</v>
      </c>
      <c r="R983" s="8">
        <f t="shared" si="416"/>
        <v>1.0091483619999999</v>
      </c>
      <c r="S983" s="3">
        <f t="shared" si="417"/>
        <v>11.00780855</v>
      </c>
      <c r="T983" s="3">
        <f t="shared" si="418"/>
        <v>0</v>
      </c>
      <c r="U983" s="97" t="str">
        <f t="shared" si="412"/>
        <v>A+J=</v>
      </c>
      <c r="V983" s="122">
        <f t="shared" si="399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7"/>
        <v>45736</v>
      </c>
      <c r="B984" s="96">
        <f t="shared" si="400"/>
        <v>1214.7889822699999</v>
      </c>
      <c r="C984" s="3">
        <f t="shared" si="397"/>
        <v>1200.1305886499999</v>
      </c>
      <c r="D984" s="99">
        <f t="shared" si="401"/>
        <v>1088.3119999999999</v>
      </c>
      <c r="E984" s="120">
        <f>IF(DAY(A983)=$A$5,VLOOKUP(A983,[1]A!$E$15:$G$200,3),E983)</f>
        <v>1091.25</v>
      </c>
      <c r="F984" s="100">
        <f t="shared" si="402"/>
        <v>45312</v>
      </c>
      <c r="G984" s="141">
        <f t="shared" si="403"/>
        <v>2.6995934989231252E-3</v>
      </c>
      <c r="H984" s="101">
        <f t="shared" si="408"/>
        <v>28</v>
      </c>
      <c r="I984" s="101">
        <f t="shared" si="409"/>
        <v>28</v>
      </c>
      <c r="J984" s="96">
        <f t="shared" si="410"/>
        <v>1.0026995934989231</v>
      </c>
      <c r="K984" s="96">
        <v>1</v>
      </c>
      <c r="L984" s="96">
        <f t="shared" si="404"/>
        <v>1.00269959</v>
      </c>
      <c r="M984" s="96">
        <f t="shared" si="405"/>
        <v>1203.3704491799999</v>
      </c>
      <c r="N984" s="24">
        <f t="shared" si="413"/>
        <v>32</v>
      </c>
      <c r="O984" s="95">
        <f t="shared" si="414"/>
        <v>5.0000000000000001E-3</v>
      </c>
      <c r="P984" s="96">
        <f t="shared" si="415"/>
        <v>6.0168522400000004</v>
      </c>
      <c r="Q984" s="5">
        <f t="shared" si="411"/>
        <v>0.12</v>
      </c>
      <c r="R984" s="8">
        <f t="shared" si="416"/>
        <v>1.0094887930000001</v>
      </c>
      <c r="S984" s="3">
        <f t="shared" si="417"/>
        <v>11.41853309</v>
      </c>
      <c r="T984" s="3">
        <f t="shared" si="418"/>
        <v>17.435385330000003</v>
      </c>
      <c r="U984" s="97" t="str">
        <f t="shared" si="412"/>
        <v>A+J=</v>
      </c>
      <c r="V984" s="122">
        <f t="shared" si="399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7"/>
        <v>45737</v>
      </c>
      <c r="B985" s="96">
        <f t="shared" si="400"/>
        <v>1197.82258776</v>
      </c>
      <c r="C985" s="3">
        <f t="shared" si="397"/>
        <v>1197.35359694</v>
      </c>
      <c r="D985" s="99">
        <f t="shared" si="401"/>
        <v>1088.3119999999999</v>
      </c>
      <c r="E985" s="120">
        <f>IF(DAY(A984)=$A$5,VLOOKUP(A984,[1]A!$E$15:$G$200,3),E984)</f>
        <v>1091.25</v>
      </c>
      <c r="F985" s="100">
        <f t="shared" si="402"/>
        <v>45312</v>
      </c>
      <c r="G985" s="141">
        <f t="shared" si="403"/>
        <v>2.6995934989231252E-3</v>
      </c>
      <c r="H985" s="101">
        <f t="shared" si="408"/>
        <v>1</v>
      </c>
      <c r="I985" s="101">
        <f t="shared" si="409"/>
        <v>31</v>
      </c>
      <c r="J985" s="96">
        <f t="shared" si="410"/>
        <v>1.0000869701088155</v>
      </c>
      <c r="K985" s="96">
        <v>1</v>
      </c>
      <c r="L985" s="96">
        <f t="shared" si="404"/>
        <v>1.0000869699999999</v>
      </c>
      <c r="M985" s="96">
        <f t="shared" si="405"/>
        <v>1197.45773078</v>
      </c>
      <c r="N985" s="24">
        <f t="shared" si="413"/>
        <v>0</v>
      </c>
      <c r="O985" s="95">
        <f t="shared" si="414"/>
        <v>0</v>
      </c>
      <c r="P985" s="96">
        <f t="shared" si="415"/>
        <v>0</v>
      </c>
      <c r="Q985" s="5">
        <f t="shared" si="411"/>
        <v>0.12</v>
      </c>
      <c r="R985" s="8">
        <f t="shared" si="416"/>
        <v>1.0003046929999999</v>
      </c>
      <c r="S985" s="3">
        <f t="shared" si="417"/>
        <v>0.36485698</v>
      </c>
      <c r="T985" s="3">
        <f t="shared" si="418"/>
        <v>0</v>
      </c>
      <c r="U985" s="97" t="str">
        <f t="shared" si="412"/>
        <v>A+J=</v>
      </c>
      <c r="V985" s="122">
        <f t="shared" si="399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7"/>
        <v>45738</v>
      </c>
      <c r="B986" s="96">
        <f t="shared" si="400"/>
        <v>1198.2917546200001</v>
      </c>
      <c r="C986" s="3">
        <f t="shared" si="397"/>
        <v>1197.35359694</v>
      </c>
      <c r="D986" s="99">
        <f t="shared" si="401"/>
        <v>1088.3119999999999</v>
      </c>
      <c r="E986" s="120">
        <f>IF(DAY(A985)=$A$5,VLOOKUP(A985,[1]A!$E$15:$G$200,3),E985)</f>
        <v>1091.25</v>
      </c>
      <c r="F986" s="100">
        <f t="shared" si="402"/>
        <v>45312</v>
      </c>
      <c r="G986" s="141">
        <f t="shared" si="403"/>
        <v>2.6995934989231252E-3</v>
      </c>
      <c r="H986" s="101">
        <f t="shared" si="408"/>
        <v>2</v>
      </c>
      <c r="I986" s="101">
        <f t="shared" si="409"/>
        <v>31</v>
      </c>
      <c r="J986" s="96">
        <f t="shared" si="410"/>
        <v>1.0001739477814309</v>
      </c>
      <c r="K986" s="96">
        <v>1</v>
      </c>
      <c r="L986" s="96">
        <f t="shared" si="404"/>
        <v>1.00017394</v>
      </c>
      <c r="M986" s="96">
        <f t="shared" si="405"/>
        <v>1197.5618646200001</v>
      </c>
      <c r="N986" s="24">
        <f t="shared" si="413"/>
        <v>0</v>
      </c>
      <c r="O986" s="95">
        <f t="shared" si="414"/>
        <v>0</v>
      </c>
      <c r="P986" s="96">
        <f t="shared" si="415"/>
        <v>0</v>
      </c>
      <c r="Q986" s="5">
        <f t="shared" si="411"/>
        <v>0.12</v>
      </c>
      <c r="R986" s="8">
        <f t="shared" si="416"/>
        <v>1.0006094800000001</v>
      </c>
      <c r="S986" s="3">
        <f t="shared" si="417"/>
        <v>0.72989000000000004</v>
      </c>
      <c r="T986" s="3">
        <f t="shared" si="418"/>
        <v>0</v>
      </c>
      <c r="U986" s="97" t="str">
        <f t="shared" si="412"/>
        <v>A+J=</v>
      </c>
      <c r="V986" s="122">
        <f t="shared" si="399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7"/>
        <v>45739</v>
      </c>
      <c r="B987" s="96">
        <f t="shared" si="400"/>
        <v>1198.7611191100002</v>
      </c>
      <c r="C987" s="3">
        <f t="shared" si="397"/>
        <v>1197.35359694</v>
      </c>
      <c r="D987" s="99">
        <f t="shared" si="401"/>
        <v>1088.3119999999999</v>
      </c>
      <c r="E987" s="120">
        <f>IF(DAY(A986)=$A$5,VLOOKUP(A986,[1]A!$E$15:$G$200,3),E986)</f>
        <v>1091.25</v>
      </c>
      <c r="F987" s="100">
        <f t="shared" si="402"/>
        <v>45312</v>
      </c>
      <c r="G987" s="141">
        <f t="shared" si="403"/>
        <v>2.6995934989231252E-3</v>
      </c>
      <c r="H987" s="101">
        <f t="shared" si="408"/>
        <v>3</v>
      </c>
      <c r="I987" s="101">
        <f t="shared" si="409"/>
        <v>31</v>
      </c>
      <c r="J987" s="96">
        <f t="shared" si="410"/>
        <v>1.0002609330185039</v>
      </c>
      <c r="K987" s="96">
        <v>1</v>
      </c>
      <c r="L987" s="96">
        <f t="shared" si="404"/>
        <v>1.00026093</v>
      </c>
      <c r="M987" s="96">
        <f t="shared" si="405"/>
        <v>1197.6660224100001</v>
      </c>
      <c r="N987" s="24">
        <f t="shared" si="413"/>
        <v>0</v>
      </c>
      <c r="O987" s="95">
        <f t="shared" si="414"/>
        <v>0</v>
      </c>
      <c r="P987" s="96">
        <f t="shared" si="415"/>
        <v>0</v>
      </c>
      <c r="Q987" s="5">
        <f t="shared" si="411"/>
        <v>0.12</v>
      </c>
      <c r="R987" s="8">
        <f t="shared" si="416"/>
        <v>1.000914359</v>
      </c>
      <c r="S987" s="3">
        <f t="shared" si="417"/>
        <v>1.0950967</v>
      </c>
      <c r="T987" s="3">
        <f t="shared" si="418"/>
        <v>0</v>
      </c>
      <c r="U987" s="97" t="str">
        <f t="shared" ref="U987:U1002" si="419">U986</f>
        <v>A+J=</v>
      </c>
      <c r="V987" s="122">
        <f t="shared" si="399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7"/>
        <v>45740</v>
      </c>
      <c r="B988" s="96">
        <f t="shared" si="400"/>
        <v>1199.23065851</v>
      </c>
      <c r="C988" s="3">
        <f t="shared" si="397"/>
        <v>1197.35359694</v>
      </c>
      <c r="D988" s="99">
        <f t="shared" si="401"/>
        <v>1088.3119999999999</v>
      </c>
      <c r="E988" s="120">
        <f>IF(DAY(A987)=$A$5,VLOOKUP(A987,[1]A!$E$15:$G$200,3),E987)</f>
        <v>1091.25</v>
      </c>
      <c r="F988" s="100">
        <f t="shared" si="402"/>
        <v>45312</v>
      </c>
      <c r="G988" s="141">
        <f t="shared" si="403"/>
        <v>2.6995934989231252E-3</v>
      </c>
      <c r="H988" s="101">
        <f t="shared" si="408"/>
        <v>4</v>
      </c>
      <c r="I988" s="101">
        <f t="shared" si="409"/>
        <v>31</v>
      </c>
      <c r="J988" s="96">
        <f t="shared" si="410"/>
        <v>1.0003479258206924</v>
      </c>
      <c r="K988" s="96">
        <v>1</v>
      </c>
      <c r="L988" s="96">
        <f t="shared" si="404"/>
        <v>1.0003479200000001</v>
      </c>
      <c r="M988" s="96">
        <f t="shared" si="405"/>
        <v>1197.7701801999999</v>
      </c>
      <c r="N988" s="24">
        <f t="shared" si="413"/>
        <v>0</v>
      </c>
      <c r="O988" s="95">
        <f t="shared" si="414"/>
        <v>0</v>
      </c>
      <c r="P988" s="96">
        <f t="shared" si="415"/>
        <v>0</v>
      </c>
      <c r="Q988" s="5">
        <f t="shared" si="411"/>
        <v>0.12</v>
      </c>
      <c r="R988" s="8">
        <f t="shared" si="416"/>
        <v>1.0012193309999999</v>
      </c>
      <c r="S988" s="3">
        <f t="shared" si="417"/>
        <v>1.4604783100000001</v>
      </c>
      <c r="T988" s="3">
        <f t="shared" si="418"/>
        <v>0</v>
      </c>
      <c r="U988" s="97" t="str">
        <f t="shared" si="419"/>
        <v>A+J=</v>
      </c>
      <c r="V988" s="122">
        <f t="shared" si="399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7"/>
        <v>45741</v>
      </c>
      <c r="B989" s="96">
        <f t="shared" si="400"/>
        <v>1199.70038482</v>
      </c>
      <c r="C989" s="3">
        <f t="shared" si="397"/>
        <v>1197.35359694</v>
      </c>
      <c r="D989" s="99">
        <f t="shared" si="401"/>
        <v>1088.3119999999999</v>
      </c>
      <c r="E989" s="120">
        <f>IF(DAY(A988)=$A$5,VLOOKUP(A988,[1]A!$E$15:$G$200,3),E988)</f>
        <v>1091.25</v>
      </c>
      <c r="F989" s="100">
        <f t="shared" si="402"/>
        <v>45312</v>
      </c>
      <c r="G989" s="141">
        <f t="shared" si="403"/>
        <v>2.6995934989231252E-3</v>
      </c>
      <c r="H989" s="101">
        <f t="shared" si="408"/>
        <v>5</v>
      </c>
      <c r="I989" s="101">
        <f t="shared" si="409"/>
        <v>31</v>
      </c>
      <c r="J989" s="96">
        <f t="shared" si="410"/>
        <v>1.0004349261886545</v>
      </c>
      <c r="K989" s="96">
        <v>1</v>
      </c>
      <c r="L989" s="96">
        <f t="shared" si="404"/>
        <v>1.00043492</v>
      </c>
      <c r="M989" s="96">
        <f t="shared" si="405"/>
        <v>1197.87434996</v>
      </c>
      <c r="N989" s="24">
        <f t="shared" si="413"/>
        <v>0</v>
      </c>
      <c r="O989" s="95">
        <f t="shared" si="414"/>
        <v>0</v>
      </c>
      <c r="P989" s="96">
        <f t="shared" si="415"/>
        <v>0</v>
      </c>
      <c r="Q989" s="5">
        <f t="shared" si="411"/>
        <v>0.12</v>
      </c>
      <c r="R989" s="8">
        <f t="shared" si="416"/>
        <v>1.001524396</v>
      </c>
      <c r="S989" s="3">
        <f t="shared" si="417"/>
        <v>1.82603486</v>
      </c>
      <c r="T989" s="3">
        <f t="shared" si="418"/>
        <v>0</v>
      </c>
      <c r="U989" s="97" t="str">
        <f t="shared" si="419"/>
        <v>A+J=</v>
      </c>
      <c r="V989" s="122">
        <f t="shared" si="399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7"/>
        <v>45742</v>
      </c>
      <c r="B990" s="96">
        <f t="shared" si="400"/>
        <v>1200.17029811</v>
      </c>
      <c r="C990" s="3">
        <f t="shared" si="397"/>
        <v>1197.35359694</v>
      </c>
      <c r="D990" s="99">
        <f t="shared" si="401"/>
        <v>1088.3119999999999</v>
      </c>
      <c r="E990" s="120">
        <f>IF(DAY(A989)=$A$5,VLOOKUP(A989,[1]A!$E$15:$G$200,3),E989)</f>
        <v>1091.25</v>
      </c>
      <c r="F990" s="100">
        <f t="shared" si="402"/>
        <v>45312</v>
      </c>
      <c r="G990" s="141">
        <f t="shared" si="403"/>
        <v>2.6995934989231252E-3</v>
      </c>
      <c r="H990" s="101">
        <f t="shared" si="408"/>
        <v>6</v>
      </c>
      <c r="I990" s="101">
        <f t="shared" si="409"/>
        <v>31</v>
      </c>
      <c r="J990" s="96">
        <f t="shared" si="410"/>
        <v>1.000521934123048</v>
      </c>
      <c r="K990" s="96">
        <v>1</v>
      </c>
      <c r="L990" s="96">
        <f t="shared" si="404"/>
        <v>1.0005219299999999</v>
      </c>
      <c r="M990" s="96">
        <f t="shared" si="405"/>
        <v>1197.9785317000001</v>
      </c>
      <c r="N990" s="24">
        <f t="shared" si="413"/>
        <v>0</v>
      </c>
      <c r="O990" s="95">
        <f t="shared" si="414"/>
        <v>0</v>
      </c>
      <c r="P990" s="96">
        <f t="shared" si="415"/>
        <v>0</v>
      </c>
      <c r="Q990" s="5">
        <f t="shared" si="411"/>
        <v>0.12</v>
      </c>
      <c r="R990" s="8">
        <f t="shared" si="416"/>
        <v>1.001829554</v>
      </c>
      <c r="S990" s="3">
        <f t="shared" si="417"/>
        <v>2.1917664100000001</v>
      </c>
      <c r="T990" s="3">
        <f t="shared" si="418"/>
        <v>0</v>
      </c>
      <c r="U990" s="97" t="str">
        <f t="shared" si="419"/>
        <v>A+J=</v>
      </c>
      <c r="V990" s="122">
        <f t="shared" si="399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7"/>
        <v>45743</v>
      </c>
      <c r="B991" s="96">
        <f t="shared" si="400"/>
        <v>1200.64038519</v>
      </c>
      <c r="C991" s="3">
        <f t="shared" si="397"/>
        <v>1197.35359694</v>
      </c>
      <c r="D991" s="99">
        <f t="shared" si="401"/>
        <v>1088.3119999999999</v>
      </c>
      <c r="E991" s="120">
        <f>IF(DAY(A990)=$A$5,VLOOKUP(A990,[1]A!$E$15:$G$200,3),E990)</f>
        <v>1091.25</v>
      </c>
      <c r="F991" s="100">
        <f t="shared" si="402"/>
        <v>45312</v>
      </c>
      <c r="G991" s="141">
        <f t="shared" si="403"/>
        <v>2.6995934989231252E-3</v>
      </c>
      <c r="H991" s="101">
        <f t="shared" si="408"/>
        <v>7</v>
      </c>
      <c r="I991" s="101">
        <f t="shared" si="409"/>
        <v>31</v>
      </c>
      <c r="J991" s="96">
        <f t="shared" si="410"/>
        <v>1.000608949624531</v>
      </c>
      <c r="K991" s="96">
        <v>1</v>
      </c>
      <c r="L991" s="96">
        <f t="shared" si="404"/>
        <v>1.00060894</v>
      </c>
      <c r="M991" s="96">
        <f t="shared" si="405"/>
        <v>1198.08271343</v>
      </c>
      <c r="N991" s="24">
        <f t="shared" si="413"/>
        <v>0</v>
      </c>
      <c r="O991" s="95">
        <f t="shared" si="414"/>
        <v>0</v>
      </c>
      <c r="P991" s="96">
        <f t="shared" si="415"/>
        <v>0</v>
      </c>
      <c r="Q991" s="5">
        <f t="shared" si="411"/>
        <v>0.12</v>
      </c>
      <c r="R991" s="8">
        <f t="shared" si="416"/>
        <v>1.002134804</v>
      </c>
      <c r="S991" s="3">
        <f t="shared" si="417"/>
        <v>2.5576717599999998</v>
      </c>
      <c r="T991" s="3">
        <f t="shared" si="418"/>
        <v>0</v>
      </c>
      <c r="U991" s="97" t="str">
        <f t="shared" si="419"/>
        <v>A+J=</v>
      </c>
      <c r="V991" s="122">
        <f t="shared" si="399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7"/>
        <v>45744</v>
      </c>
      <c r="B992" s="96">
        <f t="shared" si="400"/>
        <v>1201.1106725300001</v>
      </c>
      <c r="C992" s="3">
        <f t="shared" si="397"/>
        <v>1197.35359694</v>
      </c>
      <c r="D992" s="99">
        <f t="shared" si="401"/>
        <v>1088.3119999999999</v>
      </c>
      <c r="E992" s="120">
        <f>IF(DAY(A991)=$A$5,VLOOKUP(A991,[1]A!$E$15:$G$200,3),E991)</f>
        <v>1091.25</v>
      </c>
      <c r="F992" s="100">
        <f t="shared" si="402"/>
        <v>45312</v>
      </c>
      <c r="G992" s="141">
        <f t="shared" si="403"/>
        <v>2.6995934989231252E-3</v>
      </c>
      <c r="H992" s="101">
        <f t="shared" si="408"/>
        <v>8</v>
      </c>
      <c r="I992" s="101">
        <f t="shared" si="409"/>
        <v>31</v>
      </c>
      <c r="J992" s="96">
        <f t="shared" si="410"/>
        <v>1.0006959726937616</v>
      </c>
      <c r="K992" s="96">
        <v>1</v>
      </c>
      <c r="L992" s="96">
        <f t="shared" si="404"/>
        <v>1.00069597</v>
      </c>
      <c r="M992" s="96">
        <f t="shared" si="405"/>
        <v>1198.1869191200001</v>
      </c>
      <c r="N992" s="24">
        <f t="shared" si="413"/>
        <v>0</v>
      </c>
      <c r="O992" s="95">
        <f t="shared" si="414"/>
        <v>0</v>
      </c>
      <c r="P992" s="96">
        <f t="shared" si="415"/>
        <v>0</v>
      </c>
      <c r="Q992" s="5">
        <f t="shared" si="411"/>
        <v>0.12</v>
      </c>
      <c r="R992" s="8">
        <f t="shared" si="416"/>
        <v>1.002440148</v>
      </c>
      <c r="S992" s="3">
        <f t="shared" si="417"/>
        <v>2.9237534100000002</v>
      </c>
      <c r="T992" s="3">
        <f t="shared" si="418"/>
        <v>0</v>
      </c>
      <c r="U992" s="97" t="str">
        <f t="shared" si="419"/>
        <v>A+J=</v>
      </c>
      <c r="V992" s="122">
        <f t="shared" si="399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7"/>
        <v>45745</v>
      </c>
      <c r="B993" s="96">
        <f t="shared" si="400"/>
        <v>1201.58113493</v>
      </c>
      <c r="C993" s="3">
        <f t="shared" si="397"/>
        <v>1197.35359694</v>
      </c>
      <c r="D993" s="99">
        <f t="shared" si="401"/>
        <v>1088.3119999999999</v>
      </c>
      <c r="E993" s="120">
        <f>IF(DAY(A992)=$A$5,VLOOKUP(A992,[1]A!$E$15:$G$200,3),E992)</f>
        <v>1091.25</v>
      </c>
      <c r="F993" s="100">
        <f t="shared" si="402"/>
        <v>45312</v>
      </c>
      <c r="G993" s="141">
        <f t="shared" si="403"/>
        <v>2.6995934989231252E-3</v>
      </c>
      <c r="H993" s="101">
        <f t="shared" si="408"/>
        <v>9</v>
      </c>
      <c r="I993" s="101">
        <f t="shared" si="409"/>
        <v>31</v>
      </c>
      <c r="J993" s="96">
        <f t="shared" si="410"/>
        <v>1.000783003331398</v>
      </c>
      <c r="K993" s="96">
        <v>1</v>
      </c>
      <c r="L993" s="96">
        <f t="shared" si="404"/>
        <v>1.000783</v>
      </c>
      <c r="M993" s="96">
        <f t="shared" si="405"/>
        <v>1198.2911248</v>
      </c>
      <c r="N993" s="24">
        <f t="shared" si="413"/>
        <v>0</v>
      </c>
      <c r="O993" s="95">
        <f t="shared" si="414"/>
        <v>0</v>
      </c>
      <c r="P993" s="96">
        <f t="shared" si="415"/>
        <v>0</v>
      </c>
      <c r="Q993" s="5">
        <f t="shared" si="411"/>
        <v>0.12</v>
      </c>
      <c r="R993" s="8">
        <f t="shared" si="416"/>
        <v>1.002745585</v>
      </c>
      <c r="S993" s="3">
        <f t="shared" si="417"/>
        <v>3.2900101300000002</v>
      </c>
      <c r="T993" s="3">
        <f t="shared" si="418"/>
        <v>0</v>
      </c>
      <c r="U993" s="97" t="str">
        <f t="shared" si="419"/>
        <v>A+J=</v>
      </c>
      <c r="V993" s="122">
        <f t="shared" si="399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7"/>
        <v>45746</v>
      </c>
      <c r="B994" s="96">
        <f t="shared" si="400"/>
        <v>1202.0517844599999</v>
      </c>
      <c r="C994" s="3">
        <f t="shared" si="397"/>
        <v>1197.35359694</v>
      </c>
      <c r="D994" s="99">
        <f t="shared" si="401"/>
        <v>1088.3119999999999</v>
      </c>
      <c r="E994" s="120">
        <f>IF(DAY(A993)=$A$5,VLOOKUP(A993,[1]A!$E$15:$G$200,3),E993)</f>
        <v>1091.25</v>
      </c>
      <c r="F994" s="100">
        <f t="shared" si="402"/>
        <v>45312</v>
      </c>
      <c r="G994" s="141">
        <f t="shared" si="403"/>
        <v>2.6995934989231252E-3</v>
      </c>
      <c r="H994" s="101">
        <f t="shared" si="408"/>
        <v>10</v>
      </c>
      <c r="I994" s="101">
        <f t="shared" si="409"/>
        <v>31</v>
      </c>
      <c r="J994" s="96">
        <f t="shared" si="410"/>
        <v>1.0008700415380984</v>
      </c>
      <c r="K994" s="96">
        <v>1</v>
      </c>
      <c r="L994" s="96">
        <f t="shared" si="404"/>
        <v>1.0008700399999999</v>
      </c>
      <c r="M994" s="96">
        <f t="shared" si="405"/>
        <v>1198.3953424599999</v>
      </c>
      <c r="N994" s="24">
        <f t="shared" si="413"/>
        <v>0</v>
      </c>
      <c r="O994" s="95">
        <f t="shared" si="414"/>
        <v>0</v>
      </c>
      <c r="P994" s="96">
        <f t="shared" si="415"/>
        <v>0</v>
      </c>
      <c r="Q994" s="5">
        <f t="shared" si="411"/>
        <v>0.12</v>
      </c>
      <c r="R994" s="8">
        <f t="shared" si="416"/>
        <v>1.0030511150000001</v>
      </c>
      <c r="S994" s="3">
        <f t="shared" si="417"/>
        <v>3.6564420000000002</v>
      </c>
      <c r="T994" s="3">
        <f t="shared" si="418"/>
        <v>0</v>
      </c>
      <c r="U994" s="97" t="str">
        <f t="shared" si="419"/>
        <v>A+J=</v>
      </c>
      <c r="V994" s="122">
        <f t="shared" si="399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7"/>
        <v>45747</v>
      </c>
      <c r="B995" s="96">
        <f t="shared" si="400"/>
        <v>1202.5226091300001</v>
      </c>
      <c r="C995" s="3">
        <f t="shared" si="397"/>
        <v>1197.35359694</v>
      </c>
      <c r="D995" s="99">
        <f t="shared" si="401"/>
        <v>1088.3119999999999</v>
      </c>
      <c r="E995" s="120">
        <f>IF(DAY(A994)=$A$5,VLOOKUP(A994,[1]A!$E$15:$G$200,3),E994)</f>
        <v>1091.25</v>
      </c>
      <c r="F995" s="100">
        <f t="shared" si="402"/>
        <v>45312</v>
      </c>
      <c r="G995" s="141">
        <f t="shared" si="403"/>
        <v>2.6995934989231252E-3</v>
      </c>
      <c r="H995" s="101">
        <f t="shared" si="408"/>
        <v>11</v>
      </c>
      <c r="I995" s="101">
        <f t="shared" si="409"/>
        <v>31</v>
      </c>
      <c r="J995" s="96">
        <f t="shared" si="410"/>
        <v>1.0009570873145213</v>
      </c>
      <c r="K995" s="96">
        <v>1</v>
      </c>
      <c r="L995" s="96">
        <f t="shared" si="404"/>
        <v>1.0009570800000001</v>
      </c>
      <c r="M995" s="96">
        <f t="shared" si="405"/>
        <v>1198.4995601200001</v>
      </c>
      <c r="N995" s="24">
        <f t="shared" si="413"/>
        <v>0</v>
      </c>
      <c r="O995" s="95">
        <f t="shared" si="414"/>
        <v>0</v>
      </c>
      <c r="P995" s="96">
        <f t="shared" si="415"/>
        <v>0</v>
      </c>
      <c r="Q995" s="5">
        <f t="shared" si="411"/>
        <v>0.12</v>
      </c>
      <c r="R995" s="8">
        <f t="shared" si="416"/>
        <v>1.0033567379999999</v>
      </c>
      <c r="S995" s="3">
        <f t="shared" si="417"/>
        <v>4.0230490100000003</v>
      </c>
      <c r="T995" s="3">
        <f t="shared" si="418"/>
        <v>0</v>
      </c>
      <c r="U995" s="97" t="str">
        <f t="shared" si="419"/>
        <v>A+J=</v>
      </c>
      <c r="V995" s="122">
        <f t="shared" si="399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7"/>
        <v>45748</v>
      </c>
      <c r="B996" s="96">
        <f t="shared" si="400"/>
        <v>1202.993633</v>
      </c>
      <c r="C996" s="3">
        <f t="shared" si="397"/>
        <v>1197.35359694</v>
      </c>
      <c r="D996" s="99">
        <f t="shared" si="401"/>
        <v>1088.3119999999999</v>
      </c>
      <c r="E996" s="120">
        <f>IF(DAY(A995)=$A$5,VLOOKUP(A995,[1]A!$E$15:$G$200,3),E995)</f>
        <v>1091.25</v>
      </c>
      <c r="F996" s="100">
        <f t="shared" si="402"/>
        <v>45312</v>
      </c>
      <c r="G996" s="141">
        <f t="shared" si="403"/>
        <v>2.6995934989231252E-3</v>
      </c>
      <c r="H996" s="101">
        <f t="shared" si="408"/>
        <v>12</v>
      </c>
      <c r="I996" s="101">
        <f t="shared" si="409"/>
        <v>31</v>
      </c>
      <c r="J996" s="96">
        <f t="shared" si="410"/>
        <v>1.0010441406613246</v>
      </c>
      <c r="K996" s="96">
        <v>1</v>
      </c>
      <c r="L996" s="96">
        <f t="shared" si="404"/>
        <v>1.0010441400000001</v>
      </c>
      <c r="M996" s="96">
        <f t="shared" si="405"/>
        <v>1198.6038017200001</v>
      </c>
      <c r="N996" s="24">
        <f t="shared" si="413"/>
        <v>0</v>
      </c>
      <c r="O996" s="95">
        <f t="shared" si="414"/>
        <v>0</v>
      </c>
      <c r="P996" s="96">
        <f t="shared" si="415"/>
        <v>0</v>
      </c>
      <c r="Q996" s="5">
        <f t="shared" si="411"/>
        <v>0.12</v>
      </c>
      <c r="R996" s="8">
        <f t="shared" si="416"/>
        <v>1.0036624540000001</v>
      </c>
      <c r="S996" s="3">
        <f t="shared" si="417"/>
        <v>4.3898312800000001</v>
      </c>
      <c r="T996" s="3">
        <f t="shared" si="418"/>
        <v>0</v>
      </c>
      <c r="U996" s="97" t="str">
        <f t="shared" si="419"/>
        <v>A+J=</v>
      </c>
      <c r="V996" s="122">
        <f t="shared" si="399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7"/>
        <v>45749</v>
      </c>
      <c r="B997" s="96">
        <f t="shared" si="400"/>
        <v>1203.4648332899999</v>
      </c>
      <c r="C997" s="3">
        <f t="shared" si="397"/>
        <v>1197.35359694</v>
      </c>
      <c r="D997" s="99">
        <f t="shared" si="401"/>
        <v>1088.3119999999999</v>
      </c>
      <c r="E997" s="120">
        <f>IF(DAY(A996)=$A$5,VLOOKUP(A996,[1]A!$E$15:$G$200,3),E996)</f>
        <v>1091.25</v>
      </c>
      <c r="F997" s="100">
        <f t="shared" si="402"/>
        <v>45312</v>
      </c>
      <c r="G997" s="141">
        <f t="shared" si="403"/>
        <v>2.6995934989231252E-3</v>
      </c>
      <c r="H997" s="101">
        <f t="shared" si="408"/>
        <v>13</v>
      </c>
      <c r="I997" s="101">
        <f t="shared" si="409"/>
        <v>31</v>
      </c>
      <c r="J997" s="96">
        <f t="shared" si="410"/>
        <v>1.0011312015791671</v>
      </c>
      <c r="K997" s="96">
        <v>1</v>
      </c>
      <c r="L997" s="96">
        <f t="shared" si="404"/>
        <v>1.0011312000000001</v>
      </c>
      <c r="M997" s="96">
        <f t="shared" si="405"/>
        <v>1198.7080433199999</v>
      </c>
      <c r="N997" s="24">
        <f t="shared" si="413"/>
        <v>0</v>
      </c>
      <c r="O997" s="95">
        <f t="shared" si="414"/>
        <v>0</v>
      </c>
      <c r="P997" s="96">
        <f t="shared" si="415"/>
        <v>0</v>
      </c>
      <c r="Q997" s="5">
        <f t="shared" si="411"/>
        <v>0.12</v>
      </c>
      <c r="R997" s="8">
        <f t="shared" si="416"/>
        <v>1.0039682640000001</v>
      </c>
      <c r="S997" s="3">
        <f t="shared" si="417"/>
        <v>4.7567899699999998</v>
      </c>
      <c r="T997" s="3">
        <f t="shared" si="418"/>
        <v>0</v>
      </c>
      <c r="U997" s="97" t="str">
        <f t="shared" si="419"/>
        <v>A+J=</v>
      </c>
      <c r="V997" s="122">
        <f t="shared" si="399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7"/>
        <v>45750</v>
      </c>
      <c r="B998" s="96">
        <f t="shared" si="400"/>
        <v>1203.9362196500001</v>
      </c>
      <c r="C998" s="3">
        <f t="shared" ref="C998:C1061" si="420">IF(N997&gt;0,M997-P997,C997)</f>
        <v>1197.35359694</v>
      </c>
      <c r="D998" s="99">
        <f t="shared" si="401"/>
        <v>1088.3119999999999</v>
      </c>
      <c r="E998" s="120">
        <f>IF(DAY(A997)=$A$5,VLOOKUP(A997,[1]A!$E$15:$G$200,3),E997)</f>
        <v>1091.25</v>
      </c>
      <c r="F998" s="100">
        <f t="shared" si="402"/>
        <v>45312</v>
      </c>
      <c r="G998" s="141">
        <f t="shared" si="403"/>
        <v>2.6995934989231252E-3</v>
      </c>
      <c r="H998" s="101">
        <f t="shared" si="408"/>
        <v>14</v>
      </c>
      <c r="I998" s="101">
        <f t="shared" si="409"/>
        <v>31</v>
      </c>
      <c r="J998" s="96">
        <f t="shared" si="410"/>
        <v>1.0012182700687071</v>
      </c>
      <c r="K998" s="96">
        <v>1</v>
      </c>
      <c r="L998" s="96">
        <f t="shared" si="404"/>
        <v>1.0012182700000001</v>
      </c>
      <c r="M998" s="96">
        <f t="shared" si="405"/>
        <v>1198.8122969000001</v>
      </c>
      <c r="N998" s="24">
        <f t="shared" si="413"/>
        <v>0</v>
      </c>
      <c r="O998" s="95">
        <f t="shared" si="414"/>
        <v>0</v>
      </c>
      <c r="P998" s="96">
        <f t="shared" si="415"/>
        <v>0</v>
      </c>
      <c r="Q998" s="5">
        <f t="shared" si="411"/>
        <v>0.12</v>
      </c>
      <c r="R998" s="8">
        <f t="shared" si="416"/>
        <v>1.0042741660000001</v>
      </c>
      <c r="S998" s="3">
        <f t="shared" si="417"/>
        <v>5.1239227500000002</v>
      </c>
      <c r="T998" s="3">
        <f t="shared" si="418"/>
        <v>0</v>
      </c>
      <c r="U998" s="97" t="str">
        <f t="shared" si="419"/>
        <v>A+J=</v>
      </c>
      <c r="V998" s="122">
        <f t="shared" si="399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7"/>
        <v>45751</v>
      </c>
      <c r="B999" s="96">
        <f t="shared" si="400"/>
        <v>1204.4077825000002</v>
      </c>
      <c r="C999" s="3">
        <f t="shared" si="420"/>
        <v>1197.35359694</v>
      </c>
      <c r="D999" s="99">
        <f t="shared" si="401"/>
        <v>1088.3119999999999</v>
      </c>
      <c r="E999" s="120">
        <f>IF(DAY(A998)=$A$5,VLOOKUP(A998,[1]A!$E$15:$G$200,3),E998)</f>
        <v>1091.25</v>
      </c>
      <c r="F999" s="100">
        <f t="shared" si="402"/>
        <v>45312</v>
      </c>
      <c r="G999" s="141">
        <f t="shared" si="403"/>
        <v>2.6995934989231252E-3</v>
      </c>
      <c r="H999" s="101">
        <f t="shared" si="408"/>
        <v>15</v>
      </c>
      <c r="I999" s="101">
        <f t="shared" si="409"/>
        <v>31</v>
      </c>
      <c r="J999" s="96">
        <f t="shared" si="410"/>
        <v>1.001305346130603</v>
      </c>
      <c r="K999" s="96">
        <v>1</v>
      </c>
      <c r="L999" s="96">
        <f t="shared" si="404"/>
        <v>1.00130534</v>
      </c>
      <c r="M999" s="96">
        <f t="shared" si="405"/>
        <v>1198.9165504800001</v>
      </c>
      <c r="N999" s="24">
        <f t="shared" si="413"/>
        <v>0</v>
      </c>
      <c r="O999" s="95">
        <f t="shared" si="414"/>
        <v>0</v>
      </c>
      <c r="P999" s="96">
        <f t="shared" si="415"/>
        <v>0</v>
      </c>
      <c r="Q999" s="5">
        <f t="shared" si="411"/>
        <v>0.12</v>
      </c>
      <c r="R999" s="8">
        <f t="shared" si="416"/>
        <v>1.0045801620000001</v>
      </c>
      <c r="S999" s="3">
        <f t="shared" si="417"/>
        <v>5.49123202</v>
      </c>
      <c r="T999" s="3">
        <f t="shared" si="418"/>
        <v>0</v>
      </c>
      <c r="U999" s="97" t="str">
        <f t="shared" si="419"/>
        <v>A+J=</v>
      </c>
      <c r="V999" s="122">
        <f t="shared" si="399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7"/>
        <v>45752</v>
      </c>
      <c r="B1000" s="96">
        <f t="shared" si="400"/>
        <v>1204.8795326900001</v>
      </c>
      <c r="C1000" s="3">
        <f t="shared" si="420"/>
        <v>1197.35359694</v>
      </c>
      <c r="D1000" s="99">
        <f t="shared" si="401"/>
        <v>1088.3119999999999</v>
      </c>
      <c r="E1000" s="120">
        <f>IF(DAY(A999)=$A$5,VLOOKUP(A999,[1]A!$E$15:$G$200,3),E999)</f>
        <v>1091.25</v>
      </c>
      <c r="F1000" s="100">
        <f t="shared" si="402"/>
        <v>45312</v>
      </c>
      <c r="G1000" s="141">
        <f t="shared" si="403"/>
        <v>2.6995934989231252E-3</v>
      </c>
      <c r="H1000" s="101">
        <f t="shared" si="408"/>
        <v>16</v>
      </c>
      <c r="I1000" s="101">
        <f t="shared" si="409"/>
        <v>31</v>
      </c>
      <c r="J1000" s="96">
        <f t="shared" si="410"/>
        <v>1.0013924297655135</v>
      </c>
      <c r="K1000" s="96">
        <v>1</v>
      </c>
      <c r="L1000" s="96">
        <f t="shared" si="404"/>
        <v>1.0013924199999999</v>
      </c>
      <c r="M1000" s="96">
        <f t="shared" si="405"/>
        <v>1199.0208160300001</v>
      </c>
      <c r="N1000" s="24">
        <f t="shared" si="413"/>
        <v>0</v>
      </c>
      <c r="O1000" s="95">
        <f t="shared" si="414"/>
        <v>0</v>
      </c>
      <c r="P1000" s="96">
        <f t="shared" si="415"/>
        <v>0</v>
      </c>
      <c r="Q1000" s="5">
        <f t="shared" si="411"/>
        <v>0.12</v>
      </c>
      <c r="R1000" s="8">
        <f t="shared" si="416"/>
        <v>1.0048862510000001</v>
      </c>
      <c r="S1000" s="3">
        <f t="shared" si="417"/>
        <v>5.8587166599999998</v>
      </c>
      <c r="T1000" s="3">
        <f t="shared" si="418"/>
        <v>0</v>
      </c>
      <c r="U1000" s="97" t="str">
        <f t="shared" si="419"/>
        <v>A+J=</v>
      </c>
      <c r="V1000" s="122">
        <f t="shared" si="399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7"/>
        <v>45753</v>
      </c>
      <c r="B1001" s="96">
        <f t="shared" si="400"/>
        <v>1205.3514822899999</v>
      </c>
      <c r="C1001" s="3">
        <f t="shared" si="420"/>
        <v>1197.35359694</v>
      </c>
      <c r="D1001" s="99">
        <f t="shared" si="401"/>
        <v>1088.3119999999999</v>
      </c>
      <c r="E1001" s="120">
        <f>IF(DAY(A1000)=$A$5,VLOOKUP(A1000,[1]A!$E$15:$G$200,3),E1000)</f>
        <v>1091.25</v>
      </c>
      <c r="F1001" s="100">
        <f t="shared" si="402"/>
        <v>45312</v>
      </c>
      <c r="G1001" s="141">
        <f t="shared" si="403"/>
        <v>2.6995934989231252E-3</v>
      </c>
      <c r="H1001" s="101">
        <f t="shared" si="408"/>
        <v>17</v>
      </c>
      <c r="I1001" s="101">
        <f t="shared" si="409"/>
        <v>31</v>
      </c>
      <c r="J1001" s="96">
        <f t="shared" si="410"/>
        <v>1.0014795209740972</v>
      </c>
      <c r="K1001" s="96">
        <v>1</v>
      </c>
      <c r="L1001" s="96">
        <f t="shared" si="404"/>
        <v>1.00147952</v>
      </c>
      <c r="M1001" s="96">
        <f t="shared" si="405"/>
        <v>1199.1251055299999</v>
      </c>
      <c r="N1001" s="24">
        <f t="shared" si="413"/>
        <v>0</v>
      </c>
      <c r="O1001" s="95">
        <f t="shared" si="414"/>
        <v>0</v>
      </c>
      <c r="P1001" s="96">
        <f t="shared" si="415"/>
        <v>0</v>
      </c>
      <c r="Q1001" s="5">
        <f t="shared" si="411"/>
        <v>0.12</v>
      </c>
      <c r="R1001" s="8">
        <f t="shared" si="416"/>
        <v>1.0051924329999999</v>
      </c>
      <c r="S1001" s="3">
        <f t="shared" si="417"/>
        <v>6.22637676</v>
      </c>
      <c r="T1001" s="3">
        <f t="shared" si="418"/>
        <v>0</v>
      </c>
      <c r="U1001" s="97" t="str">
        <f t="shared" si="419"/>
        <v>A+J=</v>
      </c>
      <c r="V1001" s="122">
        <f t="shared" si="399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7"/>
        <v>45754</v>
      </c>
      <c r="B1002" s="96">
        <f t="shared" si="400"/>
        <v>1205.82359645</v>
      </c>
      <c r="C1002" s="3">
        <f t="shared" si="420"/>
        <v>1197.35359694</v>
      </c>
      <c r="D1002" s="99">
        <f t="shared" si="401"/>
        <v>1088.3119999999999</v>
      </c>
      <c r="E1002" s="120">
        <f>IF(DAY(A1001)=$A$5,VLOOKUP(A1001,[1]A!$E$15:$G$200,3),E1001)</f>
        <v>1091.25</v>
      </c>
      <c r="F1002" s="100">
        <f t="shared" si="402"/>
        <v>45312</v>
      </c>
      <c r="G1002" s="141">
        <f t="shared" si="403"/>
        <v>2.6995934989231252E-3</v>
      </c>
      <c r="H1002" s="101">
        <f t="shared" si="408"/>
        <v>18</v>
      </c>
      <c r="I1002" s="101">
        <f t="shared" si="409"/>
        <v>31</v>
      </c>
      <c r="J1002" s="96">
        <f t="shared" si="410"/>
        <v>1.001566619757013</v>
      </c>
      <c r="K1002" s="96">
        <v>1</v>
      </c>
      <c r="L1002" s="96">
        <f t="shared" si="404"/>
        <v>1.00156661</v>
      </c>
      <c r="M1002" s="96">
        <f t="shared" si="405"/>
        <v>1199.22938305</v>
      </c>
      <c r="N1002" s="24">
        <f t="shared" si="413"/>
        <v>0</v>
      </c>
      <c r="O1002" s="95">
        <f t="shared" si="414"/>
        <v>0</v>
      </c>
      <c r="P1002" s="96">
        <f t="shared" si="415"/>
        <v>0</v>
      </c>
      <c r="Q1002" s="5">
        <f t="shared" si="411"/>
        <v>0.12</v>
      </c>
      <c r="R1002" s="8">
        <f t="shared" si="416"/>
        <v>1.005498709</v>
      </c>
      <c r="S1002" s="3">
        <f t="shared" si="417"/>
        <v>6.5942134000000001</v>
      </c>
      <c r="T1002" s="3">
        <f t="shared" si="418"/>
        <v>0</v>
      </c>
      <c r="U1002" s="97" t="str">
        <f t="shared" si="419"/>
        <v>A+J=</v>
      </c>
      <c r="V1002" s="122">
        <f t="shared" si="399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7"/>
        <v>45755</v>
      </c>
      <c r="B1003" s="96">
        <f t="shared" si="400"/>
        <v>1206.29591011</v>
      </c>
      <c r="C1003" s="3">
        <f t="shared" si="420"/>
        <v>1197.35359694</v>
      </c>
      <c r="D1003" s="99">
        <f t="shared" si="401"/>
        <v>1088.3119999999999</v>
      </c>
      <c r="E1003" s="120">
        <f>IF(DAY(A1002)=$A$5,VLOOKUP(A1002,[1]A!$E$15:$G$200,3),E1002)</f>
        <v>1091.25</v>
      </c>
      <c r="F1003" s="100">
        <f t="shared" si="402"/>
        <v>45312</v>
      </c>
      <c r="G1003" s="141">
        <f t="shared" si="403"/>
        <v>2.6995934989231252E-3</v>
      </c>
      <c r="H1003" s="101">
        <f t="shared" si="408"/>
        <v>19</v>
      </c>
      <c r="I1003" s="101">
        <f t="shared" si="409"/>
        <v>31</v>
      </c>
      <c r="J1003" s="96">
        <f t="shared" si="410"/>
        <v>1.0016537261149192</v>
      </c>
      <c r="K1003" s="96">
        <v>1</v>
      </c>
      <c r="L1003" s="96">
        <f t="shared" si="404"/>
        <v>1.00165372</v>
      </c>
      <c r="M1003" s="96">
        <f t="shared" si="405"/>
        <v>1199.33368453</v>
      </c>
      <c r="N1003" s="24">
        <f t="shared" si="413"/>
        <v>0</v>
      </c>
      <c r="O1003" s="95">
        <f t="shared" si="414"/>
        <v>0</v>
      </c>
      <c r="P1003" s="96">
        <f t="shared" si="415"/>
        <v>0</v>
      </c>
      <c r="Q1003" s="5">
        <f t="shared" si="411"/>
        <v>0.12</v>
      </c>
      <c r="R1003" s="8">
        <f t="shared" si="416"/>
        <v>1.0058050780000001</v>
      </c>
      <c r="S1003" s="3">
        <f t="shared" si="417"/>
        <v>6.9622255800000001</v>
      </c>
      <c r="T1003" s="3">
        <f t="shared" si="418"/>
        <v>0</v>
      </c>
      <c r="U1003" s="97" t="str">
        <f t="shared" ref="U1003:U1018" si="421">U1002</f>
        <v>A+J=</v>
      </c>
      <c r="V1003" s="122">
        <f t="shared" ref="V1003:V1066" si="422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7"/>
        <v>45756</v>
      </c>
      <c r="B1004" s="96">
        <f t="shared" si="400"/>
        <v>1206.7684112699999</v>
      </c>
      <c r="C1004" s="3">
        <f t="shared" si="420"/>
        <v>1197.35359694</v>
      </c>
      <c r="D1004" s="99">
        <f t="shared" si="401"/>
        <v>1088.3119999999999</v>
      </c>
      <c r="E1004" s="120">
        <f>IF(DAY(A1003)=$A$5,VLOOKUP(A1003,[1]A!$E$15:$G$200,3),E1003)</f>
        <v>1091.25</v>
      </c>
      <c r="F1004" s="100">
        <f t="shared" si="402"/>
        <v>45312</v>
      </c>
      <c r="G1004" s="141">
        <f t="shared" si="403"/>
        <v>2.6995934989231252E-3</v>
      </c>
      <c r="H1004" s="101">
        <f t="shared" si="408"/>
        <v>20</v>
      </c>
      <c r="I1004" s="101">
        <f t="shared" si="409"/>
        <v>31</v>
      </c>
      <c r="J1004" s="96">
        <f t="shared" si="410"/>
        <v>1.0017408400484749</v>
      </c>
      <c r="K1004" s="96">
        <v>1</v>
      </c>
      <c r="L1004" s="96">
        <f t="shared" si="404"/>
        <v>1.0017408400000001</v>
      </c>
      <c r="M1004" s="96">
        <f t="shared" si="405"/>
        <v>1199.43799797</v>
      </c>
      <c r="N1004" s="24">
        <f t="shared" si="413"/>
        <v>0</v>
      </c>
      <c r="O1004" s="95">
        <f t="shared" si="414"/>
        <v>0</v>
      </c>
      <c r="P1004" s="96">
        <f t="shared" si="415"/>
        <v>0</v>
      </c>
      <c r="Q1004" s="5">
        <f t="shared" si="411"/>
        <v>0.12</v>
      </c>
      <c r="R1004" s="8">
        <f t="shared" si="416"/>
        <v>1.00611154</v>
      </c>
      <c r="S1004" s="3">
        <f t="shared" si="417"/>
        <v>7.3304133</v>
      </c>
      <c r="T1004" s="3">
        <f t="shared" si="418"/>
        <v>0</v>
      </c>
      <c r="U1004" s="97" t="str">
        <f t="shared" si="421"/>
        <v>A+J=</v>
      </c>
      <c r="V1004" s="122">
        <f t="shared" si="422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7"/>
        <v>45757</v>
      </c>
      <c r="B1005" s="96">
        <f t="shared" si="400"/>
        <v>1207.24108793</v>
      </c>
      <c r="C1005" s="3">
        <f t="shared" si="420"/>
        <v>1197.35359694</v>
      </c>
      <c r="D1005" s="99">
        <f t="shared" si="401"/>
        <v>1088.3119999999999</v>
      </c>
      <c r="E1005" s="120">
        <f>IF(DAY(A1004)=$A$5,VLOOKUP(A1004,[1]A!$E$15:$G$200,3),E1004)</f>
        <v>1091.25</v>
      </c>
      <c r="F1005" s="100">
        <f t="shared" si="402"/>
        <v>45312</v>
      </c>
      <c r="G1005" s="141">
        <f t="shared" si="403"/>
        <v>2.6995934989231252E-3</v>
      </c>
      <c r="H1005" s="101">
        <f t="shared" si="408"/>
        <v>21</v>
      </c>
      <c r="I1005" s="101">
        <f t="shared" si="409"/>
        <v>31</v>
      </c>
      <c r="J1005" s="96">
        <f t="shared" si="410"/>
        <v>1.001827961558339</v>
      </c>
      <c r="K1005" s="96">
        <v>1</v>
      </c>
      <c r="L1005" s="96">
        <f t="shared" si="404"/>
        <v>1.00182796</v>
      </c>
      <c r="M1005" s="96">
        <f t="shared" si="405"/>
        <v>1199.54231142</v>
      </c>
      <c r="N1005" s="24">
        <f t="shared" si="413"/>
        <v>0</v>
      </c>
      <c r="O1005" s="95">
        <f t="shared" si="414"/>
        <v>0</v>
      </c>
      <c r="P1005" s="96">
        <f t="shared" si="415"/>
        <v>0</v>
      </c>
      <c r="Q1005" s="5">
        <f t="shared" si="411"/>
        <v>0.12</v>
      </c>
      <c r="R1005" s="8">
        <f t="shared" si="416"/>
        <v>1.0064180949999999</v>
      </c>
      <c r="S1005" s="3">
        <f t="shared" si="417"/>
        <v>7.6987765100000001</v>
      </c>
      <c r="T1005" s="3">
        <f t="shared" si="418"/>
        <v>0</v>
      </c>
      <c r="U1005" s="97" t="str">
        <f t="shared" si="421"/>
        <v>A+J=</v>
      </c>
      <c r="V1005" s="122">
        <f t="shared" si="422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7"/>
        <v>45758</v>
      </c>
      <c r="B1006" s="96">
        <f t="shared" ref="B1006:B1069" si="423">(M1006+S1006)</f>
        <v>1207.7139533500001</v>
      </c>
      <c r="C1006" s="3">
        <f t="shared" si="420"/>
        <v>1197.35359694</v>
      </c>
      <c r="D1006" s="99">
        <f t="shared" ref="D1006:D1069" si="424">IF(E1006=E1005,D1005,E1005)</f>
        <v>1088.3119999999999</v>
      </c>
      <c r="E1006" s="120">
        <f>IF(DAY(A1005)=$A$5,VLOOKUP(A1005,[1]A!$E$15:$G$200,3),E1005)</f>
        <v>1091.25</v>
      </c>
      <c r="F1006" s="100">
        <f t="shared" ref="F1006:F1069" si="425">IF(D1006=D1005,F1005,EDATE(A1006,-1))</f>
        <v>45312</v>
      </c>
      <c r="G1006" s="141">
        <f t="shared" ref="G1006:G1069" si="426">(E1006/D1006)-1</f>
        <v>2.6995934989231252E-3</v>
      </c>
      <c r="H1006" s="101">
        <f t="shared" si="408"/>
        <v>22</v>
      </c>
      <c r="I1006" s="101">
        <f t="shared" si="409"/>
        <v>31</v>
      </c>
      <c r="J1006" s="96">
        <f t="shared" si="410"/>
        <v>1.0019150906451701</v>
      </c>
      <c r="K1006" s="96">
        <v>1</v>
      </c>
      <c r="L1006" s="96">
        <f t="shared" ref="L1006:L1069" si="427">TRUNC(J1006*K1006,8)</f>
        <v>1.00191509</v>
      </c>
      <c r="M1006" s="96">
        <f t="shared" ref="M1006:M1069" si="428">TRUNC(C1006*L1006,8)</f>
        <v>1199.64663683</v>
      </c>
      <c r="N1006" s="24">
        <f t="shared" si="413"/>
        <v>0</v>
      </c>
      <c r="O1006" s="95">
        <f t="shared" si="414"/>
        <v>0</v>
      </c>
      <c r="P1006" s="96">
        <f t="shared" si="415"/>
        <v>0</v>
      </c>
      <c r="Q1006" s="5">
        <f t="shared" si="411"/>
        <v>0.12</v>
      </c>
      <c r="R1006" s="8">
        <f t="shared" si="416"/>
        <v>1.006724744</v>
      </c>
      <c r="S1006" s="3">
        <f t="shared" si="417"/>
        <v>8.0673165200000003</v>
      </c>
      <c r="T1006" s="3">
        <f t="shared" si="418"/>
        <v>0</v>
      </c>
      <c r="U1006" s="97" t="str">
        <f t="shared" si="421"/>
        <v>A+J=</v>
      </c>
      <c r="V1006" s="122">
        <f t="shared" si="422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7"/>
        <v>45759</v>
      </c>
      <c r="B1007" s="96">
        <f t="shared" si="423"/>
        <v>1208.18699554</v>
      </c>
      <c r="C1007" s="3">
        <f t="shared" si="420"/>
        <v>1197.35359694</v>
      </c>
      <c r="D1007" s="99">
        <f t="shared" si="424"/>
        <v>1088.3119999999999</v>
      </c>
      <c r="E1007" s="120">
        <f>IF(DAY(A1006)=$A$5,VLOOKUP(A1006,[1]A!$E$15:$G$200,3),E1006)</f>
        <v>1091.25</v>
      </c>
      <c r="F1007" s="100">
        <f t="shared" si="425"/>
        <v>45312</v>
      </c>
      <c r="G1007" s="141">
        <f t="shared" si="426"/>
        <v>2.6995934989231252E-3</v>
      </c>
      <c r="H1007" s="101">
        <f t="shared" si="408"/>
        <v>23</v>
      </c>
      <c r="I1007" s="101">
        <f t="shared" si="409"/>
        <v>31</v>
      </c>
      <c r="J1007" s="96">
        <f t="shared" si="410"/>
        <v>1.0020022273096274</v>
      </c>
      <c r="K1007" s="96">
        <v>1</v>
      </c>
      <c r="L1007" s="96">
        <f t="shared" si="427"/>
        <v>1.0020022200000001</v>
      </c>
      <c r="M1007" s="96">
        <f t="shared" si="428"/>
        <v>1199.7509622499999</v>
      </c>
      <c r="N1007" s="24">
        <f t="shared" si="413"/>
        <v>0</v>
      </c>
      <c r="O1007" s="95">
        <f t="shared" si="414"/>
        <v>0</v>
      </c>
      <c r="P1007" s="96">
        <f t="shared" si="415"/>
        <v>0</v>
      </c>
      <c r="Q1007" s="5">
        <f t="shared" si="411"/>
        <v>0.12</v>
      </c>
      <c r="R1007" s="8">
        <f t="shared" si="416"/>
        <v>1.0070314869999999</v>
      </c>
      <c r="S1007" s="3">
        <f t="shared" si="417"/>
        <v>8.4360332899999992</v>
      </c>
      <c r="T1007" s="3">
        <f t="shared" si="418"/>
        <v>0</v>
      </c>
      <c r="U1007" s="97" t="str">
        <f t="shared" si="421"/>
        <v>A+J=</v>
      </c>
      <c r="V1007" s="122">
        <f t="shared" si="422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7"/>
        <v>45760</v>
      </c>
      <c r="B1008" s="96">
        <f t="shared" si="423"/>
        <v>1208.6602374400002</v>
      </c>
      <c r="C1008" s="3">
        <f t="shared" si="420"/>
        <v>1197.35359694</v>
      </c>
      <c r="D1008" s="99">
        <f t="shared" si="424"/>
        <v>1088.3119999999999</v>
      </c>
      <c r="E1008" s="120">
        <f>IF(DAY(A1007)=$A$5,VLOOKUP(A1007,[1]A!$E$15:$G$200,3),E1007)</f>
        <v>1091.25</v>
      </c>
      <c r="F1008" s="100">
        <f t="shared" si="425"/>
        <v>45312</v>
      </c>
      <c r="G1008" s="141">
        <f t="shared" si="426"/>
        <v>2.6995934989231252E-3</v>
      </c>
      <c r="H1008" s="101">
        <f t="shared" si="408"/>
        <v>24</v>
      </c>
      <c r="I1008" s="101">
        <f t="shared" si="409"/>
        <v>31</v>
      </c>
      <c r="J1008" s="96">
        <f t="shared" si="410"/>
        <v>1.00208937155237</v>
      </c>
      <c r="K1008" s="96">
        <v>1</v>
      </c>
      <c r="L1008" s="96">
        <f t="shared" si="427"/>
        <v>1.00208937</v>
      </c>
      <c r="M1008" s="96">
        <f t="shared" si="428"/>
        <v>1199.8553116200001</v>
      </c>
      <c r="N1008" s="24">
        <f t="shared" si="413"/>
        <v>0</v>
      </c>
      <c r="O1008" s="95">
        <f t="shared" si="414"/>
        <v>0</v>
      </c>
      <c r="P1008" s="96">
        <f t="shared" si="415"/>
        <v>0</v>
      </c>
      <c r="Q1008" s="5">
        <f t="shared" si="411"/>
        <v>0.12</v>
      </c>
      <c r="R1008" s="8">
        <f t="shared" si="416"/>
        <v>1.0073383229999999</v>
      </c>
      <c r="S1008" s="3">
        <f t="shared" si="417"/>
        <v>8.8049258199999993</v>
      </c>
      <c r="T1008" s="3">
        <f t="shared" si="418"/>
        <v>0</v>
      </c>
      <c r="U1008" s="97" t="str">
        <f t="shared" si="421"/>
        <v>A+J=</v>
      </c>
      <c r="V1008" s="122">
        <f t="shared" si="422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7"/>
        <v>45761</v>
      </c>
      <c r="B1009" s="96">
        <f t="shared" si="423"/>
        <v>1209.1336549800001</v>
      </c>
      <c r="C1009" s="3">
        <f t="shared" si="420"/>
        <v>1197.35359694</v>
      </c>
      <c r="D1009" s="99">
        <f t="shared" si="424"/>
        <v>1088.3119999999999</v>
      </c>
      <c r="E1009" s="120">
        <f>IF(DAY(A1008)=$A$5,VLOOKUP(A1008,[1]A!$E$15:$G$200,3),E1008)</f>
        <v>1091.25</v>
      </c>
      <c r="F1009" s="100">
        <f t="shared" si="425"/>
        <v>45312</v>
      </c>
      <c r="G1009" s="141">
        <f t="shared" si="426"/>
        <v>2.6995934989231252E-3</v>
      </c>
      <c r="H1009" s="101">
        <f t="shared" si="408"/>
        <v>25</v>
      </c>
      <c r="I1009" s="101">
        <f t="shared" si="409"/>
        <v>31</v>
      </c>
      <c r="J1009" s="96">
        <f t="shared" si="410"/>
        <v>1.0021765233740567</v>
      </c>
      <c r="K1009" s="96">
        <v>1</v>
      </c>
      <c r="L1009" s="96">
        <f t="shared" si="427"/>
        <v>1.0021765199999999</v>
      </c>
      <c r="M1009" s="96">
        <f t="shared" si="428"/>
        <v>1199.95966099</v>
      </c>
      <c r="N1009" s="24">
        <f t="shared" si="413"/>
        <v>0</v>
      </c>
      <c r="O1009" s="95">
        <f t="shared" si="414"/>
        <v>0</v>
      </c>
      <c r="P1009" s="96">
        <f t="shared" si="415"/>
        <v>0</v>
      </c>
      <c r="Q1009" s="5">
        <f t="shared" si="411"/>
        <v>0.12</v>
      </c>
      <c r="R1009" s="8">
        <f t="shared" si="416"/>
        <v>1.0076452520000001</v>
      </c>
      <c r="S1009" s="3">
        <f t="shared" si="417"/>
        <v>9.1739939899999996</v>
      </c>
      <c r="T1009" s="3">
        <f t="shared" si="418"/>
        <v>0</v>
      </c>
      <c r="U1009" s="97" t="str">
        <f t="shared" si="421"/>
        <v>A+J=</v>
      </c>
      <c r="V1009" s="122">
        <f t="shared" si="422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7"/>
        <v>45762</v>
      </c>
      <c r="B1010" s="96">
        <f t="shared" si="423"/>
        <v>1209.6072614499999</v>
      </c>
      <c r="C1010" s="3">
        <f t="shared" si="420"/>
        <v>1197.35359694</v>
      </c>
      <c r="D1010" s="99">
        <f t="shared" si="424"/>
        <v>1088.3119999999999</v>
      </c>
      <c r="E1010" s="120">
        <f>IF(DAY(A1009)=$A$5,VLOOKUP(A1009,[1]A!$E$15:$G$200,3),E1009)</f>
        <v>1091.25</v>
      </c>
      <c r="F1010" s="100">
        <f t="shared" si="425"/>
        <v>45312</v>
      </c>
      <c r="G1010" s="141">
        <f t="shared" si="426"/>
        <v>2.6995934989231252E-3</v>
      </c>
      <c r="H1010" s="101">
        <f t="shared" si="408"/>
        <v>26</v>
      </c>
      <c r="I1010" s="101">
        <f t="shared" si="409"/>
        <v>31</v>
      </c>
      <c r="J1010" s="96">
        <f t="shared" si="410"/>
        <v>1.0022636827753468</v>
      </c>
      <c r="K1010" s="96">
        <v>1</v>
      </c>
      <c r="L1010" s="96">
        <f t="shared" si="427"/>
        <v>1.00226368</v>
      </c>
      <c r="M1010" s="96">
        <f t="shared" si="428"/>
        <v>1200.0640223299999</v>
      </c>
      <c r="N1010" s="24">
        <f t="shared" si="413"/>
        <v>0</v>
      </c>
      <c r="O1010" s="95">
        <f t="shared" si="414"/>
        <v>0</v>
      </c>
      <c r="P1010" s="96">
        <f t="shared" si="415"/>
        <v>0</v>
      </c>
      <c r="Q1010" s="5">
        <f t="shared" si="411"/>
        <v>0.12</v>
      </c>
      <c r="R1010" s="8">
        <f t="shared" si="416"/>
        <v>1.0079522750000001</v>
      </c>
      <c r="S1010" s="3">
        <f t="shared" si="417"/>
        <v>9.5432391200000009</v>
      </c>
      <c r="T1010" s="3">
        <f t="shared" si="418"/>
        <v>0</v>
      </c>
      <c r="U1010" s="97" t="str">
        <f t="shared" si="421"/>
        <v>A+J=</v>
      </c>
      <c r="V1010" s="122">
        <f t="shared" si="422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7"/>
        <v>45763</v>
      </c>
      <c r="B1011" s="96">
        <f t="shared" si="423"/>
        <v>1210.0810435999999</v>
      </c>
      <c r="C1011" s="3">
        <f t="shared" si="420"/>
        <v>1197.35359694</v>
      </c>
      <c r="D1011" s="99">
        <f t="shared" si="424"/>
        <v>1088.3119999999999</v>
      </c>
      <c r="E1011" s="120">
        <f>IF(DAY(A1010)=$A$5,VLOOKUP(A1010,[1]A!$E$15:$G$200,3),E1010)</f>
        <v>1091.25</v>
      </c>
      <c r="F1011" s="100">
        <f t="shared" si="425"/>
        <v>45312</v>
      </c>
      <c r="G1011" s="141">
        <f t="shared" si="426"/>
        <v>2.6995934989231252E-3</v>
      </c>
      <c r="H1011" s="101">
        <f t="shared" si="408"/>
        <v>27</v>
      </c>
      <c r="I1011" s="101">
        <f t="shared" si="409"/>
        <v>31</v>
      </c>
      <c r="J1011" s="96">
        <f t="shared" si="410"/>
        <v>1.0023508497568998</v>
      </c>
      <c r="K1011" s="96">
        <v>1</v>
      </c>
      <c r="L1011" s="96">
        <f t="shared" si="427"/>
        <v>1.0023508400000001</v>
      </c>
      <c r="M1011" s="96">
        <f t="shared" si="428"/>
        <v>1200.16838366</v>
      </c>
      <c r="N1011" s="24">
        <f t="shared" si="413"/>
        <v>0</v>
      </c>
      <c r="O1011" s="95">
        <f t="shared" si="414"/>
        <v>0</v>
      </c>
      <c r="P1011" s="96">
        <f t="shared" si="415"/>
        <v>0</v>
      </c>
      <c r="Q1011" s="5">
        <f t="shared" si="411"/>
        <v>0.12</v>
      </c>
      <c r="R1011" s="8">
        <f t="shared" si="416"/>
        <v>1.0082593909999999</v>
      </c>
      <c r="S1011" s="3">
        <f t="shared" si="417"/>
        <v>9.9126599399999993</v>
      </c>
      <c r="T1011" s="3">
        <f t="shared" si="418"/>
        <v>0</v>
      </c>
      <c r="U1011" s="97" t="str">
        <f t="shared" si="421"/>
        <v>A+J=</v>
      </c>
      <c r="V1011" s="122">
        <f t="shared" si="422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7"/>
        <v>45764</v>
      </c>
      <c r="B1012" s="96">
        <f t="shared" si="423"/>
        <v>1210.5550268500001</v>
      </c>
      <c r="C1012" s="3">
        <f t="shared" si="420"/>
        <v>1197.35359694</v>
      </c>
      <c r="D1012" s="99">
        <f t="shared" si="424"/>
        <v>1088.3119999999999</v>
      </c>
      <c r="E1012" s="120">
        <f>IF(DAY(A1011)=$A$5,VLOOKUP(A1011,[1]A!$E$15:$G$200,3),E1011)</f>
        <v>1091.25</v>
      </c>
      <c r="F1012" s="100">
        <f t="shared" si="425"/>
        <v>45312</v>
      </c>
      <c r="G1012" s="141">
        <f t="shared" si="426"/>
        <v>2.6995934989231252E-3</v>
      </c>
      <c r="H1012" s="101">
        <f t="shared" si="408"/>
        <v>28</v>
      </c>
      <c r="I1012" s="101">
        <f t="shared" si="409"/>
        <v>31</v>
      </c>
      <c r="J1012" s="96">
        <f t="shared" si="410"/>
        <v>1.0024380243193745</v>
      </c>
      <c r="K1012" s="96">
        <v>1</v>
      </c>
      <c r="L1012" s="96">
        <f t="shared" si="427"/>
        <v>1.00243802</v>
      </c>
      <c r="M1012" s="96">
        <f t="shared" si="428"/>
        <v>1200.27276895</v>
      </c>
      <c r="N1012" s="24">
        <f t="shared" si="413"/>
        <v>0</v>
      </c>
      <c r="O1012" s="95">
        <f t="shared" si="414"/>
        <v>0</v>
      </c>
      <c r="P1012" s="96">
        <f t="shared" si="415"/>
        <v>0</v>
      </c>
      <c r="Q1012" s="5">
        <f t="shared" si="411"/>
        <v>0.12</v>
      </c>
      <c r="R1012" s="8">
        <f t="shared" si="416"/>
        <v>1.0085666010000001</v>
      </c>
      <c r="S1012" s="3">
        <f t="shared" si="417"/>
        <v>10.282257899999999</v>
      </c>
      <c r="T1012" s="3">
        <f t="shared" si="418"/>
        <v>0</v>
      </c>
      <c r="U1012" s="97" t="str">
        <f t="shared" si="421"/>
        <v>A+J=</v>
      </c>
      <c r="V1012" s="122">
        <f t="shared" si="422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7"/>
        <v>45765</v>
      </c>
      <c r="B1013" s="96">
        <f t="shared" si="423"/>
        <v>1211.02918707</v>
      </c>
      <c r="C1013" s="3">
        <f t="shared" si="420"/>
        <v>1197.35359694</v>
      </c>
      <c r="D1013" s="99">
        <f t="shared" si="424"/>
        <v>1088.3119999999999</v>
      </c>
      <c r="E1013" s="120">
        <f>IF(DAY(A1012)=$A$5,VLOOKUP(A1012,[1]A!$E$15:$G$200,3),E1012)</f>
        <v>1091.25</v>
      </c>
      <c r="F1013" s="100">
        <f t="shared" si="425"/>
        <v>45312</v>
      </c>
      <c r="G1013" s="141">
        <f t="shared" si="426"/>
        <v>2.6995934989231252E-3</v>
      </c>
      <c r="H1013" s="101">
        <f t="shared" si="408"/>
        <v>29</v>
      </c>
      <c r="I1013" s="101">
        <f t="shared" si="409"/>
        <v>31</v>
      </c>
      <c r="J1013" s="96">
        <f t="shared" si="410"/>
        <v>1.0025252064634302</v>
      </c>
      <c r="K1013" s="96">
        <v>1</v>
      </c>
      <c r="L1013" s="96">
        <f t="shared" si="427"/>
        <v>1.0025252</v>
      </c>
      <c r="M1013" s="96">
        <f t="shared" si="428"/>
        <v>1200.37715424</v>
      </c>
      <c r="N1013" s="24">
        <f t="shared" si="413"/>
        <v>0</v>
      </c>
      <c r="O1013" s="95">
        <f t="shared" si="414"/>
        <v>0</v>
      </c>
      <c r="P1013" s="96">
        <f t="shared" si="415"/>
        <v>0</v>
      </c>
      <c r="Q1013" s="5">
        <f t="shared" si="411"/>
        <v>0.12</v>
      </c>
      <c r="R1013" s="8">
        <f t="shared" si="416"/>
        <v>1.008873905</v>
      </c>
      <c r="S1013" s="3">
        <f t="shared" si="417"/>
        <v>10.65203283</v>
      </c>
      <c r="T1013" s="3">
        <f t="shared" si="418"/>
        <v>0</v>
      </c>
      <c r="U1013" s="97" t="str">
        <f t="shared" si="421"/>
        <v>A+J=</v>
      </c>
      <c r="V1013" s="122">
        <f t="shared" si="422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7"/>
        <v>45766</v>
      </c>
      <c r="B1014" s="96">
        <f t="shared" si="423"/>
        <v>1211.50353516</v>
      </c>
      <c r="C1014" s="3">
        <f t="shared" si="420"/>
        <v>1197.35359694</v>
      </c>
      <c r="D1014" s="99">
        <f t="shared" si="424"/>
        <v>1088.3119999999999</v>
      </c>
      <c r="E1014" s="120">
        <f>IF(DAY(A1013)=$A$5,VLOOKUP(A1013,[1]A!$E$15:$G$200,3),E1013)</f>
        <v>1091.25</v>
      </c>
      <c r="F1014" s="100">
        <f t="shared" si="425"/>
        <v>45312</v>
      </c>
      <c r="G1014" s="141">
        <f t="shared" si="426"/>
        <v>2.6995934989231252E-3</v>
      </c>
      <c r="H1014" s="101">
        <f t="shared" si="408"/>
        <v>30</v>
      </c>
      <c r="I1014" s="101">
        <f t="shared" si="409"/>
        <v>31</v>
      </c>
      <c r="J1014" s="96">
        <f t="shared" si="410"/>
        <v>1.0026123961897266</v>
      </c>
      <c r="K1014" s="96">
        <v>1</v>
      </c>
      <c r="L1014" s="96">
        <f t="shared" si="427"/>
        <v>1.0026123899999999</v>
      </c>
      <c r="M1014" s="96">
        <f t="shared" si="428"/>
        <v>1200.4815515</v>
      </c>
      <c r="N1014" s="24">
        <f t="shared" si="413"/>
        <v>0</v>
      </c>
      <c r="O1014" s="95">
        <f t="shared" si="414"/>
        <v>0</v>
      </c>
      <c r="P1014" s="96">
        <f t="shared" si="415"/>
        <v>0</v>
      </c>
      <c r="Q1014" s="5">
        <f t="shared" si="411"/>
        <v>0.12</v>
      </c>
      <c r="R1014" s="8">
        <f t="shared" si="416"/>
        <v>1.009181302</v>
      </c>
      <c r="S1014" s="3">
        <f t="shared" si="417"/>
        <v>11.02198366</v>
      </c>
      <c r="T1014" s="3">
        <f t="shared" si="418"/>
        <v>0</v>
      </c>
      <c r="U1014" s="97" t="str">
        <f t="shared" si="421"/>
        <v>A+J=</v>
      </c>
      <c r="V1014" s="122">
        <f t="shared" si="422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7"/>
        <v>45767</v>
      </c>
      <c r="B1015" s="96">
        <f t="shared" si="423"/>
        <v>1211.9780723899999</v>
      </c>
      <c r="C1015" s="3">
        <f t="shared" si="420"/>
        <v>1197.35359694</v>
      </c>
      <c r="D1015" s="99">
        <f t="shared" si="424"/>
        <v>1088.3119999999999</v>
      </c>
      <c r="E1015" s="120">
        <f>IF(DAY(A1014)=$A$5,VLOOKUP(A1014,[1]A!$E$15:$G$200,3),E1014)</f>
        <v>1091.25</v>
      </c>
      <c r="F1015" s="100">
        <f t="shared" si="425"/>
        <v>45312</v>
      </c>
      <c r="G1015" s="141">
        <f t="shared" si="426"/>
        <v>2.6995934989231252E-3</v>
      </c>
      <c r="H1015" s="101">
        <f t="shared" si="408"/>
        <v>31</v>
      </c>
      <c r="I1015" s="101">
        <f t="shared" si="409"/>
        <v>31</v>
      </c>
      <c r="J1015" s="96">
        <f t="shared" si="410"/>
        <v>1.0026995934989231</v>
      </c>
      <c r="K1015" s="96">
        <v>1</v>
      </c>
      <c r="L1015" s="96">
        <f t="shared" si="427"/>
        <v>1.00269959</v>
      </c>
      <c r="M1015" s="96">
        <f t="shared" si="428"/>
        <v>1200.5859607299999</v>
      </c>
      <c r="N1015" s="24">
        <f t="shared" si="413"/>
        <v>33</v>
      </c>
      <c r="O1015" s="95">
        <f t="shared" si="414"/>
        <v>5.0000000000000001E-3</v>
      </c>
      <c r="P1015" s="96">
        <f t="shared" si="415"/>
        <v>6.0029298000000004</v>
      </c>
      <c r="Q1015" s="5">
        <f t="shared" si="411"/>
        <v>0.12</v>
      </c>
      <c r="R1015" s="8">
        <f t="shared" si="416"/>
        <v>1.0094887930000001</v>
      </c>
      <c r="S1015" s="3">
        <f t="shared" si="417"/>
        <v>11.392111659999999</v>
      </c>
      <c r="T1015" s="3">
        <f t="shared" si="418"/>
        <v>17.395041460000002</v>
      </c>
      <c r="U1015" s="97" t="str">
        <f t="shared" si="421"/>
        <v>A+J=</v>
      </c>
      <c r="V1015" s="122">
        <f t="shared" si="422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7"/>
        <v>45768</v>
      </c>
      <c r="B1016" s="96">
        <f t="shared" si="423"/>
        <v>1195.0665256099999</v>
      </c>
      <c r="C1016" s="3">
        <f t="shared" si="420"/>
        <v>1194.5830309299999</v>
      </c>
      <c r="D1016" s="99">
        <f t="shared" si="424"/>
        <v>1088.3119999999999</v>
      </c>
      <c r="E1016" s="120">
        <f>IF(DAY(A1015)=$A$5,VLOOKUP(A1015,[1]A!$E$15:$G$200,3),E1015)</f>
        <v>1091.25</v>
      </c>
      <c r="F1016" s="100">
        <f t="shared" si="425"/>
        <v>45312</v>
      </c>
      <c r="G1016" s="141">
        <f t="shared" si="426"/>
        <v>2.6995934989231252E-3</v>
      </c>
      <c r="H1016" s="101">
        <f t="shared" si="408"/>
        <v>1</v>
      </c>
      <c r="I1016" s="101">
        <f t="shared" si="409"/>
        <v>30</v>
      </c>
      <c r="J1016" s="96">
        <f t="shared" si="410"/>
        <v>1.0000898692427045</v>
      </c>
      <c r="K1016" s="96">
        <v>1</v>
      </c>
      <c r="L1016" s="96">
        <f t="shared" si="427"/>
        <v>1.0000898600000001</v>
      </c>
      <c r="M1016" s="96">
        <f t="shared" si="428"/>
        <v>1194.6903761599999</v>
      </c>
      <c r="N1016" s="24">
        <f t="shared" si="413"/>
        <v>0</v>
      </c>
      <c r="O1016" s="95">
        <f t="shared" si="414"/>
        <v>0</v>
      </c>
      <c r="P1016" s="96">
        <f t="shared" si="415"/>
        <v>0</v>
      </c>
      <c r="Q1016" s="5">
        <f t="shared" si="411"/>
        <v>0.12</v>
      </c>
      <c r="R1016" s="8">
        <f t="shared" si="416"/>
        <v>1.0003148509999999</v>
      </c>
      <c r="S1016" s="3">
        <f t="shared" si="417"/>
        <v>0.37614945</v>
      </c>
      <c r="T1016" s="3">
        <f t="shared" si="418"/>
        <v>0</v>
      </c>
      <c r="U1016" s="97" t="str">
        <f t="shared" si="421"/>
        <v>A+J=</v>
      </c>
      <c r="V1016" s="122">
        <f t="shared" si="422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7"/>
        <v>45769</v>
      </c>
      <c r="B1017" s="96">
        <f t="shared" si="423"/>
        <v>1195.5502312800002</v>
      </c>
      <c r="C1017" s="3">
        <f t="shared" si="420"/>
        <v>1194.5830309299999</v>
      </c>
      <c r="D1017" s="99">
        <f t="shared" si="424"/>
        <v>1088.3119999999999</v>
      </c>
      <c r="E1017" s="120">
        <f>IF(DAY(A1016)=$A$5,VLOOKUP(A1016,[1]A!$E$15:$G$200,3),E1016)</f>
        <v>1091.25</v>
      </c>
      <c r="F1017" s="100">
        <f t="shared" si="425"/>
        <v>45312</v>
      </c>
      <c r="G1017" s="141">
        <f t="shared" si="426"/>
        <v>2.6995934989231252E-3</v>
      </c>
      <c r="H1017" s="101">
        <f t="shared" si="408"/>
        <v>2</v>
      </c>
      <c r="I1017" s="101">
        <f t="shared" si="409"/>
        <v>30</v>
      </c>
      <c r="J1017" s="96">
        <f t="shared" si="410"/>
        <v>1.0001797465618898</v>
      </c>
      <c r="K1017" s="96">
        <v>1</v>
      </c>
      <c r="L1017" s="96">
        <f t="shared" si="427"/>
        <v>1.0001797400000001</v>
      </c>
      <c r="M1017" s="96">
        <f t="shared" si="428"/>
        <v>1194.7977452800001</v>
      </c>
      <c r="N1017" s="24">
        <f t="shared" si="413"/>
        <v>0</v>
      </c>
      <c r="O1017" s="95">
        <f t="shared" si="414"/>
        <v>0</v>
      </c>
      <c r="P1017" s="96">
        <f t="shared" si="415"/>
        <v>0</v>
      </c>
      <c r="Q1017" s="5">
        <f t="shared" si="411"/>
        <v>0.12</v>
      </c>
      <c r="R1017" s="8">
        <f t="shared" si="416"/>
        <v>1.000629802</v>
      </c>
      <c r="S1017" s="3">
        <f t="shared" si="417"/>
        <v>0.75248599999999999</v>
      </c>
      <c r="T1017" s="3">
        <f t="shared" si="418"/>
        <v>0</v>
      </c>
      <c r="U1017" s="97" t="str">
        <f t="shared" si="421"/>
        <v>A+J=</v>
      </c>
      <c r="V1017" s="122">
        <f t="shared" si="422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7"/>
        <v>45770</v>
      </c>
      <c r="B1018" s="96">
        <f t="shared" si="423"/>
        <v>1196.03413484</v>
      </c>
      <c r="C1018" s="3">
        <f t="shared" si="420"/>
        <v>1194.5830309299999</v>
      </c>
      <c r="D1018" s="99">
        <f t="shared" si="424"/>
        <v>1088.3119999999999</v>
      </c>
      <c r="E1018" s="120">
        <f>IF(DAY(A1017)=$A$5,VLOOKUP(A1017,[1]A!$E$15:$G$200,3),E1017)</f>
        <v>1091.25</v>
      </c>
      <c r="F1018" s="100">
        <f t="shared" si="425"/>
        <v>45312</v>
      </c>
      <c r="G1018" s="141">
        <f t="shared" si="426"/>
        <v>2.6995934989231252E-3</v>
      </c>
      <c r="H1018" s="101">
        <f t="shared" si="408"/>
        <v>3</v>
      </c>
      <c r="I1018" s="101">
        <f t="shared" si="409"/>
        <v>30</v>
      </c>
      <c r="J1018" s="96">
        <f t="shared" si="410"/>
        <v>1.0002696319582818</v>
      </c>
      <c r="K1018" s="96">
        <v>1</v>
      </c>
      <c r="L1018" s="96">
        <f t="shared" si="427"/>
        <v>1.00026963</v>
      </c>
      <c r="M1018" s="96">
        <f t="shared" si="428"/>
        <v>1194.90512635</v>
      </c>
      <c r="N1018" s="24">
        <f t="shared" si="413"/>
        <v>0</v>
      </c>
      <c r="O1018" s="95">
        <f t="shared" si="414"/>
        <v>0</v>
      </c>
      <c r="P1018" s="96">
        <f t="shared" si="415"/>
        <v>0</v>
      </c>
      <c r="Q1018" s="5">
        <f t="shared" si="411"/>
        <v>0.12</v>
      </c>
      <c r="R1018" s="8">
        <f t="shared" si="416"/>
        <v>1.0009448519999999</v>
      </c>
      <c r="S1018" s="3">
        <f t="shared" si="417"/>
        <v>1.1290084899999999</v>
      </c>
      <c r="T1018" s="3">
        <f t="shared" si="418"/>
        <v>0</v>
      </c>
      <c r="U1018" s="97" t="str">
        <f t="shared" si="421"/>
        <v>A+J=</v>
      </c>
      <c r="V1018" s="122">
        <f t="shared" si="422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7"/>
        <v>45771</v>
      </c>
      <c r="B1019" s="96">
        <f t="shared" si="423"/>
        <v>1196.5182243700001</v>
      </c>
      <c r="C1019" s="3">
        <f t="shared" si="420"/>
        <v>1194.5830309299999</v>
      </c>
      <c r="D1019" s="99">
        <f t="shared" si="424"/>
        <v>1088.3119999999999</v>
      </c>
      <c r="E1019" s="120">
        <f>IF(DAY(A1018)=$A$5,VLOOKUP(A1018,[1]A!$E$15:$G$200,3),E1018)</f>
        <v>1091.25</v>
      </c>
      <c r="F1019" s="100">
        <f t="shared" si="425"/>
        <v>45312</v>
      </c>
      <c r="G1019" s="141">
        <f t="shared" si="426"/>
        <v>2.6995934989231252E-3</v>
      </c>
      <c r="H1019" s="101">
        <f t="shared" si="408"/>
        <v>4</v>
      </c>
      <c r="I1019" s="101">
        <f t="shared" si="409"/>
        <v>30</v>
      </c>
      <c r="J1019" s="96">
        <f t="shared" si="410"/>
        <v>1.0003595254326061</v>
      </c>
      <c r="K1019" s="96">
        <v>1</v>
      </c>
      <c r="L1019" s="96">
        <f t="shared" si="427"/>
        <v>1.0003595199999999</v>
      </c>
      <c r="M1019" s="96">
        <f t="shared" si="428"/>
        <v>1195.01250742</v>
      </c>
      <c r="N1019" s="24">
        <f t="shared" si="413"/>
        <v>0</v>
      </c>
      <c r="O1019" s="95">
        <f t="shared" si="414"/>
        <v>0</v>
      </c>
      <c r="P1019" s="96">
        <f t="shared" si="415"/>
        <v>0</v>
      </c>
      <c r="Q1019" s="5">
        <f t="shared" si="411"/>
        <v>0.12</v>
      </c>
      <c r="R1019" s="8">
        <f t="shared" si="416"/>
        <v>1.0012600009999999</v>
      </c>
      <c r="S1019" s="3">
        <f t="shared" si="417"/>
        <v>1.5057169500000001</v>
      </c>
      <c r="T1019" s="3">
        <f t="shared" si="418"/>
        <v>0</v>
      </c>
      <c r="U1019" s="97" t="str">
        <f t="shared" ref="U1019:U1034" si="429">U1018</f>
        <v>A+J=</v>
      </c>
      <c r="V1019" s="122">
        <f t="shared" si="422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7"/>
        <v>45772</v>
      </c>
      <c r="B1020" s="96">
        <f t="shared" si="423"/>
        <v>1197.00251185</v>
      </c>
      <c r="C1020" s="3">
        <f t="shared" si="420"/>
        <v>1194.5830309299999</v>
      </c>
      <c r="D1020" s="99">
        <f t="shared" si="424"/>
        <v>1088.3119999999999</v>
      </c>
      <c r="E1020" s="120">
        <f>IF(DAY(A1019)=$A$5,VLOOKUP(A1019,[1]A!$E$15:$G$200,3),E1019)</f>
        <v>1091.25</v>
      </c>
      <c r="F1020" s="100">
        <f t="shared" si="425"/>
        <v>45312</v>
      </c>
      <c r="G1020" s="141">
        <f t="shared" si="426"/>
        <v>2.6995934989231252E-3</v>
      </c>
      <c r="H1020" s="101">
        <f t="shared" si="408"/>
        <v>5</v>
      </c>
      <c r="I1020" s="101">
        <f t="shared" si="409"/>
        <v>30</v>
      </c>
      <c r="J1020" s="96">
        <f t="shared" si="410"/>
        <v>1.000449426985589</v>
      </c>
      <c r="K1020" s="96">
        <v>1</v>
      </c>
      <c r="L1020" s="96">
        <f t="shared" si="427"/>
        <v>1.00044942</v>
      </c>
      <c r="M1020" s="96">
        <f t="shared" si="428"/>
        <v>1195.1199004299999</v>
      </c>
      <c r="N1020" s="24">
        <f t="shared" si="413"/>
        <v>0</v>
      </c>
      <c r="O1020" s="95">
        <f t="shared" si="414"/>
        <v>0</v>
      </c>
      <c r="P1020" s="96">
        <f t="shared" si="415"/>
        <v>0</v>
      </c>
      <c r="Q1020" s="5">
        <f t="shared" si="411"/>
        <v>0.12</v>
      </c>
      <c r="R1020" s="8">
        <f t="shared" si="416"/>
        <v>1.0015752490000001</v>
      </c>
      <c r="S1020" s="3">
        <f t="shared" si="417"/>
        <v>1.8826114199999999</v>
      </c>
      <c r="T1020" s="3">
        <f t="shared" si="418"/>
        <v>0</v>
      </c>
      <c r="U1020" s="97" t="str">
        <f t="shared" si="429"/>
        <v>A+J=</v>
      </c>
      <c r="V1020" s="122">
        <f t="shared" si="422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7"/>
        <v>45773</v>
      </c>
      <c r="B1021" s="96">
        <f t="shared" si="423"/>
        <v>1197.4869973500001</v>
      </c>
      <c r="C1021" s="3">
        <f t="shared" si="420"/>
        <v>1194.5830309299999</v>
      </c>
      <c r="D1021" s="99">
        <f t="shared" si="424"/>
        <v>1088.3119999999999</v>
      </c>
      <c r="E1021" s="120">
        <f>IF(DAY(A1020)=$A$5,VLOOKUP(A1020,[1]A!$E$15:$G$200,3),E1020)</f>
        <v>1091.25</v>
      </c>
      <c r="F1021" s="100">
        <f t="shared" si="425"/>
        <v>45312</v>
      </c>
      <c r="G1021" s="141">
        <f t="shared" si="426"/>
        <v>2.6995934989231252E-3</v>
      </c>
      <c r="H1021" s="101">
        <f t="shared" si="408"/>
        <v>6</v>
      </c>
      <c r="I1021" s="101">
        <f t="shared" si="409"/>
        <v>30</v>
      </c>
      <c r="J1021" s="96">
        <f t="shared" si="410"/>
        <v>1.0005393366179562</v>
      </c>
      <c r="K1021" s="96">
        <v>1</v>
      </c>
      <c r="L1021" s="96">
        <f t="shared" si="427"/>
        <v>1.0005393300000001</v>
      </c>
      <c r="M1021" s="96">
        <f t="shared" si="428"/>
        <v>1195.2273053900001</v>
      </c>
      <c r="N1021" s="24">
        <f t="shared" si="413"/>
        <v>0</v>
      </c>
      <c r="O1021" s="95">
        <f t="shared" si="414"/>
        <v>0</v>
      </c>
      <c r="P1021" s="96">
        <f t="shared" si="415"/>
        <v>0</v>
      </c>
      <c r="Q1021" s="5">
        <f t="shared" si="411"/>
        <v>0.12</v>
      </c>
      <c r="R1021" s="8">
        <f t="shared" si="416"/>
        <v>1.001890596</v>
      </c>
      <c r="S1021" s="3">
        <f t="shared" si="417"/>
        <v>2.2596919600000001</v>
      </c>
      <c r="T1021" s="3">
        <f t="shared" si="418"/>
        <v>0</v>
      </c>
      <c r="U1021" s="97" t="str">
        <f t="shared" si="429"/>
        <v>A+J=</v>
      </c>
      <c r="V1021" s="122">
        <f t="shared" si="422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7"/>
        <v>45774</v>
      </c>
      <c r="B1022" s="96">
        <f t="shared" si="423"/>
        <v>1197.9716820900001</v>
      </c>
      <c r="C1022" s="3">
        <f t="shared" si="420"/>
        <v>1194.5830309299999</v>
      </c>
      <c r="D1022" s="99">
        <f t="shared" si="424"/>
        <v>1088.3119999999999</v>
      </c>
      <c r="E1022" s="120">
        <f>IF(DAY(A1021)=$A$5,VLOOKUP(A1021,[1]A!$E$15:$G$200,3),E1021)</f>
        <v>1091.25</v>
      </c>
      <c r="F1022" s="100">
        <f t="shared" si="425"/>
        <v>45312</v>
      </c>
      <c r="G1022" s="141">
        <f t="shared" si="426"/>
        <v>2.6995934989231252E-3</v>
      </c>
      <c r="H1022" s="101">
        <f t="shared" si="408"/>
        <v>7</v>
      </c>
      <c r="I1022" s="101">
        <f t="shared" si="409"/>
        <v>30</v>
      </c>
      <c r="J1022" s="96">
        <f t="shared" si="410"/>
        <v>1.0006292543304343</v>
      </c>
      <c r="K1022" s="96">
        <v>1</v>
      </c>
      <c r="L1022" s="96">
        <f t="shared" si="427"/>
        <v>1.00062925</v>
      </c>
      <c r="M1022" s="96">
        <f t="shared" si="428"/>
        <v>1195.3347223000001</v>
      </c>
      <c r="N1022" s="24">
        <f t="shared" si="413"/>
        <v>0</v>
      </c>
      <c r="O1022" s="95">
        <f t="shared" si="414"/>
        <v>0</v>
      </c>
      <c r="P1022" s="96">
        <f t="shared" si="415"/>
        <v>0</v>
      </c>
      <c r="Q1022" s="5">
        <f t="shared" si="411"/>
        <v>0.12</v>
      </c>
      <c r="R1022" s="8">
        <f t="shared" si="416"/>
        <v>1.0022060429999999</v>
      </c>
      <c r="S1022" s="3">
        <f t="shared" si="417"/>
        <v>2.6369597900000001</v>
      </c>
      <c r="T1022" s="3">
        <f t="shared" si="418"/>
        <v>0</v>
      </c>
      <c r="U1022" s="97" t="str">
        <f t="shared" si="429"/>
        <v>A+J=</v>
      </c>
      <c r="V1022" s="122">
        <f t="shared" si="422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7"/>
        <v>45775</v>
      </c>
      <c r="B1023" s="96">
        <f t="shared" si="423"/>
        <v>1198.4565649199999</v>
      </c>
      <c r="C1023" s="3">
        <f t="shared" si="420"/>
        <v>1194.5830309299999</v>
      </c>
      <c r="D1023" s="99">
        <f t="shared" si="424"/>
        <v>1088.3119999999999</v>
      </c>
      <c r="E1023" s="120">
        <f>IF(DAY(A1022)=$A$5,VLOOKUP(A1022,[1]A!$E$15:$G$200,3),E1022)</f>
        <v>1091.25</v>
      </c>
      <c r="F1023" s="100">
        <f t="shared" si="425"/>
        <v>45312</v>
      </c>
      <c r="G1023" s="141">
        <f t="shared" si="426"/>
        <v>2.6995934989231252E-3</v>
      </c>
      <c r="H1023" s="101">
        <f t="shared" si="408"/>
        <v>8</v>
      </c>
      <c r="I1023" s="101">
        <f t="shared" si="409"/>
        <v>30</v>
      </c>
      <c r="J1023" s="96">
        <f t="shared" si="410"/>
        <v>1.0007191801237489</v>
      </c>
      <c r="K1023" s="96">
        <v>1</v>
      </c>
      <c r="L1023" s="96">
        <f t="shared" si="427"/>
        <v>1.0007191799999999</v>
      </c>
      <c r="M1023" s="96">
        <f t="shared" si="428"/>
        <v>1195.44215115</v>
      </c>
      <c r="N1023" s="24">
        <f t="shared" si="413"/>
        <v>0</v>
      </c>
      <c r="O1023" s="95">
        <f t="shared" si="414"/>
        <v>0</v>
      </c>
      <c r="P1023" s="96">
        <f t="shared" si="415"/>
        <v>0</v>
      </c>
      <c r="Q1023" s="5">
        <f t="shared" si="411"/>
        <v>0.12</v>
      </c>
      <c r="R1023" s="8">
        <f t="shared" si="416"/>
        <v>1.0025215890000001</v>
      </c>
      <c r="S1023" s="3">
        <f t="shared" si="417"/>
        <v>3.01441377</v>
      </c>
      <c r="T1023" s="3">
        <f t="shared" si="418"/>
        <v>0</v>
      </c>
      <c r="U1023" s="97" t="str">
        <f t="shared" si="429"/>
        <v>A+J=</v>
      </c>
      <c r="V1023" s="122">
        <f t="shared" si="422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7"/>
        <v>45776</v>
      </c>
      <c r="B1024" s="96">
        <f t="shared" si="423"/>
        <v>1198.9416339100001</v>
      </c>
      <c r="C1024" s="3">
        <f t="shared" si="420"/>
        <v>1194.5830309299999</v>
      </c>
      <c r="D1024" s="99">
        <f t="shared" si="424"/>
        <v>1088.3119999999999</v>
      </c>
      <c r="E1024" s="120">
        <f>IF(DAY(A1023)=$A$5,VLOOKUP(A1023,[1]A!$E$15:$G$200,3),E1023)</f>
        <v>1091.25</v>
      </c>
      <c r="F1024" s="100">
        <f t="shared" si="425"/>
        <v>45312</v>
      </c>
      <c r="G1024" s="141">
        <f t="shared" si="426"/>
        <v>2.6995934989231252E-3</v>
      </c>
      <c r="H1024" s="101">
        <f t="shared" si="408"/>
        <v>9</v>
      </c>
      <c r="I1024" s="101">
        <f t="shared" si="409"/>
        <v>30</v>
      </c>
      <c r="J1024" s="96">
        <f t="shared" si="410"/>
        <v>1.0008091139986264</v>
      </c>
      <c r="K1024" s="96">
        <v>1</v>
      </c>
      <c r="L1024" s="96">
        <f t="shared" si="427"/>
        <v>1.0008091100000001</v>
      </c>
      <c r="M1024" s="96">
        <f t="shared" si="428"/>
        <v>1195.5495800000001</v>
      </c>
      <c r="N1024" s="24">
        <f t="shared" si="413"/>
        <v>0</v>
      </c>
      <c r="O1024" s="95">
        <f t="shared" si="414"/>
        <v>0</v>
      </c>
      <c r="P1024" s="96">
        <f t="shared" si="415"/>
        <v>0</v>
      </c>
      <c r="Q1024" s="5">
        <f t="shared" si="411"/>
        <v>0.12</v>
      </c>
      <c r="R1024" s="8">
        <f t="shared" si="416"/>
        <v>1.002837234</v>
      </c>
      <c r="S1024" s="3">
        <f t="shared" si="417"/>
        <v>3.39205391</v>
      </c>
      <c r="T1024" s="3">
        <f t="shared" si="418"/>
        <v>0</v>
      </c>
      <c r="U1024" s="97" t="str">
        <f t="shared" si="429"/>
        <v>A+J=</v>
      </c>
      <c r="V1024" s="122">
        <f t="shared" si="422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7"/>
        <v>45777</v>
      </c>
      <c r="B1025" s="96">
        <f t="shared" si="423"/>
        <v>1199.42690227</v>
      </c>
      <c r="C1025" s="3">
        <f t="shared" si="420"/>
        <v>1194.5830309299999</v>
      </c>
      <c r="D1025" s="99">
        <f t="shared" si="424"/>
        <v>1088.3119999999999</v>
      </c>
      <c r="E1025" s="120">
        <f>IF(DAY(A1024)=$A$5,VLOOKUP(A1024,[1]A!$E$15:$G$200,3),E1024)</f>
        <v>1091.25</v>
      </c>
      <c r="F1025" s="100">
        <f t="shared" si="425"/>
        <v>45312</v>
      </c>
      <c r="G1025" s="141">
        <f t="shared" si="426"/>
        <v>2.6995934989231252E-3</v>
      </c>
      <c r="H1025" s="101">
        <f t="shared" si="408"/>
        <v>10</v>
      </c>
      <c r="I1025" s="101">
        <f t="shared" si="409"/>
        <v>30</v>
      </c>
      <c r="J1025" s="96">
        <f t="shared" si="410"/>
        <v>1.0008990559557933</v>
      </c>
      <c r="K1025" s="96">
        <v>1</v>
      </c>
      <c r="L1025" s="96">
        <f t="shared" si="427"/>
        <v>1.0008990499999999</v>
      </c>
      <c r="M1025" s="96">
        <f t="shared" si="428"/>
        <v>1195.6570208000001</v>
      </c>
      <c r="N1025" s="24">
        <f t="shared" si="413"/>
        <v>0</v>
      </c>
      <c r="O1025" s="95">
        <f t="shared" si="414"/>
        <v>0</v>
      </c>
      <c r="P1025" s="96">
        <f t="shared" si="415"/>
        <v>0</v>
      </c>
      <c r="Q1025" s="5">
        <f t="shared" si="411"/>
        <v>0.12</v>
      </c>
      <c r="R1025" s="8">
        <f t="shared" si="416"/>
        <v>1.003152979</v>
      </c>
      <c r="S1025" s="3">
        <f t="shared" si="417"/>
        <v>3.7698814700000001</v>
      </c>
      <c r="T1025" s="3">
        <f t="shared" si="418"/>
        <v>0</v>
      </c>
      <c r="U1025" s="97" t="str">
        <f t="shared" si="429"/>
        <v>A+J=</v>
      </c>
      <c r="V1025" s="122">
        <f t="shared" si="422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7"/>
        <v>45778</v>
      </c>
      <c r="B1026" s="96">
        <f t="shared" si="423"/>
        <v>1199.91236884</v>
      </c>
      <c r="C1026" s="3">
        <f t="shared" si="420"/>
        <v>1194.5830309299999</v>
      </c>
      <c r="D1026" s="99">
        <f t="shared" si="424"/>
        <v>1088.3119999999999</v>
      </c>
      <c r="E1026" s="120">
        <f>IF(DAY(A1025)=$A$5,VLOOKUP(A1025,[1]A!$E$15:$G$200,3),E1025)</f>
        <v>1091.25</v>
      </c>
      <c r="F1026" s="100">
        <f t="shared" si="425"/>
        <v>45312</v>
      </c>
      <c r="G1026" s="141">
        <f t="shared" si="426"/>
        <v>2.6995934989231252E-3</v>
      </c>
      <c r="H1026" s="101">
        <f t="shared" si="408"/>
        <v>11</v>
      </c>
      <c r="I1026" s="101">
        <f t="shared" si="409"/>
        <v>30</v>
      </c>
      <c r="J1026" s="96">
        <f t="shared" si="410"/>
        <v>1.0009890059959756</v>
      </c>
      <c r="K1026" s="96">
        <v>1</v>
      </c>
      <c r="L1026" s="96">
        <f t="shared" si="427"/>
        <v>1.0009889999999999</v>
      </c>
      <c r="M1026" s="96">
        <f t="shared" si="428"/>
        <v>1195.7644735399999</v>
      </c>
      <c r="N1026" s="24">
        <f t="shared" si="413"/>
        <v>0</v>
      </c>
      <c r="O1026" s="95">
        <f t="shared" si="414"/>
        <v>0</v>
      </c>
      <c r="P1026" s="96">
        <f t="shared" si="415"/>
        <v>0</v>
      </c>
      <c r="Q1026" s="5">
        <f t="shared" si="411"/>
        <v>0.12</v>
      </c>
      <c r="R1026" s="8">
        <f t="shared" si="416"/>
        <v>1.003468823</v>
      </c>
      <c r="S1026" s="3">
        <f t="shared" si="417"/>
        <v>4.1478953000000001</v>
      </c>
      <c r="T1026" s="3">
        <f t="shared" si="418"/>
        <v>0</v>
      </c>
      <c r="U1026" s="97" t="str">
        <f t="shared" si="429"/>
        <v>A+J=</v>
      </c>
      <c r="V1026" s="122">
        <f t="shared" si="422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7"/>
        <v>45779</v>
      </c>
      <c r="B1027" s="96">
        <f t="shared" si="423"/>
        <v>1200.3980348700002</v>
      </c>
      <c r="C1027" s="3">
        <f t="shared" si="420"/>
        <v>1194.5830309299999</v>
      </c>
      <c r="D1027" s="99">
        <f t="shared" si="424"/>
        <v>1088.3119999999999</v>
      </c>
      <c r="E1027" s="120">
        <f>IF(DAY(A1026)=$A$5,VLOOKUP(A1026,[1]A!$E$15:$G$200,3),E1026)</f>
        <v>1091.25</v>
      </c>
      <c r="F1027" s="100">
        <f t="shared" si="425"/>
        <v>45312</v>
      </c>
      <c r="G1027" s="141">
        <f t="shared" si="426"/>
        <v>2.6995934989231252E-3</v>
      </c>
      <c r="H1027" s="101">
        <f t="shared" si="408"/>
        <v>12</v>
      </c>
      <c r="I1027" s="101">
        <f t="shared" si="409"/>
        <v>30</v>
      </c>
      <c r="J1027" s="96">
        <f t="shared" si="410"/>
        <v>1.0010789641199</v>
      </c>
      <c r="K1027" s="96">
        <v>1</v>
      </c>
      <c r="L1027" s="96">
        <f t="shared" si="427"/>
        <v>1.0010789600000001</v>
      </c>
      <c r="M1027" s="96">
        <f t="shared" si="428"/>
        <v>1195.8719382300001</v>
      </c>
      <c r="N1027" s="24">
        <f t="shared" si="413"/>
        <v>0</v>
      </c>
      <c r="O1027" s="95">
        <f t="shared" si="414"/>
        <v>0</v>
      </c>
      <c r="P1027" s="96">
        <f t="shared" si="415"/>
        <v>0</v>
      </c>
      <c r="Q1027" s="5">
        <f t="shared" si="411"/>
        <v>0.12</v>
      </c>
      <c r="R1027" s="8">
        <f t="shared" si="416"/>
        <v>1.003784767</v>
      </c>
      <c r="S1027" s="3">
        <f t="shared" si="417"/>
        <v>4.5260966399999996</v>
      </c>
      <c r="T1027" s="3">
        <f t="shared" si="418"/>
        <v>0</v>
      </c>
      <c r="U1027" s="97" t="str">
        <f t="shared" si="429"/>
        <v>A+J=</v>
      </c>
      <c r="V1027" s="122">
        <f t="shared" si="422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7"/>
        <v>45780</v>
      </c>
      <c r="B1028" s="96">
        <f t="shared" si="423"/>
        <v>1200.88389921</v>
      </c>
      <c r="C1028" s="3">
        <f t="shared" si="420"/>
        <v>1194.5830309299999</v>
      </c>
      <c r="D1028" s="99">
        <f t="shared" si="424"/>
        <v>1088.3119999999999</v>
      </c>
      <c r="E1028" s="120">
        <f>IF(DAY(A1027)=$A$5,VLOOKUP(A1027,[1]A!$E$15:$G$200,3),E1027)</f>
        <v>1091.25</v>
      </c>
      <c r="F1028" s="100">
        <f t="shared" si="425"/>
        <v>45312</v>
      </c>
      <c r="G1028" s="141">
        <f t="shared" si="426"/>
        <v>2.6995934989231252E-3</v>
      </c>
      <c r="H1028" s="101">
        <f t="shared" si="408"/>
        <v>13</v>
      </c>
      <c r="I1028" s="101">
        <f t="shared" si="409"/>
        <v>30</v>
      </c>
      <c r="J1028" s="96">
        <f t="shared" si="410"/>
        <v>1.0011689303282929</v>
      </c>
      <c r="K1028" s="96">
        <v>1</v>
      </c>
      <c r="L1028" s="96">
        <f t="shared" si="427"/>
        <v>1.00116893</v>
      </c>
      <c r="M1028" s="96">
        <f t="shared" si="428"/>
        <v>1195.97941487</v>
      </c>
      <c r="N1028" s="24">
        <f t="shared" si="413"/>
        <v>0</v>
      </c>
      <c r="O1028" s="95">
        <f t="shared" si="414"/>
        <v>0</v>
      </c>
      <c r="P1028" s="96">
        <f t="shared" si="415"/>
        <v>0</v>
      </c>
      <c r="Q1028" s="5">
        <f t="shared" si="411"/>
        <v>0.12</v>
      </c>
      <c r="R1028" s="8">
        <f t="shared" si="416"/>
        <v>1.00410081</v>
      </c>
      <c r="S1028" s="3">
        <f t="shared" si="417"/>
        <v>4.9044843399999998</v>
      </c>
      <c r="T1028" s="3">
        <f t="shared" si="418"/>
        <v>0</v>
      </c>
      <c r="U1028" s="97" t="str">
        <f t="shared" si="429"/>
        <v>A+J=</v>
      </c>
      <c r="V1028" s="122">
        <f t="shared" si="422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7"/>
        <v>45781</v>
      </c>
      <c r="B1029" s="96">
        <f t="shared" si="423"/>
        <v>1201.3699510800002</v>
      </c>
      <c r="C1029" s="3">
        <f t="shared" si="420"/>
        <v>1194.5830309299999</v>
      </c>
      <c r="D1029" s="99">
        <f t="shared" si="424"/>
        <v>1088.3119999999999</v>
      </c>
      <c r="E1029" s="120">
        <f>IF(DAY(A1028)=$A$5,VLOOKUP(A1028,[1]A!$E$15:$G$200,3),E1028)</f>
        <v>1091.25</v>
      </c>
      <c r="F1029" s="100">
        <f t="shared" si="425"/>
        <v>45312</v>
      </c>
      <c r="G1029" s="141">
        <f t="shared" si="426"/>
        <v>2.6995934989231252E-3</v>
      </c>
      <c r="H1029" s="101">
        <f t="shared" si="408"/>
        <v>14</v>
      </c>
      <c r="I1029" s="101">
        <f t="shared" si="409"/>
        <v>30</v>
      </c>
      <c r="J1029" s="96">
        <f t="shared" si="410"/>
        <v>1.0012589046218807</v>
      </c>
      <c r="K1029" s="96">
        <v>1</v>
      </c>
      <c r="L1029" s="96">
        <f t="shared" si="427"/>
        <v>1.0012589000000001</v>
      </c>
      <c r="M1029" s="96">
        <f t="shared" si="428"/>
        <v>1196.0868915000001</v>
      </c>
      <c r="N1029" s="24">
        <f t="shared" si="413"/>
        <v>0</v>
      </c>
      <c r="O1029" s="95">
        <f t="shared" si="414"/>
        <v>0</v>
      </c>
      <c r="P1029" s="96">
        <f t="shared" si="415"/>
        <v>0</v>
      </c>
      <c r="Q1029" s="5">
        <f t="shared" si="411"/>
        <v>0.12</v>
      </c>
      <c r="R1029" s="8">
        <f t="shared" si="416"/>
        <v>1.004416953</v>
      </c>
      <c r="S1029" s="3">
        <f t="shared" si="417"/>
        <v>5.2830595799999998</v>
      </c>
      <c r="T1029" s="3">
        <f t="shared" si="418"/>
        <v>0</v>
      </c>
      <c r="U1029" s="97" t="str">
        <f t="shared" si="429"/>
        <v>A+J=</v>
      </c>
      <c r="V1029" s="122">
        <f t="shared" si="422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7"/>
        <v>45782</v>
      </c>
      <c r="B1030" s="96">
        <f t="shared" si="423"/>
        <v>1201.85620133</v>
      </c>
      <c r="C1030" s="3">
        <f t="shared" si="420"/>
        <v>1194.5830309299999</v>
      </c>
      <c r="D1030" s="99">
        <f t="shared" si="424"/>
        <v>1088.3119999999999</v>
      </c>
      <c r="E1030" s="120">
        <f>IF(DAY(A1029)=$A$5,VLOOKUP(A1029,[1]A!$E$15:$G$200,3),E1029)</f>
        <v>1091.25</v>
      </c>
      <c r="F1030" s="100">
        <f t="shared" si="425"/>
        <v>45312</v>
      </c>
      <c r="G1030" s="141">
        <f t="shared" si="426"/>
        <v>2.6995934989231252E-3</v>
      </c>
      <c r="H1030" s="101">
        <f t="shared" si="408"/>
        <v>15</v>
      </c>
      <c r="I1030" s="101">
        <f t="shared" si="409"/>
        <v>30</v>
      </c>
      <c r="J1030" s="96">
        <f t="shared" si="410"/>
        <v>1.0013488870013902</v>
      </c>
      <c r="K1030" s="96">
        <v>1</v>
      </c>
      <c r="L1030" s="96">
        <f t="shared" si="427"/>
        <v>1.0013488800000001</v>
      </c>
      <c r="M1030" s="96">
        <f t="shared" si="428"/>
        <v>1196.19438008</v>
      </c>
      <c r="N1030" s="24">
        <f t="shared" si="413"/>
        <v>0</v>
      </c>
      <c r="O1030" s="95">
        <f t="shared" si="414"/>
        <v>0</v>
      </c>
      <c r="P1030" s="96">
        <f t="shared" si="415"/>
        <v>0</v>
      </c>
      <c r="Q1030" s="5">
        <f t="shared" si="411"/>
        <v>0.12</v>
      </c>
      <c r="R1030" s="8">
        <f t="shared" si="416"/>
        <v>1.004733195</v>
      </c>
      <c r="S1030" s="3">
        <f t="shared" si="417"/>
        <v>5.66182125</v>
      </c>
      <c r="T1030" s="3">
        <f t="shared" si="418"/>
        <v>0</v>
      </c>
      <c r="U1030" s="97" t="str">
        <f t="shared" si="429"/>
        <v>A+J=</v>
      </c>
      <c r="V1030" s="122">
        <f t="shared" si="422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7"/>
        <v>45783</v>
      </c>
      <c r="B1031" s="96">
        <f t="shared" si="423"/>
        <v>1202.34265121</v>
      </c>
      <c r="C1031" s="3">
        <f t="shared" si="420"/>
        <v>1194.5830309299999</v>
      </c>
      <c r="D1031" s="99">
        <f t="shared" si="424"/>
        <v>1088.3119999999999</v>
      </c>
      <c r="E1031" s="120">
        <f>IF(DAY(A1030)=$A$5,VLOOKUP(A1030,[1]A!$E$15:$G$200,3),E1030)</f>
        <v>1091.25</v>
      </c>
      <c r="F1031" s="100">
        <f t="shared" si="425"/>
        <v>45312</v>
      </c>
      <c r="G1031" s="141">
        <f t="shared" si="426"/>
        <v>2.6995934989231252E-3</v>
      </c>
      <c r="H1031" s="101">
        <f t="shared" si="408"/>
        <v>16</v>
      </c>
      <c r="I1031" s="101">
        <f t="shared" si="409"/>
        <v>30</v>
      </c>
      <c r="J1031" s="96">
        <f t="shared" si="410"/>
        <v>1.001438877467548</v>
      </c>
      <c r="K1031" s="96">
        <v>1</v>
      </c>
      <c r="L1031" s="96">
        <f t="shared" si="427"/>
        <v>1.0014388700000001</v>
      </c>
      <c r="M1031" s="96">
        <f t="shared" si="428"/>
        <v>1196.3018806099999</v>
      </c>
      <c r="N1031" s="24">
        <f t="shared" si="413"/>
        <v>0</v>
      </c>
      <c r="O1031" s="95">
        <f t="shared" si="414"/>
        <v>0</v>
      </c>
      <c r="P1031" s="96">
        <f t="shared" si="415"/>
        <v>0</v>
      </c>
      <c r="Q1031" s="5">
        <f t="shared" si="411"/>
        <v>0.12</v>
      </c>
      <c r="R1031" s="8">
        <f t="shared" si="416"/>
        <v>1.0050495370000001</v>
      </c>
      <c r="S1031" s="3">
        <f t="shared" si="417"/>
        <v>6.0407706000000001</v>
      </c>
      <c r="T1031" s="3">
        <f t="shared" si="418"/>
        <v>0</v>
      </c>
      <c r="U1031" s="97" t="str">
        <f t="shared" si="429"/>
        <v>A+J=</v>
      </c>
      <c r="V1031" s="122">
        <f t="shared" si="422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7"/>
        <v>45784</v>
      </c>
      <c r="B1032" s="96">
        <f t="shared" si="423"/>
        <v>1202.82929956</v>
      </c>
      <c r="C1032" s="3">
        <f t="shared" si="420"/>
        <v>1194.5830309299999</v>
      </c>
      <c r="D1032" s="99">
        <f t="shared" si="424"/>
        <v>1088.3119999999999</v>
      </c>
      <c r="E1032" s="120">
        <f>IF(DAY(A1031)=$A$5,VLOOKUP(A1031,[1]A!$E$15:$G$200,3),E1031)</f>
        <v>1091.25</v>
      </c>
      <c r="F1032" s="100">
        <f t="shared" si="425"/>
        <v>45312</v>
      </c>
      <c r="G1032" s="141">
        <f t="shared" si="426"/>
        <v>2.6995934989231252E-3</v>
      </c>
      <c r="H1032" s="101">
        <f t="shared" si="408"/>
        <v>17</v>
      </c>
      <c r="I1032" s="101">
        <f t="shared" si="409"/>
        <v>30</v>
      </c>
      <c r="J1032" s="96">
        <f t="shared" si="410"/>
        <v>1.001528876021081</v>
      </c>
      <c r="K1032" s="96">
        <v>1</v>
      </c>
      <c r="L1032" s="96">
        <f t="shared" si="427"/>
        <v>1.00152887</v>
      </c>
      <c r="M1032" s="96">
        <f t="shared" si="428"/>
        <v>1196.40939308</v>
      </c>
      <c r="N1032" s="24">
        <f t="shared" si="413"/>
        <v>0</v>
      </c>
      <c r="O1032" s="95">
        <f t="shared" si="414"/>
        <v>0</v>
      </c>
      <c r="P1032" s="96">
        <f t="shared" si="415"/>
        <v>0</v>
      </c>
      <c r="Q1032" s="5">
        <f t="shared" si="411"/>
        <v>0.12</v>
      </c>
      <c r="R1032" s="8">
        <f t="shared" si="416"/>
        <v>1.0053659779999999</v>
      </c>
      <c r="S1032" s="3">
        <f t="shared" si="417"/>
        <v>6.4199064799999999</v>
      </c>
      <c r="T1032" s="3">
        <f t="shared" si="418"/>
        <v>0</v>
      </c>
      <c r="U1032" s="97" t="str">
        <f t="shared" si="429"/>
        <v>A+J=</v>
      </c>
      <c r="V1032" s="122">
        <f t="shared" si="422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7"/>
        <v>45785</v>
      </c>
      <c r="B1033" s="96">
        <f t="shared" si="423"/>
        <v>1203.3161476100001</v>
      </c>
      <c r="C1033" s="3">
        <f t="shared" si="420"/>
        <v>1194.5830309299999</v>
      </c>
      <c r="D1033" s="99">
        <f t="shared" si="424"/>
        <v>1088.3119999999999</v>
      </c>
      <c r="E1033" s="120">
        <f>IF(DAY(A1032)=$A$5,VLOOKUP(A1032,[1]A!$E$15:$G$200,3),E1032)</f>
        <v>1091.25</v>
      </c>
      <c r="F1033" s="100">
        <f t="shared" si="425"/>
        <v>45312</v>
      </c>
      <c r="G1033" s="141">
        <f t="shared" si="426"/>
        <v>2.6995934989231252E-3</v>
      </c>
      <c r="H1033" s="101">
        <f t="shared" si="408"/>
        <v>18</v>
      </c>
      <c r="I1033" s="101">
        <f t="shared" si="409"/>
        <v>30</v>
      </c>
      <c r="J1033" s="96">
        <f t="shared" si="410"/>
        <v>1.0016188826627157</v>
      </c>
      <c r="K1033" s="96">
        <v>1</v>
      </c>
      <c r="L1033" s="96">
        <f t="shared" si="427"/>
        <v>1.0016188800000001</v>
      </c>
      <c r="M1033" s="96">
        <f t="shared" si="428"/>
        <v>1196.5169175000001</v>
      </c>
      <c r="N1033" s="24">
        <f t="shared" si="413"/>
        <v>0</v>
      </c>
      <c r="O1033" s="95">
        <f t="shared" si="414"/>
        <v>0</v>
      </c>
      <c r="P1033" s="96">
        <f t="shared" si="415"/>
        <v>0</v>
      </c>
      <c r="Q1033" s="5">
        <f t="shared" si="411"/>
        <v>0.12</v>
      </c>
      <c r="R1033" s="8">
        <f t="shared" si="416"/>
        <v>1.0056825190000001</v>
      </c>
      <c r="S1033" s="3">
        <f t="shared" si="417"/>
        <v>6.7992301099999999</v>
      </c>
      <c r="T1033" s="3">
        <f t="shared" si="418"/>
        <v>0</v>
      </c>
      <c r="U1033" s="97" t="str">
        <f t="shared" si="429"/>
        <v>A+J=</v>
      </c>
      <c r="V1033" s="122">
        <f t="shared" si="422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7"/>
        <v>45786</v>
      </c>
      <c r="B1034" s="96">
        <f t="shared" si="423"/>
        <v>1203.8031822099999</v>
      </c>
      <c r="C1034" s="3">
        <f t="shared" si="420"/>
        <v>1194.5830309299999</v>
      </c>
      <c r="D1034" s="99">
        <f t="shared" si="424"/>
        <v>1088.3119999999999</v>
      </c>
      <c r="E1034" s="120">
        <f>IF(DAY(A1033)=$A$5,VLOOKUP(A1033,[1]A!$E$15:$G$200,3),E1033)</f>
        <v>1091.25</v>
      </c>
      <c r="F1034" s="100">
        <f t="shared" si="425"/>
        <v>45312</v>
      </c>
      <c r="G1034" s="141">
        <f t="shared" si="426"/>
        <v>2.6995934989231252E-3</v>
      </c>
      <c r="H1034" s="101">
        <f t="shared" si="408"/>
        <v>19</v>
      </c>
      <c r="I1034" s="101">
        <f t="shared" si="409"/>
        <v>30</v>
      </c>
      <c r="J1034" s="96">
        <f t="shared" si="410"/>
        <v>1.0017088973931791</v>
      </c>
      <c r="K1034" s="96">
        <v>1</v>
      </c>
      <c r="L1034" s="96">
        <f t="shared" si="427"/>
        <v>1.00170889</v>
      </c>
      <c r="M1034" s="96">
        <f t="shared" si="428"/>
        <v>1196.62444192</v>
      </c>
      <c r="N1034" s="24">
        <f t="shared" si="413"/>
        <v>0</v>
      </c>
      <c r="O1034" s="95">
        <f t="shared" si="414"/>
        <v>0</v>
      </c>
      <c r="P1034" s="96">
        <f t="shared" si="415"/>
        <v>0</v>
      </c>
      <c r="Q1034" s="5">
        <f t="shared" si="411"/>
        <v>0.12</v>
      </c>
      <c r="R1034" s="8">
        <f t="shared" si="416"/>
        <v>1.0059991589999999</v>
      </c>
      <c r="S1034" s="3">
        <f t="shared" si="417"/>
        <v>7.1787402900000004</v>
      </c>
      <c r="T1034" s="3">
        <f t="shared" si="418"/>
        <v>0</v>
      </c>
      <c r="U1034" s="97" t="str">
        <f t="shared" si="429"/>
        <v>A+J=</v>
      </c>
      <c r="V1034" s="122">
        <f t="shared" si="422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30">(A1034+1)</f>
        <v>45787</v>
      </c>
      <c r="B1035" s="96">
        <f t="shared" si="423"/>
        <v>1204.2904298000001</v>
      </c>
      <c r="C1035" s="3">
        <f t="shared" si="420"/>
        <v>1194.5830309299999</v>
      </c>
      <c r="D1035" s="99">
        <f t="shared" si="424"/>
        <v>1088.3119999999999</v>
      </c>
      <c r="E1035" s="120">
        <f>IF(DAY(A1034)=$A$5,VLOOKUP(A1034,[1]A!$E$15:$G$200,3),E1034)</f>
        <v>1091.25</v>
      </c>
      <c r="F1035" s="100">
        <f t="shared" si="425"/>
        <v>45312</v>
      </c>
      <c r="G1035" s="141">
        <f t="shared" si="426"/>
        <v>2.6995934989231252E-3</v>
      </c>
      <c r="H1035" s="101">
        <f t="shared" ref="H1035:H1098" si="431">IF(A1035&gt;A$7,IF(DAY(A1035)=A$5+1,1,H1034+1),0)</f>
        <v>20</v>
      </c>
      <c r="I1035" s="101">
        <f t="shared" ref="I1035:I1098" si="432">IF(DAY(A1035)=A$5+1,DAY(EOMONTH(A1035,0)),I1034)</f>
        <v>30</v>
      </c>
      <c r="J1035" s="96">
        <f t="shared" ref="J1035:J1098" si="433">IF(E1035&gt;D1035,((E1035/D1035)^(H1035/I1035)),1)</f>
        <v>1.0017989202131983</v>
      </c>
      <c r="K1035" s="96">
        <v>1</v>
      </c>
      <c r="L1035" s="96">
        <f t="shared" si="427"/>
        <v>1.0017989199999999</v>
      </c>
      <c r="M1035" s="96">
        <f t="shared" si="428"/>
        <v>1196.7319902300001</v>
      </c>
      <c r="N1035" s="24">
        <f t="shared" si="413"/>
        <v>0</v>
      </c>
      <c r="O1035" s="95">
        <f t="shared" si="414"/>
        <v>0</v>
      </c>
      <c r="P1035" s="96">
        <f t="shared" si="415"/>
        <v>0</v>
      </c>
      <c r="Q1035" s="5">
        <f t="shared" ref="Q1035:Q1098" si="434">(Q1034)</f>
        <v>0.12</v>
      </c>
      <c r="R1035" s="8">
        <f t="shared" si="416"/>
        <v>1.0063158999999999</v>
      </c>
      <c r="S1035" s="3">
        <f t="shared" si="417"/>
        <v>7.55843957</v>
      </c>
      <c r="T1035" s="3">
        <f t="shared" si="418"/>
        <v>0</v>
      </c>
      <c r="U1035" s="97" t="str">
        <f t="shared" ref="U1035:U1050" si="435">U1034</f>
        <v>A+J=</v>
      </c>
      <c r="V1035" s="122">
        <f t="shared" si="422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30"/>
        <v>45788</v>
      </c>
      <c r="B1036" s="96">
        <f t="shared" si="423"/>
        <v>1204.7778640199999</v>
      </c>
      <c r="C1036" s="3">
        <f t="shared" si="420"/>
        <v>1194.5830309299999</v>
      </c>
      <c r="D1036" s="99">
        <f t="shared" si="424"/>
        <v>1088.3119999999999</v>
      </c>
      <c r="E1036" s="120">
        <f>IF(DAY(A1035)=$A$5,VLOOKUP(A1035,[1]A!$E$15:$G$200,3),E1035)</f>
        <v>1091.25</v>
      </c>
      <c r="F1036" s="100">
        <f t="shared" si="425"/>
        <v>45312</v>
      </c>
      <c r="G1036" s="141">
        <f t="shared" si="426"/>
        <v>2.6995934989231252E-3</v>
      </c>
      <c r="H1036" s="101">
        <f t="shared" si="431"/>
        <v>21</v>
      </c>
      <c r="I1036" s="101">
        <f t="shared" si="432"/>
        <v>30</v>
      </c>
      <c r="J1036" s="96">
        <f t="shared" si="433"/>
        <v>1.0018889511234998</v>
      </c>
      <c r="K1036" s="96">
        <v>1</v>
      </c>
      <c r="L1036" s="96">
        <f t="shared" si="427"/>
        <v>1.0018889499999999</v>
      </c>
      <c r="M1036" s="96">
        <f t="shared" si="428"/>
        <v>1196.8395385399999</v>
      </c>
      <c r="N1036" s="24">
        <f t="shared" ref="N1036:N1099" si="436">IF(DAY(A1036)=A$5,VLOOKUP(A1036,$Y$10:$AG$80,8),0)</f>
        <v>0</v>
      </c>
      <c r="O1036" s="95">
        <f t="shared" ref="O1036:O1099" si="437">IF(N1036&gt;0,VLOOKUP(N1036,$X$10:$AD$117,7),0)</f>
        <v>0</v>
      </c>
      <c r="P1036" s="96">
        <f t="shared" ref="P1036:P1099" si="438">IF(O1036&gt;0,TRUNC(O1036*M1036,8),0)</f>
        <v>0</v>
      </c>
      <c r="Q1036" s="5">
        <f t="shared" si="434"/>
        <v>0.12</v>
      </c>
      <c r="R1036" s="8">
        <f t="shared" ref="R1036:R1099" si="439">ROUND((1+Q1036)^(30/360)^(H1036/I1036),9)</f>
        <v>1.0066327399999999</v>
      </c>
      <c r="S1036" s="3">
        <f t="shared" ref="S1036:S1099" si="440">TRUNC(M1036*(R1036-1),8)</f>
        <v>7.9383254799999996</v>
      </c>
      <c r="T1036" s="3">
        <f t="shared" ref="T1036:T1099" si="441">IF(N1036&gt;0,P1036+S1036,0)</f>
        <v>0</v>
      </c>
      <c r="U1036" s="97" t="str">
        <f t="shared" si="435"/>
        <v>A+J=</v>
      </c>
      <c r="V1036" s="122">
        <f t="shared" si="422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30"/>
        <v>45789</v>
      </c>
      <c r="B1037" s="96">
        <f t="shared" si="423"/>
        <v>1205.26549811</v>
      </c>
      <c r="C1037" s="3">
        <f t="shared" si="420"/>
        <v>1194.5830309299999</v>
      </c>
      <c r="D1037" s="99">
        <f t="shared" si="424"/>
        <v>1088.3119999999999</v>
      </c>
      <c r="E1037" s="120">
        <f>IF(DAY(A1036)=$A$5,VLOOKUP(A1036,[1]A!$E$15:$G$200,3),E1036)</f>
        <v>1091.25</v>
      </c>
      <c r="F1037" s="100">
        <f t="shared" si="425"/>
        <v>45312</v>
      </c>
      <c r="G1037" s="141">
        <f t="shared" si="426"/>
        <v>2.6995934989231252E-3</v>
      </c>
      <c r="H1037" s="101">
        <f t="shared" si="431"/>
        <v>22</v>
      </c>
      <c r="I1037" s="101">
        <f t="shared" si="432"/>
        <v>30</v>
      </c>
      <c r="J1037" s="96">
        <f t="shared" si="433"/>
        <v>1.0019789901248115</v>
      </c>
      <c r="K1037" s="96">
        <v>1</v>
      </c>
      <c r="L1037" s="96">
        <f t="shared" si="427"/>
        <v>1.00197899</v>
      </c>
      <c r="M1037" s="96">
        <f t="shared" si="428"/>
        <v>1196.9470988</v>
      </c>
      <c r="N1037" s="24">
        <f t="shared" si="436"/>
        <v>0</v>
      </c>
      <c r="O1037" s="95">
        <f t="shared" si="437"/>
        <v>0</v>
      </c>
      <c r="P1037" s="96">
        <f t="shared" si="438"/>
        <v>0</v>
      </c>
      <c r="Q1037" s="5">
        <f t="shared" si="434"/>
        <v>0.12</v>
      </c>
      <c r="R1037" s="8">
        <f t="shared" si="439"/>
        <v>1.00694968</v>
      </c>
      <c r="S1037" s="3">
        <f t="shared" si="440"/>
        <v>8.3183993100000002</v>
      </c>
      <c r="T1037" s="3">
        <f t="shared" si="441"/>
        <v>0</v>
      </c>
      <c r="U1037" s="97" t="str">
        <f t="shared" si="435"/>
        <v>A+J=</v>
      </c>
      <c r="V1037" s="122">
        <f t="shared" si="422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30"/>
        <v>45790</v>
      </c>
      <c r="B1038" s="96">
        <f t="shared" si="423"/>
        <v>1205.7533188800001</v>
      </c>
      <c r="C1038" s="3">
        <f t="shared" si="420"/>
        <v>1194.5830309299999</v>
      </c>
      <c r="D1038" s="99">
        <f t="shared" si="424"/>
        <v>1088.3119999999999</v>
      </c>
      <c r="E1038" s="120">
        <f>IF(DAY(A1037)=$A$5,VLOOKUP(A1037,[1]A!$E$15:$G$200,3),E1037)</f>
        <v>1091.25</v>
      </c>
      <c r="F1038" s="100">
        <f t="shared" si="425"/>
        <v>45312</v>
      </c>
      <c r="G1038" s="141">
        <f t="shared" si="426"/>
        <v>2.6995934989231252E-3</v>
      </c>
      <c r="H1038" s="101">
        <f t="shared" si="431"/>
        <v>23</v>
      </c>
      <c r="I1038" s="101">
        <f t="shared" si="432"/>
        <v>30</v>
      </c>
      <c r="J1038" s="96">
        <f t="shared" si="433"/>
        <v>1.0020690372178598</v>
      </c>
      <c r="K1038" s="96">
        <v>1</v>
      </c>
      <c r="L1038" s="96">
        <f t="shared" si="427"/>
        <v>1.0020690299999999</v>
      </c>
      <c r="M1038" s="96">
        <f t="shared" si="428"/>
        <v>1197.0546590500001</v>
      </c>
      <c r="N1038" s="24">
        <f t="shared" si="436"/>
        <v>0</v>
      </c>
      <c r="O1038" s="95">
        <f t="shared" si="437"/>
        <v>0</v>
      </c>
      <c r="P1038" s="96">
        <f t="shared" si="438"/>
        <v>0</v>
      </c>
      <c r="Q1038" s="5">
        <f t="shared" si="434"/>
        <v>0.12</v>
      </c>
      <c r="R1038" s="8">
        <f t="shared" si="439"/>
        <v>1.007266719</v>
      </c>
      <c r="S1038" s="3">
        <f t="shared" si="440"/>
        <v>8.6986598300000004</v>
      </c>
      <c r="T1038" s="3">
        <f t="shared" si="441"/>
        <v>0</v>
      </c>
      <c r="U1038" s="97" t="str">
        <f t="shared" si="435"/>
        <v>A+J=</v>
      </c>
      <c r="V1038" s="122">
        <f t="shared" si="422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30"/>
        <v>45791</v>
      </c>
      <c r="B1039" s="96">
        <f t="shared" si="423"/>
        <v>1206.2413528499999</v>
      </c>
      <c r="C1039" s="3">
        <f t="shared" si="420"/>
        <v>1194.5830309299999</v>
      </c>
      <c r="D1039" s="99">
        <f t="shared" si="424"/>
        <v>1088.3119999999999</v>
      </c>
      <c r="E1039" s="120">
        <f>IF(DAY(A1038)=$A$5,VLOOKUP(A1038,[1]A!$E$15:$G$200,3),E1038)</f>
        <v>1091.25</v>
      </c>
      <c r="F1039" s="100">
        <f t="shared" si="425"/>
        <v>45312</v>
      </c>
      <c r="G1039" s="141">
        <f t="shared" si="426"/>
        <v>2.6995934989231252E-3</v>
      </c>
      <c r="H1039" s="101">
        <f t="shared" si="431"/>
        <v>24</v>
      </c>
      <c r="I1039" s="101">
        <f t="shared" si="432"/>
        <v>30</v>
      </c>
      <c r="J1039" s="96">
        <f t="shared" si="433"/>
        <v>1.0021590924033721</v>
      </c>
      <c r="K1039" s="96">
        <v>1</v>
      </c>
      <c r="L1039" s="96">
        <f t="shared" si="427"/>
        <v>1.0021590899999999</v>
      </c>
      <c r="M1039" s="96">
        <f t="shared" si="428"/>
        <v>1197.1622431999999</v>
      </c>
      <c r="N1039" s="24">
        <f t="shared" si="436"/>
        <v>0</v>
      </c>
      <c r="O1039" s="95">
        <f t="shared" si="437"/>
        <v>0</v>
      </c>
      <c r="P1039" s="96">
        <f t="shared" si="438"/>
        <v>0</v>
      </c>
      <c r="Q1039" s="5">
        <f t="shared" si="434"/>
        <v>0.12</v>
      </c>
      <c r="R1039" s="8">
        <f t="shared" si="439"/>
        <v>1.0075838589999999</v>
      </c>
      <c r="S1039" s="3">
        <f t="shared" si="440"/>
        <v>9.0791096499999995</v>
      </c>
      <c r="T1039" s="3">
        <f t="shared" si="441"/>
        <v>0</v>
      </c>
      <c r="U1039" s="97" t="str">
        <f t="shared" si="435"/>
        <v>A+J=</v>
      </c>
      <c r="V1039" s="122">
        <f t="shared" si="422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30"/>
        <v>45792</v>
      </c>
      <c r="B1040" s="96">
        <f t="shared" si="423"/>
        <v>1206.7295735800001</v>
      </c>
      <c r="C1040" s="3">
        <f t="shared" si="420"/>
        <v>1194.5830309299999</v>
      </c>
      <c r="D1040" s="99">
        <f t="shared" si="424"/>
        <v>1088.3119999999999</v>
      </c>
      <c r="E1040" s="120">
        <f>IF(DAY(A1039)=$A$5,VLOOKUP(A1039,[1]A!$E$15:$G$200,3),E1039)</f>
        <v>1091.25</v>
      </c>
      <c r="F1040" s="100">
        <f t="shared" si="425"/>
        <v>45312</v>
      </c>
      <c r="G1040" s="141">
        <f t="shared" si="426"/>
        <v>2.6995934989231252E-3</v>
      </c>
      <c r="H1040" s="101">
        <f t="shared" si="431"/>
        <v>25</v>
      </c>
      <c r="I1040" s="101">
        <f t="shared" si="432"/>
        <v>30</v>
      </c>
      <c r="J1040" s="96">
        <f t="shared" si="433"/>
        <v>1.0022491556820758</v>
      </c>
      <c r="K1040" s="96">
        <v>1</v>
      </c>
      <c r="L1040" s="96">
        <f t="shared" si="427"/>
        <v>1.0022491499999999</v>
      </c>
      <c r="M1040" s="96">
        <f t="shared" si="428"/>
        <v>1197.26982735</v>
      </c>
      <c r="N1040" s="24">
        <f t="shared" si="436"/>
        <v>0</v>
      </c>
      <c r="O1040" s="95">
        <f t="shared" si="437"/>
        <v>0</v>
      </c>
      <c r="P1040" s="96">
        <f t="shared" si="438"/>
        <v>0</v>
      </c>
      <c r="Q1040" s="5">
        <f t="shared" si="434"/>
        <v>0.12</v>
      </c>
      <c r="R1040" s="8">
        <f t="shared" si="439"/>
        <v>1.0079010980000001</v>
      </c>
      <c r="S1040" s="3">
        <f t="shared" si="440"/>
        <v>9.4597462300000004</v>
      </c>
      <c r="T1040" s="3">
        <f t="shared" si="441"/>
        <v>0</v>
      </c>
      <c r="U1040" s="97" t="str">
        <f t="shared" si="435"/>
        <v>A+J=</v>
      </c>
      <c r="V1040" s="122">
        <f t="shared" si="422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30"/>
        <v>45793</v>
      </c>
      <c r="B1041" s="96">
        <f t="shared" si="423"/>
        <v>1207.21799435</v>
      </c>
      <c r="C1041" s="3">
        <f t="shared" si="420"/>
        <v>1194.5830309299999</v>
      </c>
      <c r="D1041" s="99">
        <f t="shared" si="424"/>
        <v>1088.3119999999999</v>
      </c>
      <c r="E1041" s="120">
        <f>IF(DAY(A1040)=$A$5,VLOOKUP(A1040,[1]A!$E$15:$G$200,3),E1040)</f>
        <v>1091.25</v>
      </c>
      <c r="F1041" s="100">
        <f t="shared" si="425"/>
        <v>45312</v>
      </c>
      <c r="G1041" s="141">
        <f t="shared" si="426"/>
        <v>2.6995934989231252E-3</v>
      </c>
      <c r="H1041" s="101">
        <f t="shared" si="431"/>
        <v>26</v>
      </c>
      <c r="I1041" s="101">
        <f t="shared" si="432"/>
        <v>30</v>
      </c>
      <c r="J1041" s="96">
        <f t="shared" si="433"/>
        <v>1.0023392270546982</v>
      </c>
      <c r="K1041" s="96">
        <v>1</v>
      </c>
      <c r="L1041" s="96">
        <f t="shared" si="427"/>
        <v>1.0023392200000001</v>
      </c>
      <c r="M1041" s="96">
        <f t="shared" si="428"/>
        <v>1197.37742344</v>
      </c>
      <c r="N1041" s="24">
        <f t="shared" si="436"/>
        <v>0</v>
      </c>
      <c r="O1041" s="95">
        <f t="shared" si="437"/>
        <v>0</v>
      </c>
      <c r="P1041" s="96">
        <f t="shared" si="438"/>
        <v>0</v>
      </c>
      <c r="Q1041" s="5">
        <f t="shared" si="434"/>
        <v>0.12</v>
      </c>
      <c r="R1041" s="8">
        <f t="shared" si="439"/>
        <v>1.008218437</v>
      </c>
      <c r="S1041" s="3">
        <f t="shared" si="440"/>
        <v>9.8405709100000003</v>
      </c>
      <c r="T1041" s="3">
        <f t="shared" si="441"/>
        <v>0</v>
      </c>
      <c r="U1041" s="97" t="str">
        <f t="shared" si="435"/>
        <v>A+J=</v>
      </c>
      <c r="V1041" s="122">
        <f t="shared" si="422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30"/>
        <v>45794</v>
      </c>
      <c r="B1042" s="96">
        <f t="shared" si="423"/>
        <v>1207.70661522</v>
      </c>
      <c r="C1042" s="3">
        <f t="shared" si="420"/>
        <v>1194.5830309299999</v>
      </c>
      <c r="D1042" s="99">
        <f t="shared" si="424"/>
        <v>1088.3119999999999</v>
      </c>
      <c r="E1042" s="120">
        <f>IF(DAY(A1041)=$A$5,VLOOKUP(A1041,[1]A!$E$15:$G$200,3),E1041)</f>
        <v>1091.25</v>
      </c>
      <c r="F1042" s="100">
        <f t="shared" si="425"/>
        <v>45312</v>
      </c>
      <c r="G1042" s="141">
        <f t="shared" si="426"/>
        <v>2.6995934989231252E-3</v>
      </c>
      <c r="H1042" s="101">
        <f t="shared" si="431"/>
        <v>27</v>
      </c>
      <c r="I1042" s="101">
        <f t="shared" si="432"/>
        <v>30</v>
      </c>
      <c r="J1042" s="96">
        <f t="shared" si="433"/>
        <v>1.0024293065219667</v>
      </c>
      <c r="K1042" s="96">
        <v>1</v>
      </c>
      <c r="L1042" s="96">
        <f t="shared" si="427"/>
        <v>1.0024293</v>
      </c>
      <c r="M1042" s="96">
        <f t="shared" si="428"/>
        <v>1197.4850314800001</v>
      </c>
      <c r="N1042" s="24">
        <f t="shared" si="436"/>
        <v>0</v>
      </c>
      <c r="O1042" s="95">
        <f t="shared" si="437"/>
        <v>0</v>
      </c>
      <c r="P1042" s="96">
        <f t="shared" si="438"/>
        <v>0</v>
      </c>
      <c r="Q1042" s="5">
        <f t="shared" si="434"/>
        <v>0.12</v>
      </c>
      <c r="R1042" s="8">
        <f t="shared" si="439"/>
        <v>1.0085358760000001</v>
      </c>
      <c r="S1042" s="3">
        <f t="shared" si="440"/>
        <v>10.22158374</v>
      </c>
      <c r="T1042" s="3">
        <f t="shared" si="441"/>
        <v>0</v>
      </c>
      <c r="U1042" s="97" t="str">
        <f t="shared" si="435"/>
        <v>A+J=</v>
      </c>
      <c r="V1042" s="122">
        <f t="shared" si="422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30"/>
        <v>45795</v>
      </c>
      <c r="B1043" s="96">
        <f t="shared" si="423"/>
        <v>1208.19543621</v>
      </c>
      <c r="C1043" s="3">
        <f t="shared" si="420"/>
        <v>1194.5830309299999</v>
      </c>
      <c r="D1043" s="99">
        <f t="shared" si="424"/>
        <v>1088.3119999999999</v>
      </c>
      <c r="E1043" s="120">
        <f>IF(DAY(A1042)=$A$5,VLOOKUP(A1042,[1]A!$E$15:$G$200,3),E1042)</f>
        <v>1091.25</v>
      </c>
      <c r="F1043" s="100">
        <f t="shared" si="425"/>
        <v>45312</v>
      </c>
      <c r="G1043" s="141">
        <f t="shared" si="426"/>
        <v>2.6995934989231252E-3</v>
      </c>
      <c r="H1043" s="101">
        <f t="shared" si="431"/>
        <v>28</v>
      </c>
      <c r="I1043" s="101">
        <f t="shared" si="432"/>
        <v>30</v>
      </c>
      <c r="J1043" s="96">
        <f t="shared" si="433"/>
        <v>1.0025193940846087</v>
      </c>
      <c r="K1043" s="96">
        <v>1</v>
      </c>
      <c r="L1043" s="96">
        <f t="shared" si="427"/>
        <v>1.00251939</v>
      </c>
      <c r="M1043" s="96">
        <f t="shared" si="428"/>
        <v>1197.59265147</v>
      </c>
      <c r="N1043" s="24">
        <f t="shared" si="436"/>
        <v>0</v>
      </c>
      <c r="O1043" s="95">
        <f t="shared" si="437"/>
        <v>0</v>
      </c>
      <c r="P1043" s="96">
        <f t="shared" si="438"/>
        <v>0</v>
      </c>
      <c r="Q1043" s="5">
        <f t="shared" si="434"/>
        <v>0.12</v>
      </c>
      <c r="R1043" s="8">
        <f t="shared" si="439"/>
        <v>1.0088534149999999</v>
      </c>
      <c r="S1043" s="3">
        <f t="shared" si="440"/>
        <v>10.602784740000001</v>
      </c>
      <c r="T1043" s="3">
        <f t="shared" si="441"/>
        <v>0</v>
      </c>
      <c r="U1043" s="97" t="str">
        <f t="shared" si="435"/>
        <v>A+J=</v>
      </c>
      <c r="V1043" s="122">
        <f t="shared" si="422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30"/>
        <v>45796</v>
      </c>
      <c r="B1044" s="96">
        <f t="shared" si="423"/>
        <v>1208.68444531</v>
      </c>
      <c r="C1044" s="3">
        <f t="shared" si="420"/>
        <v>1194.5830309299999</v>
      </c>
      <c r="D1044" s="99">
        <f t="shared" si="424"/>
        <v>1088.3119999999999</v>
      </c>
      <c r="E1044" s="120">
        <f>IF(DAY(A1043)=$A$5,VLOOKUP(A1043,[1]A!$E$15:$G$200,3),E1043)</f>
        <v>1091.25</v>
      </c>
      <c r="F1044" s="100">
        <f t="shared" si="425"/>
        <v>45312</v>
      </c>
      <c r="G1044" s="141">
        <f t="shared" si="426"/>
        <v>2.6995934989231252E-3</v>
      </c>
      <c r="H1044" s="101">
        <f t="shared" si="431"/>
        <v>29</v>
      </c>
      <c r="I1044" s="101">
        <f t="shared" si="432"/>
        <v>30</v>
      </c>
      <c r="J1044" s="96">
        <f t="shared" si="433"/>
        <v>1.0026094897433515</v>
      </c>
      <c r="K1044" s="96">
        <v>1</v>
      </c>
      <c r="L1044" s="96">
        <f t="shared" si="427"/>
        <v>1.0026094800000001</v>
      </c>
      <c r="M1044" s="96">
        <f t="shared" si="428"/>
        <v>1197.7002714499999</v>
      </c>
      <c r="N1044" s="24">
        <f t="shared" si="436"/>
        <v>0</v>
      </c>
      <c r="O1044" s="95">
        <f t="shared" si="437"/>
        <v>0</v>
      </c>
      <c r="P1044" s="96">
        <f t="shared" si="438"/>
        <v>0</v>
      </c>
      <c r="Q1044" s="5">
        <f t="shared" si="434"/>
        <v>0.12</v>
      </c>
      <c r="R1044" s="8">
        <f t="shared" si="439"/>
        <v>1.0091710540000001</v>
      </c>
      <c r="S1044" s="3">
        <f t="shared" si="440"/>
        <v>10.98417386</v>
      </c>
      <c r="T1044" s="3">
        <f t="shared" si="441"/>
        <v>0</v>
      </c>
      <c r="U1044" s="97" t="str">
        <f t="shared" si="435"/>
        <v>A+J=</v>
      </c>
      <c r="V1044" s="122">
        <f t="shared" si="422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30"/>
        <v>45797</v>
      </c>
      <c r="B1045" s="96">
        <f t="shared" si="423"/>
        <v>1209.1736666900001</v>
      </c>
      <c r="C1045" s="3">
        <f t="shared" si="420"/>
        <v>1194.5830309299999</v>
      </c>
      <c r="D1045" s="99">
        <f t="shared" si="424"/>
        <v>1088.3119999999999</v>
      </c>
      <c r="E1045" s="120">
        <f>IF(DAY(A1044)=$A$5,VLOOKUP(A1044,[1]A!$E$15:$G$200,3),E1044)</f>
        <v>1091.25</v>
      </c>
      <c r="F1045" s="100">
        <f t="shared" si="425"/>
        <v>45312</v>
      </c>
      <c r="G1045" s="141">
        <f t="shared" si="426"/>
        <v>2.6995934989231252E-3</v>
      </c>
      <c r="H1045" s="101">
        <f t="shared" si="431"/>
        <v>30</v>
      </c>
      <c r="I1045" s="101">
        <f t="shared" si="432"/>
        <v>30</v>
      </c>
      <c r="J1045" s="96">
        <f t="shared" si="433"/>
        <v>1.0026995934989231</v>
      </c>
      <c r="K1045" s="96">
        <v>1</v>
      </c>
      <c r="L1045" s="96">
        <f t="shared" si="427"/>
        <v>1.00269959</v>
      </c>
      <c r="M1045" s="96">
        <f t="shared" si="428"/>
        <v>1197.80791533</v>
      </c>
      <c r="N1045" s="24">
        <f t="shared" si="436"/>
        <v>34</v>
      </c>
      <c r="O1045" s="95">
        <f t="shared" si="437"/>
        <v>5.0000000000000001E-3</v>
      </c>
      <c r="P1045" s="96">
        <f t="shared" si="438"/>
        <v>5.9890395700000001</v>
      </c>
      <c r="Q1045" s="5">
        <f t="shared" si="434"/>
        <v>0.12</v>
      </c>
      <c r="R1045" s="8">
        <f t="shared" si="439"/>
        <v>1.0094887930000001</v>
      </c>
      <c r="S1045" s="3">
        <f t="shared" si="440"/>
        <v>11.365751360000001</v>
      </c>
      <c r="T1045" s="3">
        <f t="shared" si="441"/>
        <v>17.35479093</v>
      </c>
      <c r="U1045" s="97" t="str">
        <f t="shared" si="435"/>
        <v>A+J=</v>
      </c>
      <c r="V1045" s="122">
        <f t="shared" si="422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30"/>
        <v>45798</v>
      </c>
      <c r="B1046" s="96">
        <f t="shared" si="423"/>
        <v>1192.2856986900001</v>
      </c>
      <c r="C1046" s="3">
        <f t="shared" si="420"/>
        <v>1191.8188757600001</v>
      </c>
      <c r="D1046" s="99">
        <f t="shared" si="424"/>
        <v>1088.3119999999999</v>
      </c>
      <c r="E1046" s="120">
        <f>IF(DAY(A1045)=$A$5,VLOOKUP(A1045,[1]A!$E$15:$G$200,3),E1045)</f>
        <v>1091.25</v>
      </c>
      <c r="F1046" s="100">
        <f t="shared" si="425"/>
        <v>45312</v>
      </c>
      <c r="G1046" s="141">
        <f t="shared" si="426"/>
        <v>2.6995934989231252E-3</v>
      </c>
      <c r="H1046" s="101">
        <f t="shared" si="431"/>
        <v>1</v>
      </c>
      <c r="I1046" s="101">
        <f t="shared" si="432"/>
        <v>31</v>
      </c>
      <c r="J1046" s="96">
        <f t="shared" si="433"/>
        <v>1.0000869701088155</v>
      </c>
      <c r="K1046" s="96">
        <v>1</v>
      </c>
      <c r="L1046" s="96">
        <f t="shared" si="427"/>
        <v>1.0000869699999999</v>
      </c>
      <c r="M1046" s="96">
        <f t="shared" si="428"/>
        <v>1191.92252824</v>
      </c>
      <c r="N1046" s="24">
        <f t="shared" si="436"/>
        <v>0</v>
      </c>
      <c r="O1046" s="95">
        <f t="shared" si="437"/>
        <v>0</v>
      </c>
      <c r="P1046" s="96">
        <f t="shared" si="438"/>
        <v>0</v>
      </c>
      <c r="Q1046" s="5">
        <f t="shared" si="434"/>
        <v>0.12</v>
      </c>
      <c r="R1046" s="8">
        <f t="shared" si="439"/>
        <v>1.0003046929999999</v>
      </c>
      <c r="S1046" s="3">
        <f t="shared" si="440"/>
        <v>0.36317044999999998</v>
      </c>
      <c r="T1046" s="3">
        <f t="shared" si="441"/>
        <v>0</v>
      </c>
      <c r="U1046" s="97" t="str">
        <f t="shared" si="435"/>
        <v>A+J=</v>
      </c>
      <c r="V1046" s="122">
        <f t="shared" si="422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30"/>
        <v>45799</v>
      </c>
      <c r="B1047" s="96">
        <f t="shared" si="423"/>
        <v>1192.75269684</v>
      </c>
      <c r="C1047" s="3">
        <f t="shared" si="420"/>
        <v>1191.8188757600001</v>
      </c>
      <c r="D1047" s="99">
        <f t="shared" si="424"/>
        <v>1088.3119999999999</v>
      </c>
      <c r="E1047" s="120">
        <f>IF(DAY(A1046)=$A$5,VLOOKUP(A1046,[1]A!$E$15:$G$200,3),E1046)</f>
        <v>1091.25</v>
      </c>
      <c r="F1047" s="100">
        <f t="shared" si="425"/>
        <v>45312</v>
      </c>
      <c r="G1047" s="141">
        <f t="shared" si="426"/>
        <v>2.6995934989231252E-3</v>
      </c>
      <c r="H1047" s="101">
        <f t="shared" si="431"/>
        <v>2</v>
      </c>
      <c r="I1047" s="101">
        <f t="shared" si="432"/>
        <v>31</v>
      </c>
      <c r="J1047" s="96">
        <f t="shared" si="433"/>
        <v>1.0001739477814309</v>
      </c>
      <c r="K1047" s="96">
        <v>1</v>
      </c>
      <c r="L1047" s="96">
        <f t="shared" si="427"/>
        <v>1.00017394</v>
      </c>
      <c r="M1047" s="96">
        <f t="shared" si="428"/>
        <v>1192.0261807300001</v>
      </c>
      <c r="N1047" s="24">
        <f t="shared" si="436"/>
        <v>0</v>
      </c>
      <c r="O1047" s="95">
        <f t="shared" si="437"/>
        <v>0</v>
      </c>
      <c r="P1047" s="96">
        <f t="shared" si="438"/>
        <v>0</v>
      </c>
      <c r="Q1047" s="5">
        <f t="shared" si="434"/>
        <v>0.12</v>
      </c>
      <c r="R1047" s="8">
        <f t="shared" si="439"/>
        <v>1.0006094800000001</v>
      </c>
      <c r="S1047" s="3">
        <f t="shared" si="440"/>
        <v>0.72651611000000005</v>
      </c>
      <c r="T1047" s="3">
        <f t="shared" si="441"/>
        <v>0</v>
      </c>
      <c r="U1047" s="97" t="str">
        <f t="shared" si="435"/>
        <v>A+J=</v>
      </c>
      <c r="V1047" s="122">
        <f t="shared" si="422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30"/>
        <v>45800</v>
      </c>
      <c r="B1048" s="96">
        <f t="shared" si="423"/>
        <v>1193.21989171</v>
      </c>
      <c r="C1048" s="3">
        <f t="shared" si="420"/>
        <v>1191.8188757600001</v>
      </c>
      <c r="D1048" s="99">
        <f t="shared" si="424"/>
        <v>1088.3119999999999</v>
      </c>
      <c r="E1048" s="120">
        <f>IF(DAY(A1047)=$A$5,VLOOKUP(A1047,[1]A!$E$15:$G$200,3),E1047)</f>
        <v>1091.25</v>
      </c>
      <c r="F1048" s="100">
        <f t="shared" si="425"/>
        <v>45312</v>
      </c>
      <c r="G1048" s="141">
        <f t="shared" si="426"/>
        <v>2.6995934989231252E-3</v>
      </c>
      <c r="H1048" s="101">
        <f t="shared" si="431"/>
        <v>3</v>
      </c>
      <c r="I1048" s="101">
        <f t="shared" si="432"/>
        <v>31</v>
      </c>
      <c r="J1048" s="96">
        <f t="shared" si="433"/>
        <v>1.0002609330185039</v>
      </c>
      <c r="K1048" s="96">
        <v>1</v>
      </c>
      <c r="L1048" s="96">
        <f t="shared" si="427"/>
        <v>1.00026093</v>
      </c>
      <c r="M1048" s="96">
        <f t="shared" si="428"/>
        <v>1192.1298570500001</v>
      </c>
      <c r="N1048" s="24">
        <f t="shared" si="436"/>
        <v>0</v>
      </c>
      <c r="O1048" s="95">
        <f t="shared" si="437"/>
        <v>0</v>
      </c>
      <c r="P1048" s="96">
        <f t="shared" si="438"/>
        <v>0</v>
      </c>
      <c r="Q1048" s="5">
        <f t="shared" si="434"/>
        <v>0.12</v>
      </c>
      <c r="R1048" s="8">
        <f t="shared" si="439"/>
        <v>1.000914359</v>
      </c>
      <c r="S1048" s="3">
        <f t="shared" si="440"/>
        <v>1.0900346599999999</v>
      </c>
      <c r="T1048" s="3">
        <f t="shared" si="441"/>
        <v>0</v>
      </c>
      <c r="U1048" s="97" t="str">
        <f t="shared" si="435"/>
        <v>A+J=</v>
      </c>
      <c r="V1048" s="122">
        <f t="shared" si="422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30"/>
        <v>45801</v>
      </c>
      <c r="B1049" s="96">
        <f t="shared" si="423"/>
        <v>1193.68726068</v>
      </c>
      <c r="C1049" s="3">
        <f t="shared" si="420"/>
        <v>1191.8188757600001</v>
      </c>
      <c r="D1049" s="99">
        <f t="shared" si="424"/>
        <v>1088.3119999999999</v>
      </c>
      <c r="E1049" s="120">
        <f>IF(DAY(A1048)=$A$5,VLOOKUP(A1048,[1]A!$E$15:$G$200,3),E1048)</f>
        <v>1091.25</v>
      </c>
      <c r="F1049" s="100">
        <f t="shared" si="425"/>
        <v>45312</v>
      </c>
      <c r="G1049" s="141">
        <f t="shared" si="426"/>
        <v>2.6995934989231252E-3</v>
      </c>
      <c r="H1049" s="101">
        <f t="shared" si="431"/>
        <v>4</v>
      </c>
      <c r="I1049" s="101">
        <f t="shared" si="432"/>
        <v>31</v>
      </c>
      <c r="J1049" s="96">
        <f t="shared" si="433"/>
        <v>1.0003479258206924</v>
      </c>
      <c r="K1049" s="96">
        <v>1</v>
      </c>
      <c r="L1049" s="96">
        <f t="shared" si="427"/>
        <v>1.0003479200000001</v>
      </c>
      <c r="M1049" s="96">
        <f t="shared" si="428"/>
        <v>1192.2335333799999</v>
      </c>
      <c r="N1049" s="24">
        <f t="shared" si="436"/>
        <v>0</v>
      </c>
      <c r="O1049" s="95">
        <f t="shared" si="437"/>
        <v>0</v>
      </c>
      <c r="P1049" s="96">
        <f t="shared" si="438"/>
        <v>0</v>
      </c>
      <c r="Q1049" s="5">
        <f t="shared" si="434"/>
        <v>0.12</v>
      </c>
      <c r="R1049" s="8">
        <f t="shared" si="439"/>
        <v>1.0012193309999999</v>
      </c>
      <c r="S1049" s="3">
        <f t="shared" si="440"/>
        <v>1.4537272999999999</v>
      </c>
      <c r="T1049" s="3">
        <f t="shared" si="441"/>
        <v>0</v>
      </c>
      <c r="U1049" s="97" t="str">
        <f t="shared" si="435"/>
        <v>A+J=</v>
      </c>
      <c r="V1049" s="122">
        <f t="shared" si="422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30"/>
        <v>45802</v>
      </c>
      <c r="B1050" s="96">
        <f t="shared" si="423"/>
        <v>1194.1548157100001</v>
      </c>
      <c r="C1050" s="3">
        <f t="shared" si="420"/>
        <v>1191.8188757600001</v>
      </c>
      <c r="D1050" s="99">
        <f t="shared" si="424"/>
        <v>1088.3119999999999</v>
      </c>
      <c r="E1050" s="120">
        <f>IF(DAY(A1049)=$A$5,VLOOKUP(A1049,[1]A!$E$15:$G$200,3),E1049)</f>
        <v>1091.25</v>
      </c>
      <c r="F1050" s="100">
        <f t="shared" si="425"/>
        <v>45312</v>
      </c>
      <c r="G1050" s="141">
        <f t="shared" si="426"/>
        <v>2.6995934989231252E-3</v>
      </c>
      <c r="H1050" s="101">
        <f t="shared" si="431"/>
        <v>5</v>
      </c>
      <c r="I1050" s="101">
        <f t="shared" si="432"/>
        <v>31</v>
      </c>
      <c r="J1050" s="96">
        <f t="shared" si="433"/>
        <v>1.0004349261886545</v>
      </c>
      <c r="K1050" s="96">
        <v>1</v>
      </c>
      <c r="L1050" s="96">
        <f t="shared" si="427"/>
        <v>1.00043492</v>
      </c>
      <c r="M1050" s="96">
        <f t="shared" si="428"/>
        <v>1192.33722162</v>
      </c>
      <c r="N1050" s="24">
        <f t="shared" si="436"/>
        <v>0</v>
      </c>
      <c r="O1050" s="95">
        <f t="shared" si="437"/>
        <v>0</v>
      </c>
      <c r="P1050" s="96">
        <f t="shared" si="438"/>
        <v>0</v>
      </c>
      <c r="Q1050" s="5">
        <f t="shared" si="434"/>
        <v>0.12</v>
      </c>
      <c r="R1050" s="8">
        <f t="shared" si="439"/>
        <v>1.001524396</v>
      </c>
      <c r="S1050" s="3">
        <f t="shared" si="440"/>
        <v>1.8175940900000001</v>
      </c>
      <c r="T1050" s="3">
        <f t="shared" si="441"/>
        <v>0</v>
      </c>
      <c r="U1050" s="97" t="str">
        <f t="shared" si="435"/>
        <v>A+J=</v>
      </c>
      <c r="V1050" s="122">
        <f t="shared" si="422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30"/>
        <v>45803</v>
      </c>
      <c r="B1051" s="96">
        <f t="shared" si="423"/>
        <v>1194.6225568300001</v>
      </c>
      <c r="C1051" s="3">
        <f t="shared" si="420"/>
        <v>1191.8188757600001</v>
      </c>
      <c r="D1051" s="99">
        <f t="shared" si="424"/>
        <v>1088.3119999999999</v>
      </c>
      <c r="E1051" s="120">
        <f>IF(DAY(A1050)=$A$5,VLOOKUP(A1050,[1]A!$E$15:$G$200,3),E1050)</f>
        <v>1091.25</v>
      </c>
      <c r="F1051" s="100">
        <f t="shared" si="425"/>
        <v>45312</v>
      </c>
      <c r="G1051" s="141">
        <f t="shared" si="426"/>
        <v>2.6995934989231252E-3</v>
      </c>
      <c r="H1051" s="101">
        <f t="shared" si="431"/>
        <v>6</v>
      </c>
      <c r="I1051" s="101">
        <f t="shared" si="432"/>
        <v>31</v>
      </c>
      <c r="J1051" s="96">
        <f t="shared" si="433"/>
        <v>1.000521934123048</v>
      </c>
      <c r="K1051" s="96">
        <v>1</v>
      </c>
      <c r="L1051" s="96">
        <f t="shared" si="427"/>
        <v>1.0005219299999999</v>
      </c>
      <c r="M1051" s="96">
        <f t="shared" si="428"/>
        <v>1192.4409217800001</v>
      </c>
      <c r="N1051" s="24">
        <f t="shared" si="436"/>
        <v>0</v>
      </c>
      <c r="O1051" s="95">
        <f t="shared" si="437"/>
        <v>0</v>
      </c>
      <c r="P1051" s="96">
        <f t="shared" si="438"/>
        <v>0</v>
      </c>
      <c r="Q1051" s="5">
        <f t="shared" si="434"/>
        <v>0.12</v>
      </c>
      <c r="R1051" s="8">
        <f t="shared" si="439"/>
        <v>1.001829554</v>
      </c>
      <c r="S1051" s="3">
        <f t="shared" si="440"/>
        <v>2.1816350500000001</v>
      </c>
      <c r="T1051" s="3">
        <f t="shared" si="441"/>
        <v>0</v>
      </c>
      <c r="U1051" s="97" t="str">
        <f t="shared" ref="U1051:U1066" si="442">U1050</f>
        <v>A+J=</v>
      </c>
      <c r="V1051" s="122">
        <f t="shared" si="422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30"/>
        <v>45804</v>
      </c>
      <c r="B1052" s="96">
        <f t="shared" si="423"/>
        <v>1195.0904709600002</v>
      </c>
      <c r="C1052" s="3">
        <f t="shared" si="420"/>
        <v>1191.8188757600001</v>
      </c>
      <c r="D1052" s="99">
        <f t="shared" si="424"/>
        <v>1088.3119999999999</v>
      </c>
      <c r="E1052" s="120">
        <f>IF(DAY(A1051)=$A$5,VLOOKUP(A1051,[1]A!$E$15:$G$200,3),E1051)</f>
        <v>1091.25</v>
      </c>
      <c r="F1052" s="100">
        <f t="shared" si="425"/>
        <v>45312</v>
      </c>
      <c r="G1052" s="141">
        <f t="shared" si="426"/>
        <v>2.6995934989231252E-3</v>
      </c>
      <c r="H1052" s="101">
        <f t="shared" si="431"/>
        <v>7</v>
      </c>
      <c r="I1052" s="101">
        <f t="shared" si="432"/>
        <v>31</v>
      </c>
      <c r="J1052" s="96">
        <f t="shared" si="433"/>
        <v>1.000608949624531</v>
      </c>
      <c r="K1052" s="96">
        <v>1</v>
      </c>
      <c r="L1052" s="96">
        <f t="shared" si="427"/>
        <v>1.00060894</v>
      </c>
      <c r="M1052" s="96">
        <f t="shared" si="428"/>
        <v>1192.5446219400001</v>
      </c>
      <c r="N1052" s="24">
        <f t="shared" si="436"/>
        <v>0</v>
      </c>
      <c r="O1052" s="95">
        <f t="shared" si="437"/>
        <v>0</v>
      </c>
      <c r="P1052" s="96">
        <f t="shared" si="438"/>
        <v>0</v>
      </c>
      <c r="Q1052" s="5">
        <f t="shared" si="434"/>
        <v>0.12</v>
      </c>
      <c r="R1052" s="8">
        <f t="shared" si="439"/>
        <v>1.002134804</v>
      </c>
      <c r="S1052" s="3">
        <f t="shared" si="440"/>
        <v>2.5458490199999999</v>
      </c>
      <c r="T1052" s="3">
        <f t="shared" si="441"/>
        <v>0</v>
      </c>
      <c r="U1052" s="97" t="str">
        <f t="shared" si="442"/>
        <v>A+J=</v>
      </c>
      <c r="V1052" s="122">
        <f t="shared" si="422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30"/>
        <v>45805</v>
      </c>
      <c r="B1053" s="96">
        <f t="shared" si="423"/>
        <v>1195.5585844099999</v>
      </c>
      <c r="C1053" s="3">
        <f t="shared" si="420"/>
        <v>1191.8188757600001</v>
      </c>
      <c r="D1053" s="99">
        <f t="shared" si="424"/>
        <v>1088.3119999999999</v>
      </c>
      <c r="E1053" s="120">
        <f>IF(DAY(A1052)=$A$5,VLOOKUP(A1052,[1]A!$E$15:$G$200,3),E1052)</f>
        <v>1091.25</v>
      </c>
      <c r="F1053" s="100">
        <f t="shared" si="425"/>
        <v>45312</v>
      </c>
      <c r="G1053" s="141">
        <f t="shared" si="426"/>
        <v>2.6995934989231252E-3</v>
      </c>
      <c r="H1053" s="101">
        <f t="shared" si="431"/>
        <v>8</v>
      </c>
      <c r="I1053" s="101">
        <f t="shared" si="432"/>
        <v>31</v>
      </c>
      <c r="J1053" s="96">
        <f t="shared" si="433"/>
        <v>1.0006959726937616</v>
      </c>
      <c r="K1053" s="96">
        <v>1</v>
      </c>
      <c r="L1053" s="96">
        <f t="shared" si="427"/>
        <v>1.00069597</v>
      </c>
      <c r="M1053" s="96">
        <f t="shared" si="428"/>
        <v>1192.6483459399999</v>
      </c>
      <c r="N1053" s="24">
        <f t="shared" si="436"/>
        <v>0</v>
      </c>
      <c r="O1053" s="95">
        <f t="shared" si="437"/>
        <v>0</v>
      </c>
      <c r="P1053" s="96">
        <f t="shared" si="438"/>
        <v>0</v>
      </c>
      <c r="Q1053" s="5">
        <f t="shared" si="434"/>
        <v>0.12</v>
      </c>
      <c r="R1053" s="8">
        <f t="shared" si="439"/>
        <v>1.002440148</v>
      </c>
      <c r="S1053" s="3">
        <f t="shared" si="440"/>
        <v>2.9102384699999999</v>
      </c>
      <c r="T1053" s="3">
        <f t="shared" si="441"/>
        <v>0</v>
      </c>
      <c r="U1053" s="97" t="str">
        <f t="shared" si="442"/>
        <v>A+J=</v>
      </c>
      <c r="V1053" s="122">
        <f t="shared" si="422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30"/>
        <v>45806</v>
      </c>
      <c r="B1054" s="96">
        <f t="shared" si="423"/>
        <v>1196.02687212</v>
      </c>
      <c r="C1054" s="3">
        <f t="shared" si="420"/>
        <v>1191.8188757600001</v>
      </c>
      <c r="D1054" s="99">
        <f t="shared" si="424"/>
        <v>1088.3119999999999</v>
      </c>
      <c r="E1054" s="120">
        <f>IF(DAY(A1053)=$A$5,VLOOKUP(A1053,[1]A!$E$15:$G$200,3),E1053)</f>
        <v>1091.25</v>
      </c>
      <c r="F1054" s="100">
        <f t="shared" si="425"/>
        <v>45312</v>
      </c>
      <c r="G1054" s="141">
        <f t="shared" si="426"/>
        <v>2.6995934989231252E-3</v>
      </c>
      <c r="H1054" s="101">
        <f t="shared" si="431"/>
        <v>9</v>
      </c>
      <c r="I1054" s="101">
        <f t="shared" si="432"/>
        <v>31</v>
      </c>
      <c r="J1054" s="96">
        <f t="shared" si="433"/>
        <v>1.000783003331398</v>
      </c>
      <c r="K1054" s="96">
        <v>1</v>
      </c>
      <c r="L1054" s="96">
        <f t="shared" si="427"/>
        <v>1.000783</v>
      </c>
      <c r="M1054" s="96">
        <f t="shared" si="428"/>
        <v>1192.7520699300001</v>
      </c>
      <c r="N1054" s="24">
        <f t="shared" si="436"/>
        <v>0</v>
      </c>
      <c r="O1054" s="95">
        <f t="shared" si="437"/>
        <v>0</v>
      </c>
      <c r="P1054" s="96">
        <f t="shared" si="438"/>
        <v>0</v>
      </c>
      <c r="Q1054" s="5">
        <f t="shared" si="434"/>
        <v>0.12</v>
      </c>
      <c r="R1054" s="8">
        <f t="shared" si="439"/>
        <v>1.002745585</v>
      </c>
      <c r="S1054" s="3">
        <f t="shared" si="440"/>
        <v>3.2748021899999999</v>
      </c>
      <c r="T1054" s="3">
        <f t="shared" si="441"/>
        <v>0</v>
      </c>
      <c r="U1054" s="97" t="str">
        <f t="shared" si="442"/>
        <v>A+J=</v>
      </c>
      <c r="V1054" s="122">
        <f t="shared" si="422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30"/>
        <v>45807</v>
      </c>
      <c r="B1055" s="96">
        <f t="shared" si="423"/>
        <v>1196.4953460900001</v>
      </c>
      <c r="C1055" s="3">
        <f t="shared" si="420"/>
        <v>1191.8188757600001</v>
      </c>
      <c r="D1055" s="99">
        <f t="shared" si="424"/>
        <v>1088.3119999999999</v>
      </c>
      <c r="E1055" s="120">
        <f>IF(DAY(A1054)=$A$5,VLOOKUP(A1054,[1]A!$E$15:$G$200,3),E1054)</f>
        <v>1091.25</v>
      </c>
      <c r="F1055" s="100">
        <f t="shared" si="425"/>
        <v>45312</v>
      </c>
      <c r="G1055" s="141">
        <f t="shared" si="426"/>
        <v>2.6995934989231252E-3</v>
      </c>
      <c r="H1055" s="101">
        <f t="shared" si="431"/>
        <v>10</v>
      </c>
      <c r="I1055" s="101">
        <f t="shared" si="432"/>
        <v>31</v>
      </c>
      <c r="J1055" s="96">
        <f t="shared" si="433"/>
        <v>1.0008700415380984</v>
      </c>
      <c r="K1055" s="96">
        <v>1</v>
      </c>
      <c r="L1055" s="96">
        <f t="shared" si="427"/>
        <v>1.0008700399999999</v>
      </c>
      <c r="M1055" s="96">
        <f t="shared" si="428"/>
        <v>1192.85580585</v>
      </c>
      <c r="N1055" s="24">
        <f t="shared" si="436"/>
        <v>0</v>
      </c>
      <c r="O1055" s="95">
        <f t="shared" si="437"/>
        <v>0</v>
      </c>
      <c r="P1055" s="96">
        <f t="shared" si="438"/>
        <v>0</v>
      </c>
      <c r="Q1055" s="5">
        <f t="shared" si="434"/>
        <v>0.12</v>
      </c>
      <c r="R1055" s="8">
        <f t="shared" si="439"/>
        <v>1.0030511150000001</v>
      </c>
      <c r="S1055" s="3">
        <f t="shared" si="440"/>
        <v>3.6395402400000001</v>
      </c>
      <c r="T1055" s="3">
        <f t="shared" si="441"/>
        <v>0</v>
      </c>
      <c r="U1055" s="97" t="str">
        <f t="shared" si="442"/>
        <v>A+J=</v>
      </c>
      <c r="V1055" s="122">
        <f t="shared" si="422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30"/>
        <v>45808</v>
      </c>
      <c r="B1056" s="96">
        <f t="shared" si="423"/>
        <v>1196.96399438</v>
      </c>
      <c r="C1056" s="3">
        <f t="shared" si="420"/>
        <v>1191.8188757600001</v>
      </c>
      <c r="D1056" s="99">
        <f t="shared" si="424"/>
        <v>1088.3119999999999</v>
      </c>
      <c r="E1056" s="120">
        <f>IF(DAY(A1055)=$A$5,VLOOKUP(A1055,[1]A!$E$15:$G$200,3),E1055)</f>
        <v>1091.25</v>
      </c>
      <c r="F1056" s="100">
        <f t="shared" si="425"/>
        <v>45312</v>
      </c>
      <c r="G1056" s="141">
        <f t="shared" si="426"/>
        <v>2.6995934989231252E-3</v>
      </c>
      <c r="H1056" s="101">
        <f t="shared" si="431"/>
        <v>11</v>
      </c>
      <c r="I1056" s="101">
        <f t="shared" si="432"/>
        <v>31</v>
      </c>
      <c r="J1056" s="96">
        <f t="shared" si="433"/>
        <v>1.0009570873145213</v>
      </c>
      <c r="K1056" s="96">
        <v>1</v>
      </c>
      <c r="L1056" s="96">
        <f t="shared" si="427"/>
        <v>1.0009570800000001</v>
      </c>
      <c r="M1056" s="96">
        <f t="shared" si="428"/>
        <v>1192.9595417600001</v>
      </c>
      <c r="N1056" s="24">
        <f t="shared" si="436"/>
        <v>0</v>
      </c>
      <c r="O1056" s="95">
        <f t="shared" si="437"/>
        <v>0</v>
      </c>
      <c r="P1056" s="96">
        <f t="shared" si="438"/>
        <v>0</v>
      </c>
      <c r="Q1056" s="5">
        <f t="shared" si="434"/>
        <v>0.12</v>
      </c>
      <c r="R1056" s="8">
        <f t="shared" si="439"/>
        <v>1.0033567379999999</v>
      </c>
      <c r="S1056" s="3">
        <f t="shared" si="440"/>
        <v>4.0044526200000004</v>
      </c>
      <c r="T1056" s="3">
        <f t="shared" si="441"/>
        <v>0</v>
      </c>
      <c r="U1056" s="97" t="str">
        <f t="shared" si="442"/>
        <v>A+J=</v>
      </c>
      <c r="V1056" s="122">
        <f t="shared" si="422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30"/>
        <v>45809</v>
      </c>
      <c r="B1057" s="96">
        <f t="shared" si="423"/>
        <v>1197.43284098</v>
      </c>
      <c r="C1057" s="3">
        <f t="shared" si="420"/>
        <v>1191.8188757600001</v>
      </c>
      <c r="D1057" s="99">
        <f t="shared" si="424"/>
        <v>1088.3119999999999</v>
      </c>
      <c r="E1057" s="120">
        <f>IF(DAY(A1056)=$A$5,VLOOKUP(A1056,[1]A!$E$15:$G$200,3),E1056)</f>
        <v>1091.25</v>
      </c>
      <c r="F1057" s="100">
        <f t="shared" si="425"/>
        <v>45312</v>
      </c>
      <c r="G1057" s="141">
        <f t="shared" si="426"/>
        <v>2.6995934989231252E-3</v>
      </c>
      <c r="H1057" s="101">
        <f t="shared" si="431"/>
        <v>12</v>
      </c>
      <c r="I1057" s="101">
        <f t="shared" si="432"/>
        <v>31</v>
      </c>
      <c r="J1057" s="96">
        <f t="shared" si="433"/>
        <v>1.0010441406613246</v>
      </c>
      <c r="K1057" s="96">
        <v>1</v>
      </c>
      <c r="L1057" s="96">
        <f t="shared" si="427"/>
        <v>1.0010441400000001</v>
      </c>
      <c r="M1057" s="96">
        <f t="shared" si="428"/>
        <v>1193.0633015200001</v>
      </c>
      <c r="N1057" s="24">
        <f t="shared" si="436"/>
        <v>0</v>
      </c>
      <c r="O1057" s="95">
        <f t="shared" si="437"/>
        <v>0</v>
      </c>
      <c r="P1057" s="96">
        <f t="shared" si="438"/>
        <v>0</v>
      </c>
      <c r="Q1057" s="5">
        <f t="shared" si="434"/>
        <v>0.12</v>
      </c>
      <c r="R1057" s="8">
        <f t="shared" si="439"/>
        <v>1.0036624540000001</v>
      </c>
      <c r="S1057" s="3">
        <f t="shared" si="440"/>
        <v>4.3695394600000004</v>
      </c>
      <c r="T1057" s="3">
        <f t="shared" si="441"/>
        <v>0</v>
      </c>
      <c r="U1057" s="97" t="str">
        <f t="shared" si="442"/>
        <v>A+J=</v>
      </c>
      <c r="V1057" s="122">
        <f t="shared" si="422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30"/>
        <v>45810</v>
      </c>
      <c r="B1058" s="96">
        <f t="shared" si="423"/>
        <v>1197.9018631599999</v>
      </c>
      <c r="C1058" s="3">
        <f t="shared" si="420"/>
        <v>1191.8188757600001</v>
      </c>
      <c r="D1058" s="99">
        <f t="shared" si="424"/>
        <v>1088.3119999999999</v>
      </c>
      <c r="E1058" s="120">
        <f>IF(DAY(A1057)=$A$5,VLOOKUP(A1057,[1]A!$E$15:$G$200,3),E1057)</f>
        <v>1091.25</v>
      </c>
      <c r="F1058" s="100">
        <f t="shared" si="425"/>
        <v>45312</v>
      </c>
      <c r="G1058" s="141">
        <f t="shared" si="426"/>
        <v>2.6995934989231252E-3</v>
      </c>
      <c r="H1058" s="101">
        <f t="shared" si="431"/>
        <v>13</v>
      </c>
      <c r="I1058" s="101">
        <f t="shared" si="432"/>
        <v>31</v>
      </c>
      <c r="J1058" s="96">
        <f t="shared" si="433"/>
        <v>1.0011312015791671</v>
      </c>
      <c r="K1058" s="96">
        <v>1</v>
      </c>
      <c r="L1058" s="96">
        <f t="shared" si="427"/>
        <v>1.0011312000000001</v>
      </c>
      <c r="M1058" s="96">
        <f t="shared" si="428"/>
        <v>1193.16706127</v>
      </c>
      <c r="N1058" s="24">
        <f t="shared" si="436"/>
        <v>0</v>
      </c>
      <c r="O1058" s="95">
        <f t="shared" si="437"/>
        <v>0</v>
      </c>
      <c r="P1058" s="96">
        <f t="shared" si="438"/>
        <v>0</v>
      </c>
      <c r="Q1058" s="5">
        <f t="shared" si="434"/>
        <v>0.12</v>
      </c>
      <c r="R1058" s="8">
        <f t="shared" si="439"/>
        <v>1.0039682640000001</v>
      </c>
      <c r="S1058" s="3">
        <f t="shared" si="440"/>
        <v>4.73480189</v>
      </c>
      <c r="T1058" s="3">
        <f t="shared" si="441"/>
        <v>0</v>
      </c>
      <c r="U1058" s="97" t="str">
        <f t="shared" si="442"/>
        <v>A+J=</v>
      </c>
      <c r="V1058" s="122">
        <f t="shared" si="422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30"/>
        <v>45811</v>
      </c>
      <c r="B1059" s="96">
        <f t="shared" si="423"/>
        <v>1198.3710705599999</v>
      </c>
      <c r="C1059" s="3">
        <f t="shared" si="420"/>
        <v>1191.8188757600001</v>
      </c>
      <c r="D1059" s="99">
        <f t="shared" si="424"/>
        <v>1088.3119999999999</v>
      </c>
      <c r="E1059" s="120">
        <f>IF(DAY(A1058)=$A$5,VLOOKUP(A1058,[1]A!$E$15:$G$200,3),E1058)</f>
        <v>1091.25</v>
      </c>
      <c r="F1059" s="100">
        <f t="shared" si="425"/>
        <v>45312</v>
      </c>
      <c r="G1059" s="141">
        <f t="shared" si="426"/>
        <v>2.6995934989231252E-3</v>
      </c>
      <c r="H1059" s="101">
        <f t="shared" si="431"/>
        <v>14</v>
      </c>
      <c r="I1059" s="101">
        <f t="shared" si="432"/>
        <v>31</v>
      </c>
      <c r="J1059" s="96">
        <f t="shared" si="433"/>
        <v>1.0012182700687071</v>
      </c>
      <c r="K1059" s="96">
        <v>1</v>
      </c>
      <c r="L1059" s="96">
        <f t="shared" si="427"/>
        <v>1.0012182700000001</v>
      </c>
      <c r="M1059" s="96">
        <f t="shared" si="428"/>
        <v>1193.27083294</v>
      </c>
      <c r="N1059" s="24">
        <f t="shared" si="436"/>
        <v>0</v>
      </c>
      <c r="O1059" s="95">
        <f t="shared" si="437"/>
        <v>0</v>
      </c>
      <c r="P1059" s="96">
        <f t="shared" si="438"/>
        <v>0</v>
      </c>
      <c r="Q1059" s="5">
        <f t="shared" si="434"/>
        <v>0.12</v>
      </c>
      <c r="R1059" s="8">
        <f t="shared" si="439"/>
        <v>1.0042741660000001</v>
      </c>
      <c r="S1059" s="3">
        <f t="shared" si="440"/>
        <v>5.1002376199999997</v>
      </c>
      <c r="T1059" s="3">
        <f t="shared" si="441"/>
        <v>0</v>
      </c>
      <c r="U1059" s="97" t="str">
        <f t="shared" si="442"/>
        <v>A+J=</v>
      </c>
      <c r="V1059" s="122">
        <f t="shared" si="422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30"/>
        <v>45812</v>
      </c>
      <c r="B1060" s="96">
        <f t="shared" si="423"/>
        <v>1198.8404536200001</v>
      </c>
      <c r="C1060" s="3">
        <f t="shared" si="420"/>
        <v>1191.8188757600001</v>
      </c>
      <c r="D1060" s="99">
        <f t="shared" si="424"/>
        <v>1088.3119999999999</v>
      </c>
      <c r="E1060" s="120">
        <f>IF(DAY(A1059)=$A$5,VLOOKUP(A1059,[1]A!$E$15:$G$200,3),E1059)</f>
        <v>1091.25</v>
      </c>
      <c r="F1060" s="100">
        <f t="shared" si="425"/>
        <v>45312</v>
      </c>
      <c r="G1060" s="141">
        <f t="shared" si="426"/>
        <v>2.6995934989231252E-3</v>
      </c>
      <c r="H1060" s="101">
        <f t="shared" si="431"/>
        <v>15</v>
      </c>
      <c r="I1060" s="101">
        <f t="shared" si="432"/>
        <v>31</v>
      </c>
      <c r="J1060" s="96">
        <f t="shared" si="433"/>
        <v>1.001305346130603</v>
      </c>
      <c r="K1060" s="96">
        <v>1</v>
      </c>
      <c r="L1060" s="96">
        <f t="shared" si="427"/>
        <v>1.00130534</v>
      </c>
      <c r="M1060" s="96">
        <f t="shared" si="428"/>
        <v>1193.37460461</v>
      </c>
      <c r="N1060" s="24">
        <f t="shared" si="436"/>
        <v>0</v>
      </c>
      <c r="O1060" s="95">
        <f t="shared" si="437"/>
        <v>0</v>
      </c>
      <c r="P1060" s="96">
        <f t="shared" si="438"/>
        <v>0</v>
      </c>
      <c r="Q1060" s="5">
        <f t="shared" si="434"/>
        <v>0.12</v>
      </c>
      <c r="R1060" s="8">
        <f t="shared" si="439"/>
        <v>1.0045801620000001</v>
      </c>
      <c r="S1060" s="3">
        <f t="shared" si="440"/>
        <v>5.4658490100000003</v>
      </c>
      <c r="T1060" s="3">
        <f t="shared" si="441"/>
        <v>0</v>
      </c>
      <c r="U1060" s="97" t="str">
        <f t="shared" si="442"/>
        <v>A+J=</v>
      </c>
      <c r="V1060" s="122">
        <f t="shared" si="422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30"/>
        <v>45813</v>
      </c>
      <c r="B1061" s="96">
        <f t="shared" si="423"/>
        <v>1199.31002315</v>
      </c>
      <c r="C1061" s="3">
        <f t="shared" si="420"/>
        <v>1191.8188757600001</v>
      </c>
      <c r="D1061" s="99">
        <f t="shared" si="424"/>
        <v>1088.3119999999999</v>
      </c>
      <c r="E1061" s="120">
        <f>IF(DAY(A1060)=$A$5,VLOOKUP(A1060,[1]A!$E$15:$G$200,3),E1060)</f>
        <v>1091.25</v>
      </c>
      <c r="F1061" s="100">
        <f t="shared" si="425"/>
        <v>45312</v>
      </c>
      <c r="G1061" s="141">
        <f t="shared" si="426"/>
        <v>2.6995934989231252E-3</v>
      </c>
      <c r="H1061" s="101">
        <f t="shared" si="431"/>
        <v>16</v>
      </c>
      <c r="I1061" s="101">
        <f t="shared" si="432"/>
        <v>31</v>
      </c>
      <c r="J1061" s="96">
        <f t="shared" si="433"/>
        <v>1.0013924297655135</v>
      </c>
      <c r="K1061" s="96">
        <v>1</v>
      </c>
      <c r="L1061" s="96">
        <f t="shared" si="427"/>
        <v>1.0013924199999999</v>
      </c>
      <c r="M1061" s="96">
        <f t="shared" si="428"/>
        <v>1193.47838819</v>
      </c>
      <c r="N1061" s="24">
        <f t="shared" si="436"/>
        <v>0</v>
      </c>
      <c r="O1061" s="95">
        <f t="shared" si="437"/>
        <v>0</v>
      </c>
      <c r="P1061" s="96">
        <f t="shared" si="438"/>
        <v>0</v>
      </c>
      <c r="Q1061" s="5">
        <f t="shared" si="434"/>
        <v>0.12</v>
      </c>
      <c r="R1061" s="8">
        <f t="shared" si="439"/>
        <v>1.0048862510000001</v>
      </c>
      <c r="S1061" s="3">
        <f t="shared" si="440"/>
        <v>5.8316349599999997</v>
      </c>
      <c r="T1061" s="3">
        <f t="shared" si="441"/>
        <v>0</v>
      </c>
      <c r="U1061" s="97" t="str">
        <f t="shared" si="442"/>
        <v>A+J=</v>
      </c>
      <c r="V1061" s="122">
        <f t="shared" si="422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30"/>
        <v>45814</v>
      </c>
      <c r="B1062" s="96">
        <f t="shared" si="423"/>
        <v>1199.7797912000001</v>
      </c>
      <c r="C1062" s="3">
        <f t="shared" ref="C1062:C1125" si="443">IF(N1061&gt;0,M1061-P1061,C1061)</f>
        <v>1191.8188757600001</v>
      </c>
      <c r="D1062" s="99">
        <f t="shared" si="424"/>
        <v>1088.3119999999999</v>
      </c>
      <c r="E1062" s="120">
        <f>IF(DAY(A1061)=$A$5,VLOOKUP(A1061,[1]A!$E$15:$G$200,3),E1061)</f>
        <v>1091.25</v>
      </c>
      <c r="F1062" s="100">
        <f t="shared" si="425"/>
        <v>45312</v>
      </c>
      <c r="G1062" s="141">
        <f t="shared" si="426"/>
        <v>2.6995934989231252E-3</v>
      </c>
      <c r="H1062" s="101">
        <f t="shared" si="431"/>
        <v>17</v>
      </c>
      <c r="I1062" s="101">
        <f t="shared" si="432"/>
        <v>31</v>
      </c>
      <c r="J1062" s="96">
        <f t="shared" si="433"/>
        <v>1.0014795209740972</v>
      </c>
      <c r="K1062" s="96">
        <v>1</v>
      </c>
      <c r="L1062" s="96">
        <f t="shared" si="427"/>
        <v>1.00147952</v>
      </c>
      <c r="M1062" s="96">
        <f t="shared" si="428"/>
        <v>1193.58219562</v>
      </c>
      <c r="N1062" s="24">
        <f t="shared" si="436"/>
        <v>0</v>
      </c>
      <c r="O1062" s="95">
        <f t="shared" si="437"/>
        <v>0</v>
      </c>
      <c r="P1062" s="96">
        <f t="shared" si="438"/>
        <v>0</v>
      </c>
      <c r="Q1062" s="5">
        <f t="shared" si="434"/>
        <v>0.12</v>
      </c>
      <c r="R1062" s="8">
        <f t="shared" si="439"/>
        <v>1.0051924329999999</v>
      </c>
      <c r="S1062" s="3">
        <f t="shared" si="440"/>
        <v>6.1975955799999998</v>
      </c>
      <c r="T1062" s="3">
        <f t="shared" si="441"/>
        <v>0</v>
      </c>
      <c r="U1062" s="97" t="str">
        <f t="shared" si="442"/>
        <v>A+J=</v>
      </c>
      <c r="V1062" s="122">
        <f t="shared" si="422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30"/>
        <v>45815</v>
      </c>
      <c r="B1063" s="96">
        <f t="shared" si="423"/>
        <v>1200.2497230199999</v>
      </c>
      <c r="C1063" s="3">
        <f t="shared" si="443"/>
        <v>1191.8188757600001</v>
      </c>
      <c r="D1063" s="99">
        <f t="shared" si="424"/>
        <v>1088.3119999999999</v>
      </c>
      <c r="E1063" s="120">
        <f>IF(DAY(A1062)=$A$5,VLOOKUP(A1062,[1]A!$E$15:$G$200,3),E1062)</f>
        <v>1091.25</v>
      </c>
      <c r="F1063" s="100">
        <f t="shared" si="425"/>
        <v>45312</v>
      </c>
      <c r="G1063" s="141">
        <f t="shared" si="426"/>
        <v>2.6995934989231252E-3</v>
      </c>
      <c r="H1063" s="101">
        <f t="shared" si="431"/>
        <v>18</v>
      </c>
      <c r="I1063" s="101">
        <f t="shared" si="432"/>
        <v>31</v>
      </c>
      <c r="J1063" s="96">
        <f t="shared" si="433"/>
        <v>1.001566619757013</v>
      </c>
      <c r="K1063" s="96">
        <v>1</v>
      </c>
      <c r="L1063" s="96">
        <f t="shared" si="427"/>
        <v>1.00156661</v>
      </c>
      <c r="M1063" s="96">
        <f t="shared" si="428"/>
        <v>1193.6859911199999</v>
      </c>
      <c r="N1063" s="24">
        <f t="shared" si="436"/>
        <v>0</v>
      </c>
      <c r="O1063" s="95">
        <f t="shared" si="437"/>
        <v>0</v>
      </c>
      <c r="P1063" s="96">
        <f t="shared" si="438"/>
        <v>0</v>
      </c>
      <c r="Q1063" s="5">
        <f t="shared" si="434"/>
        <v>0.12</v>
      </c>
      <c r="R1063" s="8">
        <f t="shared" si="439"/>
        <v>1.005498709</v>
      </c>
      <c r="S1063" s="3">
        <f t="shared" si="440"/>
        <v>6.5637318999999996</v>
      </c>
      <c r="T1063" s="3">
        <f t="shared" si="441"/>
        <v>0</v>
      </c>
      <c r="U1063" s="97" t="str">
        <f t="shared" si="442"/>
        <v>A+J=</v>
      </c>
      <c r="V1063" s="122">
        <f t="shared" si="422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30"/>
        <v>45816</v>
      </c>
      <c r="B1064" s="96">
        <f t="shared" si="423"/>
        <v>1200.7198534300001</v>
      </c>
      <c r="C1064" s="3">
        <f t="shared" si="443"/>
        <v>1191.8188757600001</v>
      </c>
      <c r="D1064" s="99">
        <f t="shared" si="424"/>
        <v>1088.3119999999999</v>
      </c>
      <c r="E1064" s="120">
        <f>IF(DAY(A1063)=$A$5,VLOOKUP(A1063,[1]A!$E$15:$G$200,3),E1063)</f>
        <v>1091.25</v>
      </c>
      <c r="F1064" s="100">
        <f t="shared" si="425"/>
        <v>45312</v>
      </c>
      <c r="G1064" s="141">
        <f t="shared" si="426"/>
        <v>2.6995934989231252E-3</v>
      </c>
      <c r="H1064" s="101">
        <f t="shared" si="431"/>
        <v>19</v>
      </c>
      <c r="I1064" s="101">
        <f t="shared" si="432"/>
        <v>31</v>
      </c>
      <c r="J1064" s="96">
        <f t="shared" si="433"/>
        <v>1.0016537261149192</v>
      </c>
      <c r="K1064" s="96">
        <v>1</v>
      </c>
      <c r="L1064" s="96">
        <f t="shared" si="427"/>
        <v>1.00165372</v>
      </c>
      <c r="M1064" s="96">
        <f t="shared" si="428"/>
        <v>1193.78981047</v>
      </c>
      <c r="N1064" s="24">
        <f t="shared" si="436"/>
        <v>0</v>
      </c>
      <c r="O1064" s="95">
        <f t="shared" si="437"/>
        <v>0</v>
      </c>
      <c r="P1064" s="96">
        <f t="shared" si="438"/>
        <v>0</v>
      </c>
      <c r="Q1064" s="5">
        <f t="shared" si="434"/>
        <v>0.12</v>
      </c>
      <c r="R1064" s="8">
        <f t="shared" si="439"/>
        <v>1.0058050780000001</v>
      </c>
      <c r="S1064" s="3">
        <f t="shared" si="440"/>
        <v>6.9300429599999998</v>
      </c>
      <c r="T1064" s="3">
        <f t="shared" si="441"/>
        <v>0</v>
      </c>
      <c r="U1064" s="97" t="str">
        <f t="shared" si="442"/>
        <v>A+J=</v>
      </c>
      <c r="V1064" s="122">
        <f t="shared" si="422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30"/>
        <v>45817</v>
      </c>
      <c r="B1065" s="96">
        <f t="shared" si="423"/>
        <v>1201.1901704699999</v>
      </c>
      <c r="C1065" s="3">
        <f t="shared" si="443"/>
        <v>1191.8188757600001</v>
      </c>
      <c r="D1065" s="99">
        <f t="shared" si="424"/>
        <v>1088.3119999999999</v>
      </c>
      <c r="E1065" s="120">
        <f>IF(DAY(A1064)=$A$5,VLOOKUP(A1064,[1]A!$E$15:$G$200,3),E1064)</f>
        <v>1091.25</v>
      </c>
      <c r="F1065" s="100">
        <f t="shared" si="425"/>
        <v>45312</v>
      </c>
      <c r="G1065" s="141">
        <f t="shared" si="426"/>
        <v>2.6995934989231252E-3</v>
      </c>
      <c r="H1065" s="101">
        <f t="shared" si="431"/>
        <v>20</v>
      </c>
      <c r="I1065" s="101">
        <f t="shared" si="432"/>
        <v>31</v>
      </c>
      <c r="J1065" s="96">
        <f t="shared" si="433"/>
        <v>1.0017408400484749</v>
      </c>
      <c r="K1065" s="96">
        <v>1</v>
      </c>
      <c r="L1065" s="96">
        <f t="shared" si="427"/>
        <v>1.0017408400000001</v>
      </c>
      <c r="M1065" s="96">
        <f t="shared" si="428"/>
        <v>1193.8936417299999</v>
      </c>
      <c r="N1065" s="24">
        <f t="shared" si="436"/>
        <v>0</v>
      </c>
      <c r="O1065" s="95">
        <f t="shared" si="437"/>
        <v>0</v>
      </c>
      <c r="P1065" s="96">
        <f t="shared" si="438"/>
        <v>0</v>
      </c>
      <c r="Q1065" s="5">
        <f t="shared" si="434"/>
        <v>0.12</v>
      </c>
      <c r="R1065" s="8">
        <f t="shared" si="439"/>
        <v>1.00611154</v>
      </c>
      <c r="S1065" s="3">
        <f t="shared" si="440"/>
        <v>7.2965287400000003</v>
      </c>
      <c r="T1065" s="3">
        <f t="shared" si="441"/>
        <v>0</v>
      </c>
      <c r="U1065" s="97" t="str">
        <f t="shared" si="442"/>
        <v>A+J=</v>
      </c>
      <c r="V1065" s="122">
        <f t="shared" si="422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30"/>
        <v>45818</v>
      </c>
      <c r="B1066" s="96">
        <f t="shared" si="423"/>
        <v>1201.6606621999999</v>
      </c>
      <c r="C1066" s="3">
        <f t="shared" si="443"/>
        <v>1191.8188757600001</v>
      </c>
      <c r="D1066" s="99">
        <f t="shared" si="424"/>
        <v>1088.3119999999999</v>
      </c>
      <c r="E1066" s="120">
        <f>IF(DAY(A1065)=$A$5,VLOOKUP(A1065,[1]A!$E$15:$G$200,3),E1065)</f>
        <v>1091.25</v>
      </c>
      <c r="F1066" s="100">
        <f t="shared" si="425"/>
        <v>45312</v>
      </c>
      <c r="G1066" s="141">
        <f t="shared" si="426"/>
        <v>2.6995934989231252E-3</v>
      </c>
      <c r="H1066" s="101">
        <f t="shared" si="431"/>
        <v>21</v>
      </c>
      <c r="I1066" s="101">
        <f t="shared" si="432"/>
        <v>31</v>
      </c>
      <c r="J1066" s="96">
        <f t="shared" si="433"/>
        <v>1.001827961558339</v>
      </c>
      <c r="K1066" s="96">
        <v>1</v>
      </c>
      <c r="L1066" s="96">
        <f t="shared" si="427"/>
        <v>1.00182796</v>
      </c>
      <c r="M1066" s="96">
        <f t="shared" si="428"/>
        <v>1193.99747299</v>
      </c>
      <c r="N1066" s="24">
        <f t="shared" si="436"/>
        <v>0</v>
      </c>
      <c r="O1066" s="95">
        <f t="shared" si="437"/>
        <v>0</v>
      </c>
      <c r="P1066" s="96">
        <f t="shared" si="438"/>
        <v>0</v>
      </c>
      <c r="Q1066" s="5">
        <f t="shared" si="434"/>
        <v>0.12</v>
      </c>
      <c r="R1066" s="8">
        <f t="shared" si="439"/>
        <v>1.0064180949999999</v>
      </c>
      <c r="S1066" s="3">
        <f t="shared" si="440"/>
        <v>7.6631892099999996</v>
      </c>
      <c r="T1066" s="3">
        <f t="shared" si="441"/>
        <v>0</v>
      </c>
      <c r="U1066" s="97" t="str">
        <f t="shared" si="442"/>
        <v>A+J=</v>
      </c>
      <c r="V1066" s="122">
        <f t="shared" si="422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30"/>
        <v>45819</v>
      </c>
      <c r="B1067" s="96">
        <f t="shared" si="423"/>
        <v>1202.1313418300001</v>
      </c>
      <c r="C1067" s="3">
        <f t="shared" si="443"/>
        <v>1191.8188757600001</v>
      </c>
      <c r="D1067" s="99">
        <f t="shared" si="424"/>
        <v>1088.3119999999999</v>
      </c>
      <c r="E1067" s="120">
        <f>IF(DAY(A1066)=$A$5,VLOOKUP(A1066,[1]A!$E$15:$G$200,3),E1066)</f>
        <v>1091.25</v>
      </c>
      <c r="F1067" s="100">
        <f t="shared" si="425"/>
        <v>45312</v>
      </c>
      <c r="G1067" s="141">
        <f t="shared" si="426"/>
        <v>2.6995934989231252E-3</v>
      </c>
      <c r="H1067" s="101">
        <f t="shared" si="431"/>
        <v>22</v>
      </c>
      <c r="I1067" s="101">
        <f t="shared" si="432"/>
        <v>31</v>
      </c>
      <c r="J1067" s="96">
        <f t="shared" si="433"/>
        <v>1.0019150906451701</v>
      </c>
      <c r="K1067" s="96">
        <v>1</v>
      </c>
      <c r="L1067" s="96">
        <f t="shared" si="427"/>
        <v>1.00191509</v>
      </c>
      <c r="M1067" s="96">
        <f t="shared" si="428"/>
        <v>1194.10131617</v>
      </c>
      <c r="N1067" s="24">
        <f t="shared" si="436"/>
        <v>0</v>
      </c>
      <c r="O1067" s="95">
        <f t="shared" si="437"/>
        <v>0</v>
      </c>
      <c r="P1067" s="96">
        <f t="shared" si="438"/>
        <v>0</v>
      </c>
      <c r="Q1067" s="5">
        <f t="shared" si="434"/>
        <v>0.12</v>
      </c>
      <c r="R1067" s="8">
        <f t="shared" si="439"/>
        <v>1.006724744</v>
      </c>
      <c r="S1067" s="3">
        <f t="shared" si="440"/>
        <v>8.0300256599999997</v>
      </c>
      <c r="T1067" s="3">
        <f t="shared" si="441"/>
        <v>0</v>
      </c>
      <c r="U1067" s="97" t="str">
        <f t="shared" ref="U1067:U1082" si="444">U1066</f>
        <v>A+J=</v>
      </c>
      <c r="V1067" s="122">
        <f t="shared" ref="V1067:V1130" si="445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30"/>
        <v>45820</v>
      </c>
      <c r="B1068" s="96">
        <f t="shared" si="423"/>
        <v>1202.6021973899999</v>
      </c>
      <c r="C1068" s="3">
        <f t="shared" si="443"/>
        <v>1191.8188757600001</v>
      </c>
      <c r="D1068" s="99">
        <f t="shared" si="424"/>
        <v>1088.3119999999999</v>
      </c>
      <c r="E1068" s="120">
        <f>IF(DAY(A1067)=$A$5,VLOOKUP(A1067,[1]A!$E$15:$G$200,3),E1067)</f>
        <v>1091.25</v>
      </c>
      <c r="F1068" s="100">
        <f t="shared" si="425"/>
        <v>45312</v>
      </c>
      <c r="G1068" s="141">
        <f t="shared" si="426"/>
        <v>2.6995934989231252E-3</v>
      </c>
      <c r="H1068" s="101">
        <f t="shared" si="431"/>
        <v>23</v>
      </c>
      <c r="I1068" s="101">
        <f t="shared" si="432"/>
        <v>31</v>
      </c>
      <c r="J1068" s="96">
        <f t="shared" si="433"/>
        <v>1.0020022273096274</v>
      </c>
      <c r="K1068" s="96">
        <v>1</v>
      </c>
      <c r="L1068" s="96">
        <f t="shared" si="427"/>
        <v>1.0020022200000001</v>
      </c>
      <c r="M1068" s="96">
        <f t="shared" si="428"/>
        <v>1194.2051593399999</v>
      </c>
      <c r="N1068" s="24">
        <f t="shared" si="436"/>
        <v>0</v>
      </c>
      <c r="O1068" s="95">
        <f t="shared" si="437"/>
        <v>0</v>
      </c>
      <c r="P1068" s="96">
        <f t="shared" si="438"/>
        <v>0</v>
      </c>
      <c r="Q1068" s="5">
        <f t="shared" si="434"/>
        <v>0.12</v>
      </c>
      <c r="R1068" s="8">
        <f t="shared" si="439"/>
        <v>1.0070314869999999</v>
      </c>
      <c r="S1068" s="3">
        <f t="shared" si="440"/>
        <v>8.3970380500000008</v>
      </c>
      <c r="T1068" s="3">
        <f t="shared" si="441"/>
        <v>0</v>
      </c>
      <c r="U1068" s="97" t="str">
        <f t="shared" si="444"/>
        <v>A+J=</v>
      </c>
      <c r="V1068" s="122">
        <f t="shared" si="445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30"/>
        <v>45821</v>
      </c>
      <c r="B1069" s="96">
        <f t="shared" si="423"/>
        <v>1203.0732517500001</v>
      </c>
      <c r="C1069" s="3">
        <f t="shared" si="443"/>
        <v>1191.8188757600001</v>
      </c>
      <c r="D1069" s="99">
        <f t="shared" si="424"/>
        <v>1088.3119999999999</v>
      </c>
      <c r="E1069" s="120">
        <f>IF(DAY(A1068)=$A$5,VLOOKUP(A1068,[1]A!$E$15:$G$200,3),E1068)</f>
        <v>1091.25</v>
      </c>
      <c r="F1069" s="100">
        <f t="shared" si="425"/>
        <v>45312</v>
      </c>
      <c r="G1069" s="141">
        <f t="shared" si="426"/>
        <v>2.6995934989231252E-3</v>
      </c>
      <c r="H1069" s="101">
        <f t="shared" si="431"/>
        <v>24</v>
      </c>
      <c r="I1069" s="101">
        <f t="shared" si="432"/>
        <v>31</v>
      </c>
      <c r="J1069" s="96">
        <f t="shared" si="433"/>
        <v>1.00208937155237</v>
      </c>
      <c r="K1069" s="96">
        <v>1</v>
      </c>
      <c r="L1069" s="96">
        <f t="shared" si="427"/>
        <v>1.00208937</v>
      </c>
      <c r="M1069" s="96">
        <f t="shared" si="428"/>
        <v>1194.30902636</v>
      </c>
      <c r="N1069" s="24">
        <f t="shared" si="436"/>
        <v>0</v>
      </c>
      <c r="O1069" s="95">
        <f t="shared" si="437"/>
        <v>0</v>
      </c>
      <c r="P1069" s="96">
        <f t="shared" si="438"/>
        <v>0</v>
      </c>
      <c r="Q1069" s="5">
        <f t="shared" si="434"/>
        <v>0.12</v>
      </c>
      <c r="R1069" s="8">
        <f t="shared" si="439"/>
        <v>1.0073383229999999</v>
      </c>
      <c r="S1069" s="3">
        <f t="shared" si="440"/>
        <v>8.76422539</v>
      </c>
      <c r="T1069" s="3">
        <f t="shared" si="441"/>
        <v>0</v>
      </c>
      <c r="U1069" s="97" t="str">
        <f t="shared" si="444"/>
        <v>A+J=</v>
      </c>
      <c r="V1069" s="122">
        <f t="shared" si="445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30"/>
        <v>45822</v>
      </c>
      <c r="B1070" s="96">
        <f t="shared" ref="B1070:B1132" si="446">(M1070+S1070)</f>
        <v>1203.54448093</v>
      </c>
      <c r="C1070" s="3">
        <f t="shared" si="443"/>
        <v>1191.8188757600001</v>
      </c>
      <c r="D1070" s="99">
        <f t="shared" ref="D1070:D1132" si="447">IF(E1070=E1069,D1069,E1069)</f>
        <v>1088.3119999999999</v>
      </c>
      <c r="E1070" s="120">
        <f>IF(DAY(A1069)=$A$5,VLOOKUP(A1069,[1]A!$E$15:$G$200,3),E1069)</f>
        <v>1091.25</v>
      </c>
      <c r="F1070" s="100">
        <f t="shared" ref="F1070:F1132" si="448">IF(D1070=D1069,F1069,EDATE(A1070,-1))</f>
        <v>45312</v>
      </c>
      <c r="G1070" s="141">
        <f t="shared" ref="G1070:G1132" si="449">(E1070/D1070)-1</f>
        <v>2.6995934989231252E-3</v>
      </c>
      <c r="H1070" s="101">
        <f t="shared" si="431"/>
        <v>25</v>
      </c>
      <c r="I1070" s="101">
        <f t="shared" si="432"/>
        <v>31</v>
      </c>
      <c r="J1070" s="96">
        <f t="shared" si="433"/>
        <v>1.0021765233740567</v>
      </c>
      <c r="K1070" s="96">
        <v>1</v>
      </c>
      <c r="L1070" s="96">
        <f t="shared" ref="L1070:L1132" si="450">TRUNC(J1070*K1070,8)</f>
        <v>1.0021765199999999</v>
      </c>
      <c r="M1070" s="96">
        <f t="shared" ref="M1070:M1132" si="451">TRUNC(C1070*L1070,8)</f>
        <v>1194.4128933699999</v>
      </c>
      <c r="N1070" s="24">
        <f t="shared" si="436"/>
        <v>0</v>
      </c>
      <c r="O1070" s="95">
        <f t="shared" si="437"/>
        <v>0</v>
      </c>
      <c r="P1070" s="96">
        <f t="shared" si="438"/>
        <v>0</v>
      </c>
      <c r="Q1070" s="5">
        <f t="shared" si="434"/>
        <v>0.12</v>
      </c>
      <c r="R1070" s="8">
        <f t="shared" si="439"/>
        <v>1.0076452520000001</v>
      </c>
      <c r="S1070" s="3">
        <f t="shared" si="440"/>
        <v>9.1315875599999998</v>
      </c>
      <c r="T1070" s="3">
        <f t="shared" si="441"/>
        <v>0</v>
      </c>
      <c r="U1070" s="97" t="str">
        <f t="shared" si="444"/>
        <v>A+J=</v>
      </c>
      <c r="V1070" s="122">
        <f t="shared" si="445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30"/>
        <v>45823</v>
      </c>
      <c r="B1071" s="96">
        <f t="shared" si="446"/>
        <v>1204.0158981700001</v>
      </c>
      <c r="C1071" s="3">
        <f t="shared" si="443"/>
        <v>1191.8188757600001</v>
      </c>
      <c r="D1071" s="99">
        <f t="shared" si="447"/>
        <v>1088.3119999999999</v>
      </c>
      <c r="E1071" s="120">
        <f>IF(DAY(A1070)=$A$5,VLOOKUP(A1070,[1]A!$E$15:$G$200,3),E1070)</f>
        <v>1091.25</v>
      </c>
      <c r="F1071" s="100">
        <f t="shared" si="448"/>
        <v>45312</v>
      </c>
      <c r="G1071" s="141">
        <f t="shared" si="449"/>
        <v>2.6995934989231252E-3</v>
      </c>
      <c r="H1071" s="101">
        <f t="shared" si="431"/>
        <v>26</v>
      </c>
      <c r="I1071" s="101">
        <f t="shared" si="432"/>
        <v>31</v>
      </c>
      <c r="J1071" s="96">
        <f t="shared" si="433"/>
        <v>1.0022636827753468</v>
      </c>
      <c r="K1071" s="96">
        <v>1</v>
      </c>
      <c r="L1071" s="96">
        <f t="shared" si="450"/>
        <v>1.00226368</v>
      </c>
      <c r="M1071" s="96">
        <f t="shared" si="451"/>
        <v>1194.5167723100001</v>
      </c>
      <c r="N1071" s="24">
        <f t="shared" si="436"/>
        <v>0</v>
      </c>
      <c r="O1071" s="95">
        <f t="shared" si="437"/>
        <v>0</v>
      </c>
      <c r="P1071" s="96">
        <f t="shared" si="438"/>
        <v>0</v>
      </c>
      <c r="Q1071" s="5">
        <f t="shared" si="434"/>
        <v>0.12</v>
      </c>
      <c r="R1071" s="8">
        <f t="shared" si="439"/>
        <v>1.0079522750000001</v>
      </c>
      <c r="S1071" s="3">
        <f t="shared" si="440"/>
        <v>9.4991258599999995</v>
      </c>
      <c r="T1071" s="3">
        <f t="shared" si="441"/>
        <v>0</v>
      </c>
      <c r="U1071" s="97" t="str">
        <f t="shared" si="444"/>
        <v>A+J=</v>
      </c>
      <c r="V1071" s="122">
        <f t="shared" si="445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30"/>
        <v>45824</v>
      </c>
      <c r="B1072" s="96">
        <f t="shared" si="446"/>
        <v>1204.4874902899999</v>
      </c>
      <c r="C1072" s="3">
        <f t="shared" si="443"/>
        <v>1191.8188757600001</v>
      </c>
      <c r="D1072" s="99">
        <f t="shared" si="447"/>
        <v>1088.3119999999999</v>
      </c>
      <c r="E1072" s="120">
        <f>IF(DAY(A1071)=$A$5,VLOOKUP(A1071,[1]A!$E$15:$G$200,3),E1071)</f>
        <v>1091.25</v>
      </c>
      <c r="F1072" s="100">
        <f t="shared" si="448"/>
        <v>45312</v>
      </c>
      <c r="G1072" s="141">
        <f t="shared" si="449"/>
        <v>2.6995934989231252E-3</v>
      </c>
      <c r="H1072" s="101">
        <f t="shared" si="431"/>
        <v>27</v>
      </c>
      <c r="I1072" s="101">
        <f t="shared" si="432"/>
        <v>31</v>
      </c>
      <c r="J1072" s="96">
        <f t="shared" si="433"/>
        <v>1.0023508497568998</v>
      </c>
      <c r="K1072" s="96">
        <v>1</v>
      </c>
      <c r="L1072" s="96">
        <f t="shared" si="450"/>
        <v>1.0023508400000001</v>
      </c>
      <c r="M1072" s="96">
        <f t="shared" si="451"/>
        <v>1194.6206512399999</v>
      </c>
      <c r="N1072" s="24">
        <f t="shared" si="436"/>
        <v>0</v>
      </c>
      <c r="O1072" s="95">
        <f t="shared" si="437"/>
        <v>0</v>
      </c>
      <c r="P1072" s="96">
        <f t="shared" si="438"/>
        <v>0</v>
      </c>
      <c r="Q1072" s="5">
        <f t="shared" si="434"/>
        <v>0.12</v>
      </c>
      <c r="R1072" s="8">
        <f t="shared" si="439"/>
        <v>1.0082593909999999</v>
      </c>
      <c r="S1072" s="3">
        <f t="shared" si="440"/>
        <v>9.8668390499999994</v>
      </c>
      <c r="T1072" s="3">
        <f t="shared" si="441"/>
        <v>0</v>
      </c>
      <c r="U1072" s="97" t="str">
        <f t="shared" si="444"/>
        <v>A+J=</v>
      </c>
      <c r="V1072" s="122">
        <f t="shared" si="445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30"/>
        <v>45825</v>
      </c>
      <c r="B1073" s="96">
        <f t="shared" si="446"/>
        <v>1204.95928256</v>
      </c>
      <c r="C1073" s="3">
        <f t="shared" si="443"/>
        <v>1191.8188757600001</v>
      </c>
      <c r="D1073" s="99">
        <f t="shared" si="447"/>
        <v>1088.3119999999999</v>
      </c>
      <c r="E1073" s="120">
        <f>IF(DAY(A1072)=$A$5,VLOOKUP(A1072,[1]A!$E$15:$G$200,3),E1072)</f>
        <v>1091.25</v>
      </c>
      <c r="F1073" s="100">
        <f t="shared" si="448"/>
        <v>45312</v>
      </c>
      <c r="G1073" s="141">
        <f t="shared" si="449"/>
        <v>2.6995934989231252E-3</v>
      </c>
      <c r="H1073" s="101">
        <f t="shared" si="431"/>
        <v>28</v>
      </c>
      <c r="I1073" s="101">
        <f t="shared" si="432"/>
        <v>31</v>
      </c>
      <c r="J1073" s="96">
        <f t="shared" si="433"/>
        <v>1.0024380243193745</v>
      </c>
      <c r="K1073" s="96">
        <v>1</v>
      </c>
      <c r="L1073" s="96">
        <f t="shared" si="450"/>
        <v>1.00243802</v>
      </c>
      <c r="M1073" s="96">
        <f t="shared" si="451"/>
        <v>1194.72455401</v>
      </c>
      <c r="N1073" s="24">
        <f t="shared" si="436"/>
        <v>0</v>
      </c>
      <c r="O1073" s="95">
        <f t="shared" si="437"/>
        <v>0</v>
      </c>
      <c r="P1073" s="96">
        <f t="shared" si="438"/>
        <v>0</v>
      </c>
      <c r="Q1073" s="5">
        <f t="shared" si="434"/>
        <v>0.12</v>
      </c>
      <c r="R1073" s="8">
        <f t="shared" si="439"/>
        <v>1.0085666010000001</v>
      </c>
      <c r="S1073" s="3">
        <f t="shared" si="440"/>
        <v>10.23472855</v>
      </c>
      <c r="T1073" s="3">
        <f t="shared" si="441"/>
        <v>0</v>
      </c>
      <c r="U1073" s="97" t="str">
        <f t="shared" si="444"/>
        <v>A+J=</v>
      </c>
      <c r="V1073" s="122">
        <f t="shared" si="445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30"/>
        <v>45826</v>
      </c>
      <c r="B1074" s="96">
        <f t="shared" si="446"/>
        <v>1205.4312509899999</v>
      </c>
      <c r="C1074" s="3">
        <f t="shared" si="443"/>
        <v>1191.8188757600001</v>
      </c>
      <c r="D1074" s="99">
        <f t="shared" si="447"/>
        <v>1088.3119999999999</v>
      </c>
      <c r="E1074" s="120">
        <f>IF(DAY(A1073)=$A$5,VLOOKUP(A1073,[1]A!$E$15:$G$200,3),E1073)</f>
        <v>1091.25</v>
      </c>
      <c r="F1074" s="100">
        <f t="shared" si="448"/>
        <v>45312</v>
      </c>
      <c r="G1074" s="141">
        <f t="shared" si="449"/>
        <v>2.6995934989231252E-3</v>
      </c>
      <c r="H1074" s="101">
        <f t="shared" si="431"/>
        <v>29</v>
      </c>
      <c r="I1074" s="101">
        <f t="shared" si="432"/>
        <v>31</v>
      </c>
      <c r="J1074" s="96">
        <f t="shared" si="433"/>
        <v>1.0025252064634302</v>
      </c>
      <c r="K1074" s="96">
        <v>1</v>
      </c>
      <c r="L1074" s="96">
        <f t="shared" si="450"/>
        <v>1.0025252</v>
      </c>
      <c r="M1074" s="96">
        <f t="shared" si="451"/>
        <v>1194.8284567799999</v>
      </c>
      <c r="N1074" s="24">
        <f t="shared" si="436"/>
        <v>0</v>
      </c>
      <c r="O1074" s="95">
        <f t="shared" si="437"/>
        <v>0</v>
      </c>
      <c r="P1074" s="96">
        <f t="shared" si="438"/>
        <v>0</v>
      </c>
      <c r="Q1074" s="5">
        <f t="shared" si="434"/>
        <v>0.12</v>
      </c>
      <c r="R1074" s="8">
        <f t="shared" si="439"/>
        <v>1.008873905</v>
      </c>
      <c r="S1074" s="3">
        <f t="shared" si="440"/>
        <v>10.602794210000001</v>
      </c>
      <c r="T1074" s="3">
        <f t="shared" si="441"/>
        <v>0</v>
      </c>
      <c r="U1074" s="97" t="str">
        <f t="shared" si="444"/>
        <v>A+J=</v>
      </c>
      <c r="V1074" s="122">
        <f t="shared" si="445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30"/>
        <v>45827</v>
      </c>
      <c r="B1075" s="96">
        <f t="shared" si="446"/>
        <v>1205.9034064399998</v>
      </c>
      <c r="C1075" s="3">
        <f t="shared" si="443"/>
        <v>1191.8188757600001</v>
      </c>
      <c r="D1075" s="99">
        <f t="shared" si="447"/>
        <v>1088.3119999999999</v>
      </c>
      <c r="E1075" s="120">
        <f>IF(DAY(A1074)=$A$5,VLOOKUP(A1074,[1]A!$E$15:$G$200,3),E1074)</f>
        <v>1091.25</v>
      </c>
      <c r="F1075" s="100">
        <f t="shared" si="448"/>
        <v>45312</v>
      </c>
      <c r="G1075" s="141">
        <f t="shared" si="449"/>
        <v>2.6995934989231252E-3</v>
      </c>
      <c r="H1075" s="101">
        <f t="shared" si="431"/>
        <v>30</v>
      </c>
      <c r="I1075" s="101">
        <f t="shared" si="432"/>
        <v>31</v>
      </c>
      <c r="J1075" s="96">
        <f t="shared" si="433"/>
        <v>1.0026123961897266</v>
      </c>
      <c r="K1075" s="96">
        <v>1</v>
      </c>
      <c r="L1075" s="96">
        <f t="shared" si="450"/>
        <v>1.0026123899999999</v>
      </c>
      <c r="M1075" s="96">
        <f t="shared" si="451"/>
        <v>1194.9323714699999</v>
      </c>
      <c r="N1075" s="24">
        <f t="shared" si="436"/>
        <v>0</v>
      </c>
      <c r="O1075" s="95">
        <f t="shared" si="437"/>
        <v>0</v>
      </c>
      <c r="P1075" s="96">
        <f t="shared" si="438"/>
        <v>0</v>
      </c>
      <c r="Q1075" s="5">
        <f t="shared" si="434"/>
        <v>0.12</v>
      </c>
      <c r="R1075" s="8">
        <f t="shared" si="439"/>
        <v>1.009181302</v>
      </c>
      <c r="S1075" s="3">
        <f t="shared" si="440"/>
        <v>10.97103497</v>
      </c>
      <c r="T1075" s="3">
        <f t="shared" si="441"/>
        <v>0</v>
      </c>
      <c r="U1075" s="97" t="str">
        <f t="shared" si="444"/>
        <v>A+J=</v>
      </c>
      <c r="V1075" s="122">
        <f t="shared" si="445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30"/>
        <v>45828</v>
      </c>
      <c r="B1076" s="96">
        <f t="shared" si="446"/>
        <v>1206.37575012</v>
      </c>
      <c r="C1076" s="3">
        <f t="shared" si="443"/>
        <v>1191.8188757600001</v>
      </c>
      <c r="D1076" s="99">
        <f t="shared" si="447"/>
        <v>1088.3119999999999</v>
      </c>
      <c r="E1076" s="120">
        <f>IF(DAY(A1075)=$A$5,VLOOKUP(A1075,[1]A!$E$15:$G$200,3),E1075)</f>
        <v>1091.25</v>
      </c>
      <c r="F1076" s="100">
        <f t="shared" si="448"/>
        <v>45312</v>
      </c>
      <c r="G1076" s="141">
        <f t="shared" si="449"/>
        <v>2.6995934989231252E-3</v>
      </c>
      <c r="H1076" s="101">
        <f t="shared" si="431"/>
        <v>31</v>
      </c>
      <c r="I1076" s="101">
        <f t="shared" si="432"/>
        <v>31</v>
      </c>
      <c r="J1076" s="96">
        <f t="shared" si="433"/>
        <v>1.0026995934989231</v>
      </c>
      <c r="K1076" s="96">
        <v>1</v>
      </c>
      <c r="L1076" s="96">
        <f t="shared" si="450"/>
        <v>1.00269959</v>
      </c>
      <c r="M1076" s="96">
        <f t="shared" si="451"/>
        <v>1195.0362980699999</v>
      </c>
      <c r="N1076" s="24">
        <f t="shared" si="436"/>
        <v>35</v>
      </c>
      <c r="O1076" s="95">
        <f t="shared" si="437"/>
        <v>5.0000000000000001E-3</v>
      </c>
      <c r="P1076" s="96">
        <f t="shared" si="438"/>
        <v>5.9751814899999998</v>
      </c>
      <c r="Q1076" s="5">
        <f t="shared" si="434"/>
        <v>0.12</v>
      </c>
      <c r="R1076" s="8">
        <f t="shared" si="439"/>
        <v>1.0094887930000001</v>
      </c>
      <c r="S1076" s="3">
        <f t="shared" si="440"/>
        <v>11.33945205</v>
      </c>
      <c r="T1076" s="3">
        <f t="shared" si="441"/>
        <v>17.314633539999999</v>
      </c>
      <c r="U1076" s="97" t="str">
        <f t="shared" si="444"/>
        <v>A+J=</v>
      </c>
      <c r="V1076" s="122">
        <f t="shared" si="445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30"/>
        <v>45829</v>
      </c>
      <c r="B1077" s="96">
        <f t="shared" si="446"/>
        <v>1189.54237633</v>
      </c>
      <c r="C1077" s="3">
        <f t="shared" si="443"/>
        <v>1189.0611165799999</v>
      </c>
      <c r="D1077" s="99">
        <f t="shared" si="447"/>
        <v>1088.3119999999999</v>
      </c>
      <c r="E1077" s="120">
        <f>IF(DAY(A1076)=$A$5,VLOOKUP(A1076,[1]A!$E$15:$G$200,3),E1076)</f>
        <v>1091.25</v>
      </c>
      <c r="F1077" s="100">
        <f t="shared" si="448"/>
        <v>45312</v>
      </c>
      <c r="G1077" s="141">
        <f t="shared" si="449"/>
        <v>2.6995934989231252E-3</v>
      </c>
      <c r="H1077" s="101">
        <f t="shared" si="431"/>
        <v>1</v>
      </c>
      <c r="I1077" s="101">
        <f t="shared" si="432"/>
        <v>30</v>
      </c>
      <c r="J1077" s="96">
        <f t="shared" si="433"/>
        <v>1.0000898692427045</v>
      </c>
      <c r="K1077" s="96">
        <v>1</v>
      </c>
      <c r="L1077" s="96">
        <f t="shared" si="450"/>
        <v>1.0000898600000001</v>
      </c>
      <c r="M1077" s="96">
        <f t="shared" si="451"/>
        <v>1189.16796561</v>
      </c>
      <c r="N1077" s="24">
        <f t="shared" si="436"/>
        <v>0</v>
      </c>
      <c r="O1077" s="95">
        <f t="shared" si="437"/>
        <v>0</v>
      </c>
      <c r="P1077" s="96">
        <f t="shared" si="438"/>
        <v>0</v>
      </c>
      <c r="Q1077" s="5">
        <f t="shared" si="434"/>
        <v>0.12</v>
      </c>
      <c r="R1077" s="8">
        <f t="shared" si="439"/>
        <v>1.0003148509999999</v>
      </c>
      <c r="S1077" s="3">
        <f t="shared" si="440"/>
        <v>0.37441071999999997</v>
      </c>
      <c r="T1077" s="3">
        <f t="shared" si="441"/>
        <v>0</v>
      </c>
      <c r="U1077" s="97" t="str">
        <f t="shared" si="444"/>
        <v>A+J=</v>
      </c>
      <c r="V1077" s="122">
        <f t="shared" si="445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30"/>
        <v>45830</v>
      </c>
      <c r="B1078" s="96">
        <f t="shared" si="446"/>
        <v>1190.02384609</v>
      </c>
      <c r="C1078" s="3">
        <f t="shared" si="443"/>
        <v>1189.0611165799999</v>
      </c>
      <c r="D1078" s="99">
        <f t="shared" si="447"/>
        <v>1088.3119999999999</v>
      </c>
      <c r="E1078" s="120">
        <f>IF(DAY(A1077)=$A$5,VLOOKUP(A1077,[1]A!$E$15:$G$200,3),E1077)</f>
        <v>1091.25</v>
      </c>
      <c r="F1078" s="100">
        <f t="shared" si="448"/>
        <v>45312</v>
      </c>
      <c r="G1078" s="141">
        <f t="shared" si="449"/>
        <v>2.6995934989231252E-3</v>
      </c>
      <c r="H1078" s="101">
        <f t="shared" si="431"/>
        <v>2</v>
      </c>
      <c r="I1078" s="101">
        <f t="shared" si="432"/>
        <v>30</v>
      </c>
      <c r="J1078" s="96">
        <f t="shared" si="433"/>
        <v>1.0001797465618898</v>
      </c>
      <c r="K1078" s="96">
        <v>1</v>
      </c>
      <c r="L1078" s="96">
        <f t="shared" si="450"/>
        <v>1.0001797400000001</v>
      </c>
      <c r="M1078" s="96">
        <f t="shared" si="451"/>
        <v>1189.2748384199999</v>
      </c>
      <c r="N1078" s="24">
        <f t="shared" si="436"/>
        <v>0</v>
      </c>
      <c r="O1078" s="95">
        <f t="shared" si="437"/>
        <v>0</v>
      </c>
      <c r="P1078" s="96">
        <f t="shared" si="438"/>
        <v>0</v>
      </c>
      <c r="Q1078" s="5">
        <f t="shared" si="434"/>
        <v>0.12</v>
      </c>
      <c r="R1078" s="8">
        <f t="shared" si="439"/>
        <v>1.000629802</v>
      </c>
      <c r="S1078" s="3">
        <f t="shared" si="440"/>
        <v>0.74900767000000001</v>
      </c>
      <c r="T1078" s="3">
        <f t="shared" si="441"/>
        <v>0</v>
      </c>
      <c r="U1078" s="97" t="str">
        <f t="shared" si="444"/>
        <v>A+J=</v>
      </c>
      <c r="V1078" s="122">
        <f t="shared" si="445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30"/>
        <v>45831</v>
      </c>
      <c r="B1079" s="96">
        <f t="shared" si="446"/>
        <v>1190.50551281</v>
      </c>
      <c r="C1079" s="3">
        <f t="shared" si="443"/>
        <v>1189.0611165799999</v>
      </c>
      <c r="D1079" s="99">
        <f t="shared" si="447"/>
        <v>1088.3119999999999</v>
      </c>
      <c r="E1079" s="120">
        <f>IF(DAY(A1078)=$A$5,VLOOKUP(A1078,[1]A!$E$15:$G$200,3),E1078)</f>
        <v>1091.25</v>
      </c>
      <c r="F1079" s="100">
        <f t="shared" si="448"/>
        <v>45312</v>
      </c>
      <c r="G1079" s="141">
        <f t="shared" si="449"/>
        <v>2.6995934989231252E-3</v>
      </c>
      <c r="H1079" s="101">
        <f t="shared" si="431"/>
        <v>3</v>
      </c>
      <c r="I1079" s="101">
        <f t="shared" si="432"/>
        <v>30</v>
      </c>
      <c r="J1079" s="96">
        <f t="shared" si="433"/>
        <v>1.0002696319582818</v>
      </c>
      <c r="K1079" s="96">
        <v>1</v>
      </c>
      <c r="L1079" s="96">
        <f t="shared" si="450"/>
        <v>1.00026963</v>
      </c>
      <c r="M1079" s="96">
        <f t="shared" si="451"/>
        <v>1189.3817231200001</v>
      </c>
      <c r="N1079" s="24">
        <f t="shared" si="436"/>
        <v>0</v>
      </c>
      <c r="O1079" s="95">
        <f t="shared" si="437"/>
        <v>0</v>
      </c>
      <c r="P1079" s="96">
        <f t="shared" si="438"/>
        <v>0</v>
      </c>
      <c r="Q1079" s="5">
        <f t="shared" si="434"/>
        <v>0.12</v>
      </c>
      <c r="R1079" s="8">
        <f t="shared" si="439"/>
        <v>1.0009448519999999</v>
      </c>
      <c r="S1079" s="3">
        <f t="shared" si="440"/>
        <v>1.12378969</v>
      </c>
      <c r="T1079" s="3">
        <f t="shared" si="441"/>
        <v>0</v>
      </c>
      <c r="U1079" s="97" t="str">
        <f t="shared" si="444"/>
        <v>A+J=</v>
      </c>
      <c r="V1079" s="122">
        <f t="shared" si="445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30"/>
        <v>45832</v>
      </c>
      <c r="B1080" s="96">
        <f t="shared" si="446"/>
        <v>1190.9873646600001</v>
      </c>
      <c r="C1080" s="3">
        <f t="shared" si="443"/>
        <v>1189.0611165799999</v>
      </c>
      <c r="D1080" s="99">
        <f t="shared" si="447"/>
        <v>1088.3119999999999</v>
      </c>
      <c r="E1080" s="120">
        <f>IF(DAY(A1079)=$A$5,VLOOKUP(A1079,[1]A!$E$15:$G$200,3),E1079)</f>
        <v>1091.25</v>
      </c>
      <c r="F1080" s="100">
        <f t="shared" si="448"/>
        <v>45312</v>
      </c>
      <c r="G1080" s="141">
        <f t="shared" si="449"/>
        <v>2.6995934989231252E-3</v>
      </c>
      <c r="H1080" s="101">
        <f t="shared" si="431"/>
        <v>4</v>
      </c>
      <c r="I1080" s="101">
        <f t="shared" si="432"/>
        <v>30</v>
      </c>
      <c r="J1080" s="96">
        <f t="shared" si="433"/>
        <v>1.0003595254326061</v>
      </c>
      <c r="K1080" s="96">
        <v>1</v>
      </c>
      <c r="L1080" s="96">
        <f t="shared" si="450"/>
        <v>1.0003595199999999</v>
      </c>
      <c r="M1080" s="96">
        <f t="shared" si="451"/>
        <v>1189.4886078300001</v>
      </c>
      <c r="N1080" s="24">
        <f t="shared" si="436"/>
        <v>0</v>
      </c>
      <c r="O1080" s="95">
        <f t="shared" si="437"/>
        <v>0</v>
      </c>
      <c r="P1080" s="96">
        <f t="shared" si="438"/>
        <v>0</v>
      </c>
      <c r="Q1080" s="5">
        <f t="shared" si="434"/>
        <v>0.12</v>
      </c>
      <c r="R1080" s="8">
        <f t="shared" si="439"/>
        <v>1.0012600009999999</v>
      </c>
      <c r="S1080" s="3">
        <f t="shared" si="440"/>
        <v>1.49875683</v>
      </c>
      <c r="T1080" s="3">
        <f t="shared" si="441"/>
        <v>0</v>
      </c>
      <c r="U1080" s="97" t="str">
        <f t="shared" si="444"/>
        <v>A+J=</v>
      </c>
      <c r="V1080" s="122">
        <f t="shared" si="445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30"/>
        <v>45833</v>
      </c>
      <c r="B1081" s="96">
        <f t="shared" si="446"/>
        <v>1191.46941354</v>
      </c>
      <c r="C1081" s="3">
        <f t="shared" si="443"/>
        <v>1189.0611165799999</v>
      </c>
      <c r="D1081" s="99">
        <f t="shared" si="447"/>
        <v>1088.3119999999999</v>
      </c>
      <c r="E1081" s="120">
        <f>IF(DAY(A1080)=$A$5,VLOOKUP(A1080,[1]A!$E$15:$G$200,3),E1080)</f>
        <v>1091.25</v>
      </c>
      <c r="F1081" s="100">
        <f t="shared" si="448"/>
        <v>45312</v>
      </c>
      <c r="G1081" s="141">
        <f t="shared" si="449"/>
        <v>2.6995934989231252E-3</v>
      </c>
      <c r="H1081" s="101">
        <f t="shared" si="431"/>
        <v>5</v>
      </c>
      <c r="I1081" s="101">
        <f t="shared" si="432"/>
        <v>30</v>
      </c>
      <c r="J1081" s="96">
        <f t="shared" si="433"/>
        <v>1.000449426985589</v>
      </c>
      <c r="K1081" s="96">
        <v>1</v>
      </c>
      <c r="L1081" s="96">
        <f t="shared" si="450"/>
        <v>1.00044942</v>
      </c>
      <c r="M1081" s="96">
        <f t="shared" si="451"/>
        <v>1189.59550442</v>
      </c>
      <c r="N1081" s="24">
        <f t="shared" si="436"/>
        <v>0</v>
      </c>
      <c r="O1081" s="95">
        <f t="shared" si="437"/>
        <v>0</v>
      </c>
      <c r="P1081" s="96">
        <f t="shared" si="438"/>
        <v>0</v>
      </c>
      <c r="Q1081" s="5">
        <f t="shared" si="434"/>
        <v>0.12</v>
      </c>
      <c r="R1081" s="8">
        <f t="shared" si="439"/>
        <v>1.0015752490000001</v>
      </c>
      <c r="S1081" s="3">
        <f t="shared" si="440"/>
        <v>1.87390912</v>
      </c>
      <c r="T1081" s="3">
        <f t="shared" si="441"/>
        <v>0</v>
      </c>
      <c r="U1081" s="97" t="str">
        <f t="shared" si="444"/>
        <v>A+J=</v>
      </c>
      <c r="V1081" s="122">
        <f t="shared" si="445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30"/>
        <v>45834</v>
      </c>
      <c r="B1082" s="96">
        <f t="shared" si="446"/>
        <v>1191.9516595299999</v>
      </c>
      <c r="C1082" s="3">
        <f t="shared" si="443"/>
        <v>1189.0611165799999</v>
      </c>
      <c r="D1082" s="99">
        <f t="shared" si="447"/>
        <v>1088.3119999999999</v>
      </c>
      <c r="E1082" s="120">
        <f>IF(DAY(A1081)=$A$5,VLOOKUP(A1081,[1]A!$E$15:$G$200,3),E1081)</f>
        <v>1091.25</v>
      </c>
      <c r="F1082" s="100">
        <f t="shared" si="448"/>
        <v>45312</v>
      </c>
      <c r="G1082" s="141">
        <f t="shared" si="449"/>
        <v>2.6995934989231252E-3</v>
      </c>
      <c r="H1082" s="101">
        <f t="shared" si="431"/>
        <v>6</v>
      </c>
      <c r="I1082" s="101">
        <f t="shared" si="432"/>
        <v>30</v>
      </c>
      <c r="J1082" s="96">
        <f t="shared" si="433"/>
        <v>1.0005393366179562</v>
      </c>
      <c r="K1082" s="96">
        <v>1</v>
      </c>
      <c r="L1082" s="96">
        <f t="shared" si="450"/>
        <v>1.0005393300000001</v>
      </c>
      <c r="M1082" s="96">
        <f t="shared" si="451"/>
        <v>1189.70241291</v>
      </c>
      <c r="N1082" s="24">
        <f t="shared" si="436"/>
        <v>0</v>
      </c>
      <c r="O1082" s="95">
        <f t="shared" si="437"/>
        <v>0</v>
      </c>
      <c r="P1082" s="96">
        <f t="shared" si="438"/>
        <v>0</v>
      </c>
      <c r="Q1082" s="5">
        <f t="shared" si="434"/>
        <v>0.12</v>
      </c>
      <c r="R1082" s="8">
        <f t="shared" si="439"/>
        <v>1.001890596</v>
      </c>
      <c r="S1082" s="3">
        <f t="shared" si="440"/>
        <v>2.2492466200000001</v>
      </c>
      <c r="T1082" s="3">
        <f t="shared" si="441"/>
        <v>0</v>
      </c>
      <c r="U1082" s="97" t="str">
        <f t="shared" si="444"/>
        <v>A+J=</v>
      </c>
      <c r="V1082" s="122">
        <f t="shared" si="445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30"/>
        <v>45835</v>
      </c>
      <c r="B1083" s="96">
        <f t="shared" si="446"/>
        <v>1192.4341038299999</v>
      </c>
      <c r="C1083" s="3">
        <f t="shared" si="443"/>
        <v>1189.0611165799999</v>
      </c>
      <c r="D1083" s="99">
        <f t="shared" si="447"/>
        <v>1088.3119999999999</v>
      </c>
      <c r="E1083" s="120">
        <f>IF(DAY(A1082)=$A$5,VLOOKUP(A1082,[1]A!$E$15:$G$200,3),E1082)</f>
        <v>1091.25</v>
      </c>
      <c r="F1083" s="100">
        <f t="shared" si="448"/>
        <v>45312</v>
      </c>
      <c r="G1083" s="141">
        <f t="shared" si="449"/>
        <v>2.6995934989231252E-3</v>
      </c>
      <c r="H1083" s="101">
        <f t="shared" si="431"/>
        <v>7</v>
      </c>
      <c r="I1083" s="101">
        <f t="shared" si="432"/>
        <v>30</v>
      </c>
      <c r="J1083" s="96">
        <f t="shared" si="433"/>
        <v>1.0006292543304343</v>
      </c>
      <c r="K1083" s="96">
        <v>1</v>
      </c>
      <c r="L1083" s="96">
        <f t="shared" si="450"/>
        <v>1.00062925</v>
      </c>
      <c r="M1083" s="96">
        <f t="shared" si="451"/>
        <v>1189.8093332799999</v>
      </c>
      <c r="N1083" s="24">
        <f t="shared" si="436"/>
        <v>0</v>
      </c>
      <c r="O1083" s="95">
        <f t="shared" si="437"/>
        <v>0</v>
      </c>
      <c r="P1083" s="96">
        <f t="shared" si="438"/>
        <v>0</v>
      </c>
      <c r="Q1083" s="5">
        <f t="shared" si="434"/>
        <v>0.12</v>
      </c>
      <c r="R1083" s="8">
        <f t="shared" si="439"/>
        <v>1.0022060429999999</v>
      </c>
      <c r="S1083" s="3">
        <f t="shared" si="440"/>
        <v>2.62477055</v>
      </c>
      <c r="T1083" s="3">
        <f t="shared" si="441"/>
        <v>0</v>
      </c>
      <c r="U1083" s="97" t="str">
        <f t="shared" ref="U1083:U1098" si="452">U1082</f>
        <v>A+J=</v>
      </c>
      <c r="V1083" s="122">
        <f t="shared" si="445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30"/>
        <v>45836</v>
      </c>
      <c r="B1084" s="96">
        <f t="shared" si="446"/>
        <v>1192.9167453099999</v>
      </c>
      <c r="C1084" s="3">
        <f t="shared" si="443"/>
        <v>1189.0611165799999</v>
      </c>
      <c r="D1084" s="99">
        <f t="shared" si="447"/>
        <v>1088.3119999999999</v>
      </c>
      <c r="E1084" s="120">
        <f>IF(DAY(A1083)=$A$5,VLOOKUP(A1083,[1]A!$E$15:$G$200,3),E1083)</f>
        <v>1091.25</v>
      </c>
      <c r="F1084" s="100">
        <f t="shared" si="448"/>
        <v>45312</v>
      </c>
      <c r="G1084" s="141">
        <f t="shared" si="449"/>
        <v>2.6995934989231252E-3</v>
      </c>
      <c r="H1084" s="101">
        <f t="shared" si="431"/>
        <v>8</v>
      </c>
      <c r="I1084" s="101">
        <f t="shared" si="432"/>
        <v>30</v>
      </c>
      <c r="J1084" s="96">
        <f t="shared" si="433"/>
        <v>1.0007191801237489</v>
      </c>
      <c r="K1084" s="96">
        <v>1</v>
      </c>
      <c r="L1084" s="96">
        <f t="shared" si="450"/>
        <v>1.0007191799999999</v>
      </c>
      <c r="M1084" s="96">
        <f t="shared" si="451"/>
        <v>1189.9162655499999</v>
      </c>
      <c r="N1084" s="24">
        <f t="shared" si="436"/>
        <v>0</v>
      </c>
      <c r="O1084" s="95">
        <f t="shared" si="437"/>
        <v>0</v>
      </c>
      <c r="P1084" s="96">
        <f t="shared" si="438"/>
        <v>0</v>
      </c>
      <c r="Q1084" s="5">
        <f t="shared" si="434"/>
        <v>0.12</v>
      </c>
      <c r="R1084" s="8">
        <f t="shared" si="439"/>
        <v>1.0025215890000001</v>
      </c>
      <c r="S1084" s="3">
        <f t="shared" si="440"/>
        <v>3.0004797600000002</v>
      </c>
      <c r="T1084" s="3">
        <f t="shared" si="441"/>
        <v>0</v>
      </c>
      <c r="U1084" s="97" t="str">
        <f t="shared" si="452"/>
        <v>A+J=</v>
      </c>
      <c r="V1084" s="122">
        <f t="shared" si="445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30"/>
        <v>45837</v>
      </c>
      <c r="B1085" s="96">
        <f t="shared" si="446"/>
        <v>1193.39957209</v>
      </c>
      <c r="C1085" s="3">
        <f t="shared" si="443"/>
        <v>1189.0611165799999</v>
      </c>
      <c r="D1085" s="99">
        <f t="shared" si="447"/>
        <v>1088.3119999999999</v>
      </c>
      <c r="E1085" s="120">
        <f>IF(DAY(A1084)=$A$5,VLOOKUP(A1084,[1]A!$E$15:$G$200,3),E1084)</f>
        <v>1091.25</v>
      </c>
      <c r="F1085" s="100">
        <f t="shared" si="448"/>
        <v>45312</v>
      </c>
      <c r="G1085" s="141">
        <f t="shared" si="449"/>
        <v>2.6995934989231252E-3</v>
      </c>
      <c r="H1085" s="101">
        <f t="shared" si="431"/>
        <v>9</v>
      </c>
      <c r="I1085" s="101">
        <f t="shared" si="432"/>
        <v>30</v>
      </c>
      <c r="J1085" s="96">
        <f t="shared" si="433"/>
        <v>1.0008091139986264</v>
      </c>
      <c r="K1085" s="96">
        <v>1</v>
      </c>
      <c r="L1085" s="96">
        <f t="shared" si="450"/>
        <v>1.0008091100000001</v>
      </c>
      <c r="M1085" s="96">
        <f t="shared" si="451"/>
        <v>1190.02319782</v>
      </c>
      <c r="N1085" s="24">
        <f t="shared" si="436"/>
        <v>0</v>
      </c>
      <c r="O1085" s="95">
        <f t="shared" si="437"/>
        <v>0</v>
      </c>
      <c r="P1085" s="96">
        <f t="shared" si="438"/>
        <v>0</v>
      </c>
      <c r="Q1085" s="5">
        <f t="shared" si="434"/>
        <v>0.12</v>
      </c>
      <c r="R1085" s="8">
        <f t="shared" si="439"/>
        <v>1.002837234</v>
      </c>
      <c r="S1085" s="3">
        <f t="shared" si="440"/>
        <v>3.3763742699999999</v>
      </c>
      <c r="T1085" s="3">
        <f t="shared" si="441"/>
        <v>0</v>
      </c>
      <c r="U1085" s="97" t="str">
        <f t="shared" si="452"/>
        <v>A+J=</v>
      </c>
      <c r="V1085" s="122">
        <f t="shared" si="445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30"/>
        <v>45838</v>
      </c>
      <c r="B1086" s="96">
        <f t="shared" si="446"/>
        <v>1193.8825973100002</v>
      </c>
      <c r="C1086" s="3">
        <f t="shared" si="443"/>
        <v>1189.0611165799999</v>
      </c>
      <c r="D1086" s="99">
        <f t="shared" si="447"/>
        <v>1088.3119999999999</v>
      </c>
      <c r="E1086" s="120">
        <f>IF(DAY(A1085)=$A$5,VLOOKUP(A1085,[1]A!$E$15:$G$200,3),E1085)</f>
        <v>1091.25</v>
      </c>
      <c r="F1086" s="100">
        <f t="shared" si="448"/>
        <v>45312</v>
      </c>
      <c r="G1086" s="141">
        <f t="shared" si="449"/>
        <v>2.6995934989231252E-3</v>
      </c>
      <c r="H1086" s="101">
        <f t="shared" si="431"/>
        <v>10</v>
      </c>
      <c r="I1086" s="101">
        <f t="shared" si="432"/>
        <v>30</v>
      </c>
      <c r="J1086" s="96">
        <f t="shared" si="433"/>
        <v>1.0008990559557933</v>
      </c>
      <c r="K1086" s="96">
        <v>1</v>
      </c>
      <c r="L1086" s="96">
        <f t="shared" si="450"/>
        <v>1.0008990499999999</v>
      </c>
      <c r="M1086" s="96">
        <f t="shared" si="451"/>
        <v>1190.1301419700001</v>
      </c>
      <c r="N1086" s="24">
        <f t="shared" si="436"/>
        <v>0</v>
      </c>
      <c r="O1086" s="95">
        <f t="shared" si="437"/>
        <v>0</v>
      </c>
      <c r="P1086" s="96">
        <f t="shared" si="438"/>
        <v>0</v>
      </c>
      <c r="Q1086" s="5">
        <f t="shared" si="434"/>
        <v>0.12</v>
      </c>
      <c r="R1086" s="8">
        <f t="shared" si="439"/>
        <v>1.003152979</v>
      </c>
      <c r="S1086" s="3">
        <f t="shared" si="440"/>
        <v>3.75245534</v>
      </c>
      <c r="T1086" s="3">
        <f t="shared" si="441"/>
        <v>0</v>
      </c>
      <c r="U1086" s="97" t="str">
        <f t="shared" si="452"/>
        <v>A+J=</v>
      </c>
      <c r="V1086" s="122">
        <f t="shared" si="445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30"/>
        <v>45839</v>
      </c>
      <c r="B1087" s="96">
        <f t="shared" si="446"/>
        <v>1194.3658198400001</v>
      </c>
      <c r="C1087" s="3">
        <f t="shared" si="443"/>
        <v>1189.0611165799999</v>
      </c>
      <c r="D1087" s="99">
        <f t="shared" si="447"/>
        <v>1088.3119999999999</v>
      </c>
      <c r="E1087" s="120">
        <f>IF(DAY(A1086)=$A$5,VLOOKUP(A1086,[1]A!$E$15:$G$200,3),E1086)</f>
        <v>1091.25</v>
      </c>
      <c r="F1087" s="100">
        <f t="shared" si="448"/>
        <v>45312</v>
      </c>
      <c r="G1087" s="141">
        <f t="shared" si="449"/>
        <v>2.6995934989231252E-3</v>
      </c>
      <c r="H1087" s="101">
        <f t="shared" si="431"/>
        <v>11</v>
      </c>
      <c r="I1087" s="101">
        <f t="shared" si="432"/>
        <v>30</v>
      </c>
      <c r="J1087" s="96">
        <f t="shared" si="433"/>
        <v>1.0009890059959756</v>
      </c>
      <c r="K1087" s="96">
        <v>1</v>
      </c>
      <c r="L1087" s="96">
        <f t="shared" si="450"/>
        <v>1.0009889999999999</v>
      </c>
      <c r="M1087" s="96">
        <f t="shared" si="451"/>
        <v>1190.2370980200001</v>
      </c>
      <c r="N1087" s="24">
        <f t="shared" si="436"/>
        <v>0</v>
      </c>
      <c r="O1087" s="95">
        <f t="shared" si="437"/>
        <v>0</v>
      </c>
      <c r="P1087" s="96">
        <f t="shared" si="438"/>
        <v>0</v>
      </c>
      <c r="Q1087" s="5">
        <f t="shared" si="434"/>
        <v>0.12</v>
      </c>
      <c r="R1087" s="8">
        <f t="shared" si="439"/>
        <v>1.003468823</v>
      </c>
      <c r="S1087" s="3">
        <f t="shared" si="440"/>
        <v>4.12872182</v>
      </c>
      <c r="T1087" s="3">
        <f t="shared" si="441"/>
        <v>0</v>
      </c>
      <c r="U1087" s="97" t="str">
        <f t="shared" si="452"/>
        <v>A+J=</v>
      </c>
      <c r="V1087" s="122">
        <f t="shared" si="445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30"/>
        <v>45840</v>
      </c>
      <c r="B1088" s="96">
        <f t="shared" si="446"/>
        <v>1194.8492408900001</v>
      </c>
      <c r="C1088" s="3">
        <f t="shared" si="443"/>
        <v>1189.0611165799999</v>
      </c>
      <c r="D1088" s="99">
        <f t="shared" si="447"/>
        <v>1088.3119999999999</v>
      </c>
      <c r="E1088" s="120">
        <f>IF(DAY(A1087)=$A$5,VLOOKUP(A1087,[1]A!$E$15:$G$200,3),E1087)</f>
        <v>1091.25</v>
      </c>
      <c r="F1088" s="100">
        <f t="shared" si="448"/>
        <v>45312</v>
      </c>
      <c r="G1088" s="141">
        <f t="shared" si="449"/>
        <v>2.6995934989231252E-3</v>
      </c>
      <c r="H1088" s="101">
        <f t="shared" si="431"/>
        <v>12</v>
      </c>
      <c r="I1088" s="101">
        <f t="shared" si="432"/>
        <v>30</v>
      </c>
      <c r="J1088" s="96">
        <f t="shared" si="433"/>
        <v>1.0010789641199</v>
      </c>
      <c r="K1088" s="96">
        <v>1</v>
      </c>
      <c r="L1088" s="96">
        <f t="shared" si="450"/>
        <v>1.0010789600000001</v>
      </c>
      <c r="M1088" s="96">
        <f t="shared" si="451"/>
        <v>1190.3440659600001</v>
      </c>
      <c r="N1088" s="24">
        <f t="shared" si="436"/>
        <v>0</v>
      </c>
      <c r="O1088" s="95">
        <f t="shared" si="437"/>
        <v>0</v>
      </c>
      <c r="P1088" s="96">
        <f t="shared" si="438"/>
        <v>0</v>
      </c>
      <c r="Q1088" s="5">
        <f t="shared" si="434"/>
        <v>0.12</v>
      </c>
      <c r="R1088" s="8">
        <f t="shared" si="439"/>
        <v>1.003784767</v>
      </c>
      <c r="S1088" s="3">
        <f t="shared" si="440"/>
        <v>4.5051749299999999</v>
      </c>
      <c r="T1088" s="3">
        <f t="shared" si="441"/>
        <v>0</v>
      </c>
      <c r="U1088" s="97" t="str">
        <f t="shared" si="452"/>
        <v>A+J=</v>
      </c>
      <c r="V1088" s="122">
        <f t="shared" si="445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30"/>
        <v>45841</v>
      </c>
      <c r="B1089" s="96">
        <f t="shared" si="446"/>
        <v>1195.3328593400001</v>
      </c>
      <c r="C1089" s="3">
        <f t="shared" si="443"/>
        <v>1189.0611165799999</v>
      </c>
      <c r="D1089" s="99">
        <f t="shared" si="447"/>
        <v>1088.3119999999999</v>
      </c>
      <c r="E1089" s="120">
        <f>IF(DAY(A1088)=$A$5,VLOOKUP(A1088,[1]A!$E$15:$G$200,3),E1088)</f>
        <v>1091.25</v>
      </c>
      <c r="F1089" s="100">
        <f t="shared" si="448"/>
        <v>45312</v>
      </c>
      <c r="G1089" s="141">
        <f t="shared" si="449"/>
        <v>2.6995934989231252E-3</v>
      </c>
      <c r="H1089" s="101">
        <f t="shared" si="431"/>
        <v>13</v>
      </c>
      <c r="I1089" s="101">
        <f t="shared" si="432"/>
        <v>30</v>
      </c>
      <c r="J1089" s="96">
        <f t="shared" si="433"/>
        <v>1.0011689303282929</v>
      </c>
      <c r="K1089" s="96">
        <v>1</v>
      </c>
      <c r="L1089" s="96">
        <f t="shared" si="450"/>
        <v>1.00116893</v>
      </c>
      <c r="M1089" s="96">
        <f t="shared" si="451"/>
        <v>1190.4510457900001</v>
      </c>
      <c r="N1089" s="24">
        <f t="shared" si="436"/>
        <v>0</v>
      </c>
      <c r="O1089" s="95">
        <f t="shared" si="437"/>
        <v>0</v>
      </c>
      <c r="P1089" s="96">
        <f t="shared" si="438"/>
        <v>0</v>
      </c>
      <c r="Q1089" s="5">
        <f t="shared" si="434"/>
        <v>0.12</v>
      </c>
      <c r="R1089" s="8">
        <f t="shared" si="439"/>
        <v>1.00410081</v>
      </c>
      <c r="S1089" s="3">
        <f t="shared" si="440"/>
        <v>4.8818135500000004</v>
      </c>
      <c r="T1089" s="3">
        <f t="shared" si="441"/>
        <v>0</v>
      </c>
      <c r="U1089" s="97" t="str">
        <f t="shared" si="452"/>
        <v>A+J=</v>
      </c>
      <c r="V1089" s="122">
        <f t="shared" si="445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30"/>
        <v>45842</v>
      </c>
      <c r="B1090" s="96">
        <f t="shared" si="446"/>
        <v>1195.81666445</v>
      </c>
      <c r="C1090" s="3">
        <f t="shared" si="443"/>
        <v>1189.0611165799999</v>
      </c>
      <c r="D1090" s="99">
        <f t="shared" si="447"/>
        <v>1088.3119999999999</v>
      </c>
      <c r="E1090" s="120">
        <f>IF(DAY(A1089)=$A$5,VLOOKUP(A1089,[1]A!$E$15:$G$200,3),E1089)</f>
        <v>1091.25</v>
      </c>
      <c r="F1090" s="100">
        <f t="shared" si="448"/>
        <v>45312</v>
      </c>
      <c r="G1090" s="141">
        <f t="shared" si="449"/>
        <v>2.6995934989231252E-3</v>
      </c>
      <c r="H1090" s="101">
        <f t="shared" si="431"/>
        <v>14</v>
      </c>
      <c r="I1090" s="101">
        <f t="shared" si="432"/>
        <v>30</v>
      </c>
      <c r="J1090" s="96">
        <f t="shared" si="433"/>
        <v>1.0012589046218807</v>
      </c>
      <c r="K1090" s="96">
        <v>1</v>
      </c>
      <c r="L1090" s="96">
        <f t="shared" si="450"/>
        <v>1.0012589000000001</v>
      </c>
      <c r="M1090" s="96">
        <f t="shared" si="451"/>
        <v>1190.55802561</v>
      </c>
      <c r="N1090" s="24">
        <f t="shared" si="436"/>
        <v>0</v>
      </c>
      <c r="O1090" s="95">
        <f t="shared" si="437"/>
        <v>0</v>
      </c>
      <c r="P1090" s="96">
        <f t="shared" si="438"/>
        <v>0</v>
      </c>
      <c r="Q1090" s="5">
        <f t="shared" si="434"/>
        <v>0.12</v>
      </c>
      <c r="R1090" s="8">
        <f t="shared" si="439"/>
        <v>1.004416953</v>
      </c>
      <c r="S1090" s="3">
        <f t="shared" si="440"/>
        <v>5.2586388399999997</v>
      </c>
      <c r="T1090" s="3">
        <f t="shared" si="441"/>
        <v>0</v>
      </c>
      <c r="U1090" s="97" t="str">
        <f t="shared" si="452"/>
        <v>A+J=</v>
      </c>
      <c r="V1090" s="122">
        <f t="shared" si="445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30"/>
        <v>45843</v>
      </c>
      <c r="B1091" s="96">
        <f t="shared" si="446"/>
        <v>1196.3006670299999</v>
      </c>
      <c r="C1091" s="3">
        <f t="shared" si="443"/>
        <v>1189.0611165799999</v>
      </c>
      <c r="D1091" s="99">
        <f t="shared" si="447"/>
        <v>1088.3119999999999</v>
      </c>
      <c r="E1091" s="120">
        <f>IF(DAY(A1090)=$A$5,VLOOKUP(A1090,[1]A!$E$15:$G$200,3),E1090)</f>
        <v>1091.25</v>
      </c>
      <c r="F1091" s="100">
        <f t="shared" si="448"/>
        <v>45312</v>
      </c>
      <c r="G1091" s="141">
        <f t="shared" si="449"/>
        <v>2.6995934989231252E-3</v>
      </c>
      <c r="H1091" s="101">
        <f t="shared" si="431"/>
        <v>15</v>
      </c>
      <c r="I1091" s="101">
        <f t="shared" si="432"/>
        <v>30</v>
      </c>
      <c r="J1091" s="96">
        <f t="shared" si="433"/>
        <v>1.0013488870013902</v>
      </c>
      <c r="K1091" s="96">
        <v>1</v>
      </c>
      <c r="L1091" s="96">
        <f t="shared" si="450"/>
        <v>1.0013488800000001</v>
      </c>
      <c r="M1091" s="96">
        <f t="shared" si="451"/>
        <v>1190.66501733</v>
      </c>
      <c r="N1091" s="24">
        <f t="shared" si="436"/>
        <v>0</v>
      </c>
      <c r="O1091" s="95">
        <f t="shared" si="437"/>
        <v>0</v>
      </c>
      <c r="P1091" s="96">
        <f t="shared" si="438"/>
        <v>0</v>
      </c>
      <c r="Q1091" s="5">
        <f t="shared" si="434"/>
        <v>0.12</v>
      </c>
      <c r="R1091" s="8">
        <f t="shared" si="439"/>
        <v>1.004733195</v>
      </c>
      <c r="S1091" s="3">
        <f t="shared" si="440"/>
        <v>5.6356497000000001</v>
      </c>
      <c r="T1091" s="3">
        <f t="shared" si="441"/>
        <v>0</v>
      </c>
      <c r="U1091" s="97" t="str">
        <f t="shared" si="452"/>
        <v>A+J=</v>
      </c>
      <c r="V1091" s="122">
        <f t="shared" si="445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30"/>
        <v>45844</v>
      </c>
      <c r="B1092" s="96">
        <f t="shared" si="446"/>
        <v>1196.7848683099999</v>
      </c>
      <c r="C1092" s="3">
        <f t="shared" si="443"/>
        <v>1189.0611165799999</v>
      </c>
      <c r="D1092" s="99">
        <f t="shared" si="447"/>
        <v>1088.3119999999999</v>
      </c>
      <c r="E1092" s="120">
        <f>IF(DAY(A1091)=$A$5,VLOOKUP(A1091,[1]A!$E$15:$G$200,3),E1091)</f>
        <v>1091.25</v>
      </c>
      <c r="F1092" s="100">
        <f t="shared" si="448"/>
        <v>45312</v>
      </c>
      <c r="G1092" s="141">
        <f t="shared" si="449"/>
        <v>2.6995934989231252E-3</v>
      </c>
      <c r="H1092" s="101">
        <f t="shared" si="431"/>
        <v>16</v>
      </c>
      <c r="I1092" s="101">
        <f t="shared" si="432"/>
        <v>30</v>
      </c>
      <c r="J1092" s="96">
        <f t="shared" si="433"/>
        <v>1.001438877467548</v>
      </c>
      <c r="K1092" s="96">
        <v>1</v>
      </c>
      <c r="L1092" s="96">
        <f t="shared" si="450"/>
        <v>1.0014388700000001</v>
      </c>
      <c r="M1092" s="96">
        <f t="shared" si="451"/>
        <v>1190.7720209399999</v>
      </c>
      <c r="N1092" s="24">
        <f t="shared" si="436"/>
        <v>0</v>
      </c>
      <c r="O1092" s="95">
        <f t="shared" si="437"/>
        <v>0</v>
      </c>
      <c r="P1092" s="96">
        <f t="shared" si="438"/>
        <v>0</v>
      </c>
      <c r="Q1092" s="5">
        <f t="shared" si="434"/>
        <v>0.12</v>
      </c>
      <c r="R1092" s="8">
        <f t="shared" si="439"/>
        <v>1.0050495370000001</v>
      </c>
      <c r="S1092" s="3">
        <f t="shared" si="440"/>
        <v>6.0128473700000002</v>
      </c>
      <c r="T1092" s="3">
        <f t="shared" si="441"/>
        <v>0</v>
      </c>
      <c r="U1092" s="97" t="str">
        <f t="shared" si="452"/>
        <v>A+J=</v>
      </c>
      <c r="V1092" s="122">
        <f t="shared" si="445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30"/>
        <v>45845</v>
      </c>
      <c r="B1093" s="96">
        <f t="shared" si="446"/>
        <v>1197.2692671499999</v>
      </c>
      <c r="C1093" s="3">
        <f t="shared" si="443"/>
        <v>1189.0611165799999</v>
      </c>
      <c r="D1093" s="99">
        <f t="shared" si="447"/>
        <v>1088.3119999999999</v>
      </c>
      <c r="E1093" s="120">
        <f>IF(DAY(A1092)=$A$5,VLOOKUP(A1092,[1]A!$E$15:$G$200,3),E1092)</f>
        <v>1091.25</v>
      </c>
      <c r="F1093" s="100">
        <f t="shared" si="448"/>
        <v>45312</v>
      </c>
      <c r="G1093" s="141">
        <f t="shared" si="449"/>
        <v>2.6995934989231252E-3</v>
      </c>
      <c r="H1093" s="101">
        <f t="shared" si="431"/>
        <v>17</v>
      </c>
      <c r="I1093" s="101">
        <f t="shared" si="432"/>
        <v>30</v>
      </c>
      <c r="J1093" s="96">
        <f t="shared" si="433"/>
        <v>1.001528876021081</v>
      </c>
      <c r="K1093" s="96">
        <v>1</v>
      </c>
      <c r="L1093" s="96">
        <f t="shared" si="450"/>
        <v>1.00152887</v>
      </c>
      <c r="M1093" s="96">
        <f t="shared" si="451"/>
        <v>1190.8790364399999</v>
      </c>
      <c r="N1093" s="24">
        <f t="shared" si="436"/>
        <v>0</v>
      </c>
      <c r="O1093" s="95">
        <f t="shared" si="437"/>
        <v>0</v>
      </c>
      <c r="P1093" s="96">
        <f t="shared" si="438"/>
        <v>0</v>
      </c>
      <c r="Q1093" s="5">
        <f t="shared" si="434"/>
        <v>0.12</v>
      </c>
      <c r="R1093" s="8">
        <f t="shared" si="439"/>
        <v>1.0053659779999999</v>
      </c>
      <c r="S1093" s="3">
        <f t="shared" si="440"/>
        <v>6.39023071</v>
      </c>
      <c r="T1093" s="3">
        <f t="shared" si="441"/>
        <v>0</v>
      </c>
      <c r="U1093" s="97" t="str">
        <f t="shared" si="452"/>
        <v>A+J=</v>
      </c>
      <c r="V1093" s="122">
        <f t="shared" si="445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30"/>
        <v>45846</v>
      </c>
      <c r="B1094" s="96">
        <f t="shared" si="446"/>
        <v>1197.7538647700001</v>
      </c>
      <c r="C1094" s="3">
        <f t="shared" si="443"/>
        <v>1189.0611165799999</v>
      </c>
      <c r="D1094" s="99">
        <f t="shared" si="447"/>
        <v>1088.3119999999999</v>
      </c>
      <c r="E1094" s="120">
        <f>IF(DAY(A1093)=$A$5,VLOOKUP(A1093,[1]A!$E$15:$G$200,3),E1093)</f>
        <v>1091.25</v>
      </c>
      <c r="F1094" s="100">
        <f t="shared" si="448"/>
        <v>45312</v>
      </c>
      <c r="G1094" s="141">
        <f t="shared" si="449"/>
        <v>2.6995934989231252E-3</v>
      </c>
      <c r="H1094" s="101">
        <f t="shared" si="431"/>
        <v>18</v>
      </c>
      <c r="I1094" s="101">
        <f t="shared" si="432"/>
        <v>30</v>
      </c>
      <c r="J1094" s="96">
        <f t="shared" si="433"/>
        <v>1.0016188826627157</v>
      </c>
      <c r="K1094" s="96">
        <v>1</v>
      </c>
      <c r="L1094" s="96">
        <f t="shared" si="450"/>
        <v>1.0016188800000001</v>
      </c>
      <c r="M1094" s="96">
        <f t="shared" si="451"/>
        <v>1190.98606384</v>
      </c>
      <c r="N1094" s="24">
        <f t="shared" si="436"/>
        <v>0</v>
      </c>
      <c r="O1094" s="95">
        <f t="shared" si="437"/>
        <v>0</v>
      </c>
      <c r="P1094" s="96">
        <f t="shared" si="438"/>
        <v>0</v>
      </c>
      <c r="Q1094" s="5">
        <f t="shared" si="434"/>
        <v>0.12</v>
      </c>
      <c r="R1094" s="8">
        <f t="shared" si="439"/>
        <v>1.0056825190000001</v>
      </c>
      <c r="S1094" s="3">
        <f t="shared" si="440"/>
        <v>6.7678009299999999</v>
      </c>
      <c r="T1094" s="3">
        <f t="shared" si="441"/>
        <v>0</v>
      </c>
      <c r="U1094" s="97" t="str">
        <f t="shared" si="452"/>
        <v>A+J=</v>
      </c>
      <c r="V1094" s="122">
        <f t="shared" si="445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30"/>
        <v>45847</v>
      </c>
      <c r="B1095" s="96">
        <f t="shared" si="446"/>
        <v>1198.2386480600001</v>
      </c>
      <c r="C1095" s="3">
        <f t="shared" si="443"/>
        <v>1189.0611165799999</v>
      </c>
      <c r="D1095" s="99">
        <f t="shared" si="447"/>
        <v>1088.3119999999999</v>
      </c>
      <c r="E1095" s="120">
        <f>IF(DAY(A1094)=$A$5,VLOOKUP(A1094,[1]A!$E$15:$G$200,3),E1094)</f>
        <v>1091.25</v>
      </c>
      <c r="F1095" s="100">
        <f t="shared" si="448"/>
        <v>45312</v>
      </c>
      <c r="G1095" s="141">
        <f t="shared" si="449"/>
        <v>2.6995934989231252E-3</v>
      </c>
      <c r="H1095" s="101">
        <f t="shared" si="431"/>
        <v>19</v>
      </c>
      <c r="I1095" s="101">
        <f t="shared" si="432"/>
        <v>30</v>
      </c>
      <c r="J1095" s="96">
        <f t="shared" si="433"/>
        <v>1.0017088973931791</v>
      </c>
      <c r="K1095" s="96">
        <v>1</v>
      </c>
      <c r="L1095" s="96">
        <f t="shared" si="450"/>
        <v>1.00170889</v>
      </c>
      <c r="M1095" s="96">
        <f t="shared" si="451"/>
        <v>1191.09309123</v>
      </c>
      <c r="N1095" s="24">
        <f t="shared" si="436"/>
        <v>0</v>
      </c>
      <c r="O1095" s="95">
        <f t="shared" si="437"/>
        <v>0</v>
      </c>
      <c r="P1095" s="96">
        <f t="shared" si="438"/>
        <v>0</v>
      </c>
      <c r="Q1095" s="5">
        <f t="shared" si="434"/>
        <v>0.12</v>
      </c>
      <c r="R1095" s="8">
        <f t="shared" si="439"/>
        <v>1.0059991589999999</v>
      </c>
      <c r="S1095" s="3">
        <f t="shared" si="440"/>
        <v>7.1455568300000003</v>
      </c>
      <c r="T1095" s="3">
        <f t="shared" si="441"/>
        <v>0</v>
      </c>
      <c r="U1095" s="97" t="str">
        <f t="shared" si="452"/>
        <v>A+J=</v>
      </c>
      <c r="V1095" s="122">
        <f t="shared" si="445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30"/>
        <v>45848</v>
      </c>
      <c r="B1096" s="96">
        <f t="shared" si="446"/>
        <v>1198.72364337</v>
      </c>
      <c r="C1096" s="3">
        <f t="shared" si="443"/>
        <v>1189.0611165799999</v>
      </c>
      <c r="D1096" s="99">
        <f t="shared" si="447"/>
        <v>1088.3119999999999</v>
      </c>
      <c r="E1096" s="120">
        <f>IF(DAY(A1095)=$A$5,VLOOKUP(A1095,[1]A!$E$15:$G$200,3),E1095)</f>
        <v>1091.25</v>
      </c>
      <c r="F1096" s="100">
        <f t="shared" si="448"/>
        <v>45312</v>
      </c>
      <c r="G1096" s="141">
        <f t="shared" si="449"/>
        <v>2.6995934989231252E-3</v>
      </c>
      <c r="H1096" s="101">
        <f t="shared" si="431"/>
        <v>20</v>
      </c>
      <c r="I1096" s="101">
        <f t="shared" si="432"/>
        <v>30</v>
      </c>
      <c r="J1096" s="96">
        <f t="shared" si="433"/>
        <v>1.0017989202131983</v>
      </c>
      <c r="K1096" s="96">
        <v>1</v>
      </c>
      <c r="L1096" s="96">
        <f t="shared" si="450"/>
        <v>1.0017989199999999</v>
      </c>
      <c r="M1096" s="96">
        <f t="shared" si="451"/>
        <v>1191.2001424</v>
      </c>
      <c r="N1096" s="24">
        <f t="shared" si="436"/>
        <v>0</v>
      </c>
      <c r="O1096" s="95">
        <f t="shared" si="437"/>
        <v>0</v>
      </c>
      <c r="P1096" s="96">
        <f t="shared" si="438"/>
        <v>0</v>
      </c>
      <c r="Q1096" s="5">
        <f t="shared" si="434"/>
        <v>0.12</v>
      </c>
      <c r="R1096" s="8">
        <f t="shared" si="439"/>
        <v>1.0063158999999999</v>
      </c>
      <c r="S1096" s="3">
        <f t="shared" si="440"/>
        <v>7.5235009699999997</v>
      </c>
      <c r="T1096" s="3">
        <f t="shared" si="441"/>
        <v>0</v>
      </c>
      <c r="U1096" s="97" t="str">
        <f t="shared" si="452"/>
        <v>A+J=</v>
      </c>
      <c r="V1096" s="122">
        <f t="shared" si="445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30"/>
        <v>45849</v>
      </c>
      <c r="B1097" s="96">
        <f t="shared" si="446"/>
        <v>1199.2088244399999</v>
      </c>
      <c r="C1097" s="3">
        <f t="shared" si="443"/>
        <v>1189.0611165799999</v>
      </c>
      <c r="D1097" s="99">
        <f t="shared" si="447"/>
        <v>1088.3119999999999</v>
      </c>
      <c r="E1097" s="120">
        <f>IF(DAY(A1096)=$A$5,VLOOKUP(A1096,[1]A!$E$15:$G$200,3),E1096)</f>
        <v>1091.25</v>
      </c>
      <c r="F1097" s="100">
        <f t="shared" si="448"/>
        <v>45312</v>
      </c>
      <c r="G1097" s="141">
        <f t="shared" si="449"/>
        <v>2.6995934989231252E-3</v>
      </c>
      <c r="H1097" s="101">
        <f t="shared" si="431"/>
        <v>21</v>
      </c>
      <c r="I1097" s="101">
        <f t="shared" si="432"/>
        <v>30</v>
      </c>
      <c r="J1097" s="96">
        <f t="shared" si="433"/>
        <v>1.0018889511234998</v>
      </c>
      <c r="K1097" s="96">
        <v>1</v>
      </c>
      <c r="L1097" s="96">
        <f t="shared" si="450"/>
        <v>1.0018889499999999</v>
      </c>
      <c r="M1097" s="96">
        <f t="shared" si="451"/>
        <v>1191.30719357</v>
      </c>
      <c r="N1097" s="24">
        <f t="shared" si="436"/>
        <v>0</v>
      </c>
      <c r="O1097" s="95">
        <f t="shared" si="437"/>
        <v>0</v>
      </c>
      <c r="P1097" s="96">
        <f t="shared" si="438"/>
        <v>0</v>
      </c>
      <c r="Q1097" s="5">
        <f t="shared" si="434"/>
        <v>0.12</v>
      </c>
      <c r="R1097" s="8">
        <f t="shared" si="439"/>
        <v>1.0066327399999999</v>
      </c>
      <c r="S1097" s="3">
        <f t="shared" si="440"/>
        <v>7.90163087</v>
      </c>
      <c r="T1097" s="3">
        <f t="shared" si="441"/>
        <v>0</v>
      </c>
      <c r="U1097" s="97" t="str">
        <f t="shared" si="452"/>
        <v>A+J=</v>
      </c>
      <c r="V1097" s="122">
        <f t="shared" si="445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30"/>
        <v>45850</v>
      </c>
      <c r="B1098" s="96">
        <f t="shared" si="446"/>
        <v>1199.69420446</v>
      </c>
      <c r="C1098" s="3">
        <f t="shared" si="443"/>
        <v>1189.0611165799999</v>
      </c>
      <c r="D1098" s="99">
        <f t="shared" si="447"/>
        <v>1088.3119999999999</v>
      </c>
      <c r="E1098" s="120">
        <f>IF(DAY(A1097)=$A$5,VLOOKUP(A1097,[1]A!$E$15:$G$200,3),E1097)</f>
        <v>1091.25</v>
      </c>
      <c r="F1098" s="100">
        <f t="shared" si="448"/>
        <v>45312</v>
      </c>
      <c r="G1098" s="141">
        <f t="shared" si="449"/>
        <v>2.6995934989231252E-3</v>
      </c>
      <c r="H1098" s="101">
        <f t="shared" si="431"/>
        <v>22</v>
      </c>
      <c r="I1098" s="101">
        <f t="shared" si="432"/>
        <v>30</v>
      </c>
      <c r="J1098" s="96">
        <f t="shared" si="433"/>
        <v>1.0019789901248115</v>
      </c>
      <c r="K1098" s="96">
        <v>1</v>
      </c>
      <c r="L1098" s="96">
        <f t="shared" si="450"/>
        <v>1.00197899</v>
      </c>
      <c r="M1098" s="96">
        <f t="shared" si="451"/>
        <v>1191.41425663</v>
      </c>
      <c r="N1098" s="24">
        <f t="shared" si="436"/>
        <v>0</v>
      </c>
      <c r="O1098" s="95">
        <f t="shared" si="437"/>
        <v>0</v>
      </c>
      <c r="P1098" s="96">
        <f t="shared" si="438"/>
        <v>0</v>
      </c>
      <c r="Q1098" s="5">
        <f t="shared" si="434"/>
        <v>0.12</v>
      </c>
      <c r="R1098" s="8">
        <f t="shared" si="439"/>
        <v>1.00694968</v>
      </c>
      <c r="S1098" s="3">
        <f t="shared" si="440"/>
        <v>8.2799478299999993</v>
      </c>
      <c r="T1098" s="3">
        <f t="shared" si="441"/>
        <v>0</v>
      </c>
      <c r="U1098" s="97" t="str">
        <f t="shared" si="452"/>
        <v>A+J=</v>
      </c>
      <c r="V1098" s="122">
        <f t="shared" si="445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62" si="453">(A1098+1)</f>
        <v>45851</v>
      </c>
      <c r="B1099" s="96">
        <f t="shared" si="446"/>
        <v>1200.1797703100001</v>
      </c>
      <c r="C1099" s="3">
        <f t="shared" si="443"/>
        <v>1189.0611165799999</v>
      </c>
      <c r="D1099" s="99">
        <f t="shared" si="447"/>
        <v>1088.3119999999999</v>
      </c>
      <c r="E1099" s="120">
        <f>IF(DAY(A1098)=$A$5,VLOOKUP(A1098,[1]A!$E$15:$G$200,3),E1098)</f>
        <v>1091.25</v>
      </c>
      <c r="F1099" s="100">
        <f t="shared" si="448"/>
        <v>45312</v>
      </c>
      <c r="G1099" s="141">
        <f t="shared" si="449"/>
        <v>2.6995934989231252E-3</v>
      </c>
      <c r="H1099" s="101">
        <f t="shared" ref="H1099:H1132" si="454">IF(A1099&gt;A$7,IF(DAY(A1099)=A$5+1,1,H1098+1),0)</f>
        <v>23</v>
      </c>
      <c r="I1099" s="101">
        <f t="shared" ref="I1099:I1132" si="455">IF(DAY(A1099)=A$5+1,DAY(EOMONTH(A1099,0)),I1098)</f>
        <v>30</v>
      </c>
      <c r="J1099" s="96">
        <f t="shared" ref="J1099:J1132" si="456">IF(E1099&gt;D1099,((E1099/D1099)^(H1099/I1099)),1)</f>
        <v>1.0020690372178598</v>
      </c>
      <c r="K1099" s="96">
        <v>1</v>
      </c>
      <c r="L1099" s="96">
        <f t="shared" si="450"/>
        <v>1.0020690299999999</v>
      </c>
      <c r="M1099" s="96">
        <f t="shared" si="451"/>
        <v>1191.5213197</v>
      </c>
      <c r="N1099" s="24">
        <f t="shared" si="436"/>
        <v>0</v>
      </c>
      <c r="O1099" s="95">
        <f t="shared" si="437"/>
        <v>0</v>
      </c>
      <c r="P1099" s="96">
        <f t="shared" si="438"/>
        <v>0</v>
      </c>
      <c r="Q1099" s="5">
        <f t="shared" ref="Q1099:Q1162" si="457">(Q1098)</f>
        <v>0.12</v>
      </c>
      <c r="R1099" s="8">
        <f t="shared" si="439"/>
        <v>1.007266719</v>
      </c>
      <c r="S1099" s="3">
        <f t="shared" si="440"/>
        <v>8.6584506099999992</v>
      </c>
      <c r="T1099" s="3">
        <f t="shared" si="441"/>
        <v>0</v>
      </c>
      <c r="U1099" s="97" t="str">
        <f t="shared" ref="U1099:U1114" si="458">U1098</f>
        <v>A+J=</v>
      </c>
      <c r="V1099" s="122">
        <f t="shared" si="445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53"/>
        <v>45852</v>
      </c>
      <c r="B1100" s="96">
        <f t="shared" si="446"/>
        <v>1200.6655483500001</v>
      </c>
      <c r="C1100" s="3">
        <f t="shared" si="443"/>
        <v>1189.0611165799999</v>
      </c>
      <c r="D1100" s="99">
        <f t="shared" si="447"/>
        <v>1088.3119999999999</v>
      </c>
      <c r="E1100" s="120">
        <f>IF(DAY(A1099)=$A$5,VLOOKUP(A1099,[1]A!$E$15:$G$200,3),E1099)</f>
        <v>1091.25</v>
      </c>
      <c r="F1100" s="100">
        <f t="shared" si="448"/>
        <v>45312</v>
      </c>
      <c r="G1100" s="141">
        <f t="shared" si="449"/>
        <v>2.6995934989231252E-3</v>
      </c>
      <c r="H1100" s="101">
        <f t="shared" si="454"/>
        <v>24</v>
      </c>
      <c r="I1100" s="101">
        <f t="shared" si="455"/>
        <v>30</v>
      </c>
      <c r="J1100" s="96">
        <f t="shared" si="456"/>
        <v>1.0021590924033721</v>
      </c>
      <c r="K1100" s="96">
        <v>1</v>
      </c>
      <c r="L1100" s="96">
        <f t="shared" si="450"/>
        <v>1.0021590899999999</v>
      </c>
      <c r="M1100" s="96">
        <f t="shared" si="451"/>
        <v>1191.62840654</v>
      </c>
      <c r="N1100" s="24">
        <f t="shared" ref="N1100:N1163" si="459">IF(DAY(A1100)=A$5,VLOOKUP(A1100,$Y$10:$AG$80,8),0)</f>
        <v>0</v>
      </c>
      <c r="O1100" s="95">
        <f t="shared" ref="O1100:O1163" si="460">IF(N1100&gt;0,VLOOKUP(N1100,$X$10:$AD$117,7),0)</f>
        <v>0</v>
      </c>
      <c r="P1100" s="96">
        <f t="shared" ref="P1100:P1132" si="461">IF(O1100&gt;0,TRUNC(O1100*M1100,8),0)</f>
        <v>0</v>
      </c>
      <c r="Q1100" s="5">
        <f t="shared" si="457"/>
        <v>0.12</v>
      </c>
      <c r="R1100" s="8">
        <f t="shared" ref="R1100:R1132" si="462">ROUND((1+Q1100)^(30/360)^(H1100/I1100),9)</f>
        <v>1.0075838589999999</v>
      </c>
      <c r="S1100" s="3">
        <f t="shared" ref="S1100:S1132" si="463">TRUNC(M1100*(R1100-1),8)</f>
        <v>9.0371418099999996</v>
      </c>
      <c r="T1100" s="3">
        <f t="shared" ref="T1100:T1132" si="464">IF(N1100&gt;0,P1100+S1100,0)</f>
        <v>0</v>
      </c>
      <c r="U1100" s="97" t="str">
        <f t="shared" si="458"/>
        <v>A+J=</v>
      </c>
      <c r="V1100" s="122">
        <f t="shared" si="445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53"/>
        <v>45853</v>
      </c>
      <c r="B1101" s="96">
        <f t="shared" si="446"/>
        <v>1201.15151231</v>
      </c>
      <c r="C1101" s="3">
        <f t="shared" si="443"/>
        <v>1189.0611165799999</v>
      </c>
      <c r="D1101" s="99">
        <f t="shared" si="447"/>
        <v>1088.3119999999999</v>
      </c>
      <c r="E1101" s="120">
        <f>IF(DAY(A1100)=$A$5,VLOOKUP(A1100,[1]A!$E$15:$G$200,3),E1100)</f>
        <v>1091.25</v>
      </c>
      <c r="F1101" s="100">
        <f t="shared" si="448"/>
        <v>45312</v>
      </c>
      <c r="G1101" s="141">
        <f t="shared" si="449"/>
        <v>2.6995934989231252E-3</v>
      </c>
      <c r="H1101" s="101">
        <f t="shared" si="454"/>
        <v>25</v>
      </c>
      <c r="I1101" s="101">
        <f t="shared" si="455"/>
        <v>30</v>
      </c>
      <c r="J1101" s="96">
        <f t="shared" si="456"/>
        <v>1.0022491556820758</v>
      </c>
      <c r="K1101" s="96">
        <v>1</v>
      </c>
      <c r="L1101" s="96">
        <f t="shared" si="450"/>
        <v>1.0022491499999999</v>
      </c>
      <c r="M1101" s="96">
        <f t="shared" si="451"/>
        <v>1191.7354933900001</v>
      </c>
      <c r="N1101" s="24">
        <f t="shared" si="459"/>
        <v>0</v>
      </c>
      <c r="O1101" s="95">
        <f t="shared" si="460"/>
        <v>0</v>
      </c>
      <c r="P1101" s="96">
        <f t="shared" si="461"/>
        <v>0</v>
      </c>
      <c r="Q1101" s="5">
        <f t="shared" si="457"/>
        <v>0.12</v>
      </c>
      <c r="R1101" s="8">
        <f t="shared" si="462"/>
        <v>1.0079010980000001</v>
      </c>
      <c r="S1101" s="3">
        <f t="shared" si="463"/>
        <v>9.4160189200000008</v>
      </c>
      <c r="T1101" s="3">
        <f t="shared" si="464"/>
        <v>0</v>
      </c>
      <c r="U1101" s="97" t="str">
        <f t="shared" si="458"/>
        <v>A+J=</v>
      </c>
      <c r="V1101" s="122">
        <f t="shared" si="445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53"/>
        <v>45854</v>
      </c>
      <c r="B1102" s="96">
        <f t="shared" si="446"/>
        <v>1201.6376753700001</v>
      </c>
      <c r="C1102" s="3">
        <f t="shared" si="443"/>
        <v>1189.0611165799999</v>
      </c>
      <c r="D1102" s="99">
        <f t="shared" si="447"/>
        <v>1088.3119999999999</v>
      </c>
      <c r="E1102" s="120">
        <f>IF(DAY(A1101)=$A$5,VLOOKUP(A1101,[1]A!$E$15:$G$200,3),E1101)</f>
        <v>1091.25</v>
      </c>
      <c r="F1102" s="100">
        <f t="shared" si="448"/>
        <v>45312</v>
      </c>
      <c r="G1102" s="141">
        <f t="shared" si="449"/>
        <v>2.6995934989231252E-3</v>
      </c>
      <c r="H1102" s="101">
        <f t="shared" si="454"/>
        <v>26</v>
      </c>
      <c r="I1102" s="101">
        <f t="shared" si="455"/>
        <v>30</v>
      </c>
      <c r="J1102" s="96">
        <f t="shared" si="456"/>
        <v>1.0023392270546982</v>
      </c>
      <c r="K1102" s="96">
        <v>1</v>
      </c>
      <c r="L1102" s="96">
        <f t="shared" si="450"/>
        <v>1.0023392200000001</v>
      </c>
      <c r="M1102" s="96">
        <f t="shared" si="451"/>
        <v>1191.8425921200001</v>
      </c>
      <c r="N1102" s="24">
        <f t="shared" si="459"/>
        <v>0</v>
      </c>
      <c r="O1102" s="95">
        <f t="shared" si="460"/>
        <v>0</v>
      </c>
      <c r="P1102" s="96">
        <f t="shared" si="461"/>
        <v>0</v>
      </c>
      <c r="Q1102" s="5">
        <f t="shared" si="457"/>
        <v>0.12</v>
      </c>
      <c r="R1102" s="8">
        <f t="shared" si="462"/>
        <v>1.008218437</v>
      </c>
      <c r="S1102" s="3">
        <f t="shared" si="463"/>
        <v>9.7950832499999994</v>
      </c>
      <c r="T1102" s="3">
        <f t="shared" si="464"/>
        <v>0</v>
      </c>
      <c r="U1102" s="97" t="str">
        <f t="shared" si="458"/>
        <v>A+J=</v>
      </c>
      <c r="V1102" s="122">
        <f t="shared" si="445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53"/>
        <v>45855</v>
      </c>
      <c r="B1103" s="96">
        <f t="shared" si="446"/>
        <v>1202.12403761</v>
      </c>
      <c r="C1103" s="3">
        <f t="shared" si="443"/>
        <v>1189.0611165799999</v>
      </c>
      <c r="D1103" s="99">
        <f t="shared" si="447"/>
        <v>1088.3119999999999</v>
      </c>
      <c r="E1103" s="120">
        <f>IF(DAY(A1102)=$A$5,VLOOKUP(A1102,[1]A!$E$15:$G$200,3),E1102)</f>
        <v>1091.25</v>
      </c>
      <c r="F1103" s="100">
        <f t="shared" si="448"/>
        <v>45312</v>
      </c>
      <c r="G1103" s="141">
        <f t="shared" si="449"/>
        <v>2.6995934989231252E-3</v>
      </c>
      <c r="H1103" s="101">
        <f t="shared" si="454"/>
        <v>27</v>
      </c>
      <c r="I1103" s="101">
        <f t="shared" si="455"/>
        <v>30</v>
      </c>
      <c r="J1103" s="96">
        <f t="shared" si="456"/>
        <v>1.0024293065219667</v>
      </c>
      <c r="K1103" s="96">
        <v>1</v>
      </c>
      <c r="L1103" s="96">
        <f t="shared" si="450"/>
        <v>1.0024293</v>
      </c>
      <c r="M1103" s="96">
        <f t="shared" si="451"/>
        <v>1191.9497027499999</v>
      </c>
      <c r="N1103" s="24">
        <f t="shared" si="459"/>
        <v>0</v>
      </c>
      <c r="O1103" s="95">
        <f t="shared" si="460"/>
        <v>0</v>
      </c>
      <c r="P1103" s="96">
        <f t="shared" si="461"/>
        <v>0</v>
      </c>
      <c r="Q1103" s="5">
        <f t="shared" si="457"/>
        <v>0.12</v>
      </c>
      <c r="R1103" s="8">
        <f t="shared" si="462"/>
        <v>1.0085358760000001</v>
      </c>
      <c r="S1103" s="3">
        <f t="shared" si="463"/>
        <v>10.17433486</v>
      </c>
      <c r="T1103" s="3">
        <f t="shared" si="464"/>
        <v>0</v>
      </c>
      <c r="U1103" s="97" t="str">
        <f t="shared" si="458"/>
        <v>A+J=</v>
      </c>
      <c r="V1103" s="122">
        <f t="shared" si="445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53"/>
        <v>45856</v>
      </c>
      <c r="B1104" s="96">
        <f t="shared" si="446"/>
        <v>1202.61059903</v>
      </c>
      <c r="C1104" s="3">
        <f t="shared" si="443"/>
        <v>1189.0611165799999</v>
      </c>
      <c r="D1104" s="99">
        <f t="shared" si="447"/>
        <v>1088.3119999999999</v>
      </c>
      <c r="E1104" s="120">
        <f>IF(DAY(A1103)=$A$5,VLOOKUP(A1103,[1]A!$E$15:$G$200,3),E1103)</f>
        <v>1091.25</v>
      </c>
      <c r="F1104" s="100">
        <f t="shared" si="448"/>
        <v>45312</v>
      </c>
      <c r="G1104" s="141">
        <f t="shared" si="449"/>
        <v>2.6995934989231252E-3</v>
      </c>
      <c r="H1104" s="101">
        <f t="shared" si="454"/>
        <v>28</v>
      </c>
      <c r="I1104" s="101">
        <f t="shared" si="455"/>
        <v>30</v>
      </c>
      <c r="J1104" s="96">
        <f t="shared" si="456"/>
        <v>1.0025193940846087</v>
      </c>
      <c r="K1104" s="96">
        <v>1</v>
      </c>
      <c r="L1104" s="96">
        <f t="shared" si="450"/>
        <v>1.00251939</v>
      </c>
      <c r="M1104" s="96">
        <f t="shared" si="451"/>
        <v>1192.0568252600001</v>
      </c>
      <c r="N1104" s="24">
        <f t="shared" si="459"/>
        <v>0</v>
      </c>
      <c r="O1104" s="95">
        <f t="shared" si="460"/>
        <v>0</v>
      </c>
      <c r="P1104" s="96">
        <f t="shared" si="461"/>
        <v>0</v>
      </c>
      <c r="Q1104" s="5">
        <f t="shared" si="457"/>
        <v>0.12</v>
      </c>
      <c r="R1104" s="8">
        <f t="shared" si="462"/>
        <v>1.0088534149999999</v>
      </c>
      <c r="S1104" s="3">
        <f t="shared" si="463"/>
        <v>10.553773769999999</v>
      </c>
      <c r="T1104" s="3">
        <f t="shared" si="464"/>
        <v>0</v>
      </c>
      <c r="U1104" s="97" t="str">
        <f t="shared" si="458"/>
        <v>A+J=</v>
      </c>
      <c r="V1104" s="122">
        <f t="shared" si="445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53"/>
        <v>45857</v>
      </c>
      <c r="B1105" s="96">
        <f t="shared" si="446"/>
        <v>1203.09734772</v>
      </c>
      <c r="C1105" s="3">
        <f t="shared" si="443"/>
        <v>1189.0611165799999</v>
      </c>
      <c r="D1105" s="99">
        <f t="shared" si="447"/>
        <v>1088.3119999999999</v>
      </c>
      <c r="E1105" s="120">
        <f>IF(DAY(A1104)=$A$5,VLOOKUP(A1104,[1]A!$E$15:$G$200,3),E1104)</f>
        <v>1091.25</v>
      </c>
      <c r="F1105" s="100">
        <f t="shared" si="448"/>
        <v>45312</v>
      </c>
      <c r="G1105" s="141">
        <f t="shared" si="449"/>
        <v>2.6995934989231252E-3</v>
      </c>
      <c r="H1105" s="101">
        <f t="shared" si="454"/>
        <v>29</v>
      </c>
      <c r="I1105" s="101">
        <f t="shared" si="455"/>
        <v>30</v>
      </c>
      <c r="J1105" s="96">
        <f t="shared" si="456"/>
        <v>1.0026094897433515</v>
      </c>
      <c r="K1105" s="96">
        <v>1</v>
      </c>
      <c r="L1105" s="96">
        <f t="shared" si="450"/>
        <v>1.0026094800000001</v>
      </c>
      <c r="M1105" s="96">
        <f t="shared" si="451"/>
        <v>1192.1639477799999</v>
      </c>
      <c r="N1105" s="24">
        <f t="shared" si="459"/>
        <v>0</v>
      </c>
      <c r="O1105" s="95">
        <f t="shared" si="460"/>
        <v>0</v>
      </c>
      <c r="P1105" s="96">
        <f t="shared" si="461"/>
        <v>0</v>
      </c>
      <c r="Q1105" s="5">
        <f t="shared" si="457"/>
        <v>0.12</v>
      </c>
      <c r="R1105" s="8">
        <f t="shared" si="462"/>
        <v>1.0091710540000001</v>
      </c>
      <c r="S1105" s="3">
        <f t="shared" si="463"/>
        <v>10.933399939999999</v>
      </c>
      <c r="T1105" s="3">
        <f t="shared" si="464"/>
        <v>0</v>
      </c>
      <c r="U1105" s="97" t="str">
        <f t="shared" si="458"/>
        <v>A+J=</v>
      </c>
      <c r="V1105" s="122">
        <f t="shared" si="445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53"/>
        <v>45858</v>
      </c>
      <c r="B1106" s="96">
        <f t="shared" si="446"/>
        <v>1203.5843076799999</v>
      </c>
      <c r="C1106" s="3">
        <f t="shared" si="443"/>
        <v>1189.0611165799999</v>
      </c>
      <c r="D1106" s="99">
        <f t="shared" si="447"/>
        <v>1088.3119999999999</v>
      </c>
      <c r="E1106" s="120">
        <f>IF(DAY(A1105)=$A$5,VLOOKUP(A1105,[1]A!$E$15:$G$200,3),E1105)</f>
        <v>1091.25</v>
      </c>
      <c r="F1106" s="100">
        <f t="shared" si="448"/>
        <v>45312</v>
      </c>
      <c r="G1106" s="141">
        <f t="shared" si="449"/>
        <v>2.6995934989231252E-3</v>
      </c>
      <c r="H1106" s="101">
        <f t="shared" si="454"/>
        <v>30</v>
      </c>
      <c r="I1106" s="101">
        <f t="shared" si="455"/>
        <v>30</v>
      </c>
      <c r="J1106" s="96">
        <f t="shared" si="456"/>
        <v>1.0026995934989231</v>
      </c>
      <c r="K1106" s="96">
        <v>1</v>
      </c>
      <c r="L1106" s="96">
        <f t="shared" si="450"/>
        <v>1.00269959</v>
      </c>
      <c r="M1106" s="96">
        <f t="shared" si="451"/>
        <v>1192.2710940699999</v>
      </c>
      <c r="N1106" s="24">
        <f t="shared" si="459"/>
        <v>36</v>
      </c>
      <c r="O1106" s="95">
        <f t="shared" si="460"/>
        <v>5.0000000000000001E-3</v>
      </c>
      <c r="P1106" s="96">
        <f t="shared" si="461"/>
        <v>5.96135547</v>
      </c>
      <c r="Q1106" s="5">
        <f t="shared" si="457"/>
        <v>0.12</v>
      </c>
      <c r="R1106" s="8">
        <f t="shared" si="462"/>
        <v>1.0094887930000001</v>
      </c>
      <c r="S1106" s="3">
        <f t="shared" si="463"/>
        <v>11.31321361</v>
      </c>
      <c r="T1106" s="3">
        <f t="shared" si="464"/>
        <v>17.274569079999999</v>
      </c>
      <c r="U1106" s="97" t="str">
        <f t="shared" si="458"/>
        <v>A+J=</v>
      </c>
      <c r="V1106" s="122">
        <f t="shared" si="445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53"/>
        <v>45859</v>
      </c>
      <c r="B1107" s="96">
        <f t="shared" si="446"/>
        <v>1186.7744036500001</v>
      </c>
      <c r="C1107" s="3">
        <f t="shared" si="443"/>
        <v>1186.3097385999999</v>
      </c>
      <c r="D1107" s="99">
        <f t="shared" si="447"/>
        <v>1088.3119999999999</v>
      </c>
      <c r="E1107" s="120">
        <f>IF(DAY(A1106)=$A$5,VLOOKUP(A1106,[1]A!$E$15:$G$200,3),E1106)</f>
        <v>1091.25</v>
      </c>
      <c r="F1107" s="100">
        <f t="shared" si="448"/>
        <v>45312</v>
      </c>
      <c r="G1107" s="141">
        <f t="shared" si="449"/>
        <v>2.6995934989231252E-3</v>
      </c>
      <c r="H1107" s="101">
        <f t="shared" si="454"/>
        <v>1</v>
      </c>
      <c r="I1107" s="101">
        <f t="shared" si="455"/>
        <v>31</v>
      </c>
      <c r="J1107" s="96">
        <f t="shared" si="456"/>
        <v>1.0000869701088155</v>
      </c>
      <c r="K1107" s="96">
        <v>1</v>
      </c>
      <c r="L1107" s="96">
        <f t="shared" si="450"/>
        <v>1.0000869699999999</v>
      </c>
      <c r="M1107" s="96">
        <f t="shared" si="451"/>
        <v>1186.4129119500001</v>
      </c>
      <c r="N1107" s="24">
        <f t="shared" si="459"/>
        <v>0</v>
      </c>
      <c r="O1107" s="95">
        <f t="shared" si="460"/>
        <v>0</v>
      </c>
      <c r="P1107" s="96">
        <f t="shared" si="461"/>
        <v>0</v>
      </c>
      <c r="Q1107" s="5">
        <f t="shared" si="457"/>
        <v>0.12</v>
      </c>
      <c r="R1107" s="8">
        <f t="shared" si="462"/>
        <v>1.0003046929999999</v>
      </c>
      <c r="S1107" s="3">
        <f t="shared" si="463"/>
        <v>0.36149170000000003</v>
      </c>
      <c r="T1107" s="3">
        <f t="shared" si="464"/>
        <v>0</v>
      </c>
      <c r="U1107" s="97" t="str">
        <f t="shared" si="458"/>
        <v>A+J=</v>
      </c>
      <c r="V1107" s="122">
        <f t="shared" si="445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53"/>
        <v>45860</v>
      </c>
      <c r="B1108" s="96">
        <f t="shared" si="446"/>
        <v>1187.2392431300002</v>
      </c>
      <c r="C1108" s="3">
        <f t="shared" si="443"/>
        <v>1186.3097385999999</v>
      </c>
      <c r="D1108" s="99">
        <f t="shared" si="447"/>
        <v>1088.3119999999999</v>
      </c>
      <c r="E1108" s="120">
        <f>IF(DAY(A1107)=$A$5,VLOOKUP(A1107,[1]A!$E$15:$G$200,3),E1107)</f>
        <v>1091.25</v>
      </c>
      <c r="F1108" s="100">
        <f t="shared" si="448"/>
        <v>45312</v>
      </c>
      <c r="G1108" s="141">
        <f t="shared" si="449"/>
        <v>2.6995934989231252E-3</v>
      </c>
      <c r="H1108" s="101">
        <f t="shared" si="454"/>
        <v>2</v>
      </c>
      <c r="I1108" s="101">
        <f t="shared" si="455"/>
        <v>31</v>
      </c>
      <c r="J1108" s="96">
        <f t="shared" si="456"/>
        <v>1.0001739477814309</v>
      </c>
      <c r="K1108" s="96">
        <v>1</v>
      </c>
      <c r="L1108" s="96">
        <f t="shared" si="450"/>
        <v>1.00017394</v>
      </c>
      <c r="M1108" s="96">
        <f t="shared" si="451"/>
        <v>1186.5160853100001</v>
      </c>
      <c r="N1108" s="24">
        <f t="shared" si="459"/>
        <v>0</v>
      </c>
      <c r="O1108" s="95">
        <f t="shared" si="460"/>
        <v>0</v>
      </c>
      <c r="P1108" s="96">
        <f t="shared" si="461"/>
        <v>0</v>
      </c>
      <c r="Q1108" s="5">
        <f t="shared" si="457"/>
        <v>0.12</v>
      </c>
      <c r="R1108" s="8">
        <f t="shared" si="462"/>
        <v>1.0006094800000001</v>
      </c>
      <c r="S1108" s="3">
        <f t="shared" si="463"/>
        <v>0.72315781999999995</v>
      </c>
      <c r="T1108" s="3">
        <f t="shared" si="464"/>
        <v>0</v>
      </c>
      <c r="U1108" s="97" t="str">
        <f t="shared" si="458"/>
        <v>A+J=</v>
      </c>
      <c r="V1108" s="122">
        <f t="shared" si="445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53"/>
        <v>45861</v>
      </c>
      <c r="B1109" s="96">
        <f t="shared" si="446"/>
        <v>1187.70427842</v>
      </c>
      <c r="C1109" s="3">
        <f t="shared" si="443"/>
        <v>1186.3097385999999</v>
      </c>
      <c r="D1109" s="99">
        <f t="shared" si="447"/>
        <v>1088.3119999999999</v>
      </c>
      <c r="E1109" s="120">
        <f>IF(DAY(A1108)=$A$5,VLOOKUP(A1108,[1]A!$E$15:$G$200,3),E1108)</f>
        <v>1091.25</v>
      </c>
      <c r="F1109" s="100">
        <f t="shared" si="448"/>
        <v>45312</v>
      </c>
      <c r="G1109" s="141">
        <f t="shared" si="449"/>
        <v>2.6995934989231252E-3</v>
      </c>
      <c r="H1109" s="101">
        <f t="shared" si="454"/>
        <v>3</v>
      </c>
      <c r="I1109" s="101">
        <f t="shared" si="455"/>
        <v>31</v>
      </c>
      <c r="J1109" s="96">
        <f t="shared" si="456"/>
        <v>1.0002609330185039</v>
      </c>
      <c r="K1109" s="96">
        <v>1</v>
      </c>
      <c r="L1109" s="96">
        <f t="shared" si="450"/>
        <v>1.00026093</v>
      </c>
      <c r="M1109" s="96">
        <f t="shared" si="451"/>
        <v>1186.6192824</v>
      </c>
      <c r="N1109" s="24">
        <f t="shared" si="459"/>
        <v>0</v>
      </c>
      <c r="O1109" s="95">
        <f t="shared" si="460"/>
        <v>0</v>
      </c>
      <c r="P1109" s="96">
        <f t="shared" si="461"/>
        <v>0</v>
      </c>
      <c r="Q1109" s="5">
        <f t="shared" si="457"/>
        <v>0.12</v>
      </c>
      <c r="R1109" s="8">
        <f t="shared" si="462"/>
        <v>1.000914359</v>
      </c>
      <c r="S1109" s="3">
        <f t="shared" si="463"/>
        <v>1.0849960199999999</v>
      </c>
      <c r="T1109" s="3">
        <f t="shared" si="464"/>
        <v>0</v>
      </c>
      <c r="U1109" s="97" t="str">
        <f t="shared" si="458"/>
        <v>A+J=</v>
      </c>
      <c r="V1109" s="122">
        <f t="shared" si="445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53"/>
        <v>45862</v>
      </c>
      <c r="B1110" s="96">
        <f t="shared" si="446"/>
        <v>1188.1694869799999</v>
      </c>
      <c r="C1110" s="3">
        <f t="shared" si="443"/>
        <v>1186.3097385999999</v>
      </c>
      <c r="D1110" s="99">
        <f t="shared" si="447"/>
        <v>1088.3119999999999</v>
      </c>
      <c r="E1110" s="120">
        <f>IF(DAY(A1109)=$A$5,VLOOKUP(A1109,[1]A!$E$15:$G$200,3),E1109)</f>
        <v>1091.25</v>
      </c>
      <c r="F1110" s="100">
        <f t="shared" si="448"/>
        <v>45312</v>
      </c>
      <c r="G1110" s="141">
        <f t="shared" si="449"/>
        <v>2.6995934989231252E-3</v>
      </c>
      <c r="H1110" s="101">
        <f t="shared" si="454"/>
        <v>4</v>
      </c>
      <c r="I1110" s="101">
        <f t="shared" si="455"/>
        <v>31</v>
      </c>
      <c r="J1110" s="96">
        <f t="shared" si="456"/>
        <v>1.0003479258206924</v>
      </c>
      <c r="K1110" s="96">
        <v>1</v>
      </c>
      <c r="L1110" s="96">
        <f t="shared" si="450"/>
        <v>1.0003479200000001</v>
      </c>
      <c r="M1110" s="96">
        <f t="shared" si="451"/>
        <v>1186.7224794799999</v>
      </c>
      <c r="N1110" s="24">
        <f t="shared" si="459"/>
        <v>0</v>
      </c>
      <c r="O1110" s="95">
        <f t="shared" si="460"/>
        <v>0</v>
      </c>
      <c r="P1110" s="96">
        <f t="shared" si="461"/>
        <v>0</v>
      </c>
      <c r="Q1110" s="5">
        <f t="shared" si="457"/>
        <v>0.12</v>
      </c>
      <c r="R1110" s="8">
        <f t="shared" si="462"/>
        <v>1.0012193309999999</v>
      </c>
      <c r="S1110" s="3">
        <f t="shared" si="463"/>
        <v>1.4470075</v>
      </c>
      <c r="T1110" s="3">
        <f t="shared" si="464"/>
        <v>0</v>
      </c>
      <c r="U1110" s="97" t="str">
        <f t="shared" si="458"/>
        <v>A+J=</v>
      </c>
      <c r="V1110" s="122">
        <f t="shared" si="445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53"/>
        <v>45863</v>
      </c>
      <c r="B1111" s="96">
        <f t="shared" si="446"/>
        <v>1188.63488076</v>
      </c>
      <c r="C1111" s="3">
        <f t="shared" si="443"/>
        <v>1186.3097385999999</v>
      </c>
      <c r="D1111" s="99">
        <f t="shared" si="447"/>
        <v>1088.3119999999999</v>
      </c>
      <c r="E1111" s="120">
        <f>IF(DAY(A1110)=$A$5,VLOOKUP(A1110,[1]A!$E$15:$G$200,3),E1110)</f>
        <v>1091.25</v>
      </c>
      <c r="F1111" s="100">
        <f t="shared" si="448"/>
        <v>45312</v>
      </c>
      <c r="G1111" s="141">
        <f t="shared" si="449"/>
        <v>2.6995934989231252E-3</v>
      </c>
      <c r="H1111" s="101">
        <f t="shared" si="454"/>
        <v>5</v>
      </c>
      <c r="I1111" s="101">
        <f t="shared" si="455"/>
        <v>31</v>
      </c>
      <c r="J1111" s="96">
        <f t="shared" si="456"/>
        <v>1.0004349261886545</v>
      </c>
      <c r="K1111" s="96">
        <v>1</v>
      </c>
      <c r="L1111" s="96">
        <f t="shared" si="450"/>
        <v>1.00043492</v>
      </c>
      <c r="M1111" s="96">
        <f t="shared" si="451"/>
        <v>1186.8256884299999</v>
      </c>
      <c r="N1111" s="24">
        <f t="shared" si="459"/>
        <v>0</v>
      </c>
      <c r="O1111" s="95">
        <f t="shared" si="460"/>
        <v>0</v>
      </c>
      <c r="P1111" s="96">
        <f t="shared" si="461"/>
        <v>0</v>
      </c>
      <c r="Q1111" s="5">
        <f t="shared" si="457"/>
        <v>0.12</v>
      </c>
      <c r="R1111" s="8">
        <f t="shared" si="462"/>
        <v>1.001524396</v>
      </c>
      <c r="S1111" s="3">
        <f t="shared" si="463"/>
        <v>1.8091923299999999</v>
      </c>
      <c r="T1111" s="3">
        <f t="shared" si="464"/>
        <v>0</v>
      </c>
      <c r="U1111" s="97" t="str">
        <f t="shared" si="458"/>
        <v>A+J=</v>
      </c>
      <c r="V1111" s="122">
        <f t="shared" si="445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53"/>
        <v>45864</v>
      </c>
      <c r="B1112" s="96">
        <f t="shared" si="446"/>
        <v>1189.10045977</v>
      </c>
      <c r="C1112" s="3">
        <f t="shared" si="443"/>
        <v>1186.3097385999999</v>
      </c>
      <c r="D1112" s="99">
        <f t="shared" si="447"/>
        <v>1088.3119999999999</v>
      </c>
      <c r="E1112" s="120">
        <f>IF(DAY(A1111)=$A$5,VLOOKUP(A1111,[1]A!$E$15:$G$200,3),E1111)</f>
        <v>1091.25</v>
      </c>
      <c r="F1112" s="100">
        <f t="shared" si="448"/>
        <v>45312</v>
      </c>
      <c r="G1112" s="141">
        <f t="shared" si="449"/>
        <v>2.6995934989231252E-3</v>
      </c>
      <c r="H1112" s="101">
        <f t="shared" si="454"/>
        <v>6</v>
      </c>
      <c r="I1112" s="101">
        <f t="shared" si="455"/>
        <v>31</v>
      </c>
      <c r="J1112" s="96">
        <f t="shared" si="456"/>
        <v>1.000521934123048</v>
      </c>
      <c r="K1112" s="96">
        <v>1</v>
      </c>
      <c r="L1112" s="96">
        <f t="shared" si="450"/>
        <v>1.0005219299999999</v>
      </c>
      <c r="M1112" s="96">
        <f t="shared" si="451"/>
        <v>1186.9289092399999</v>
      </c>
      <c r="N1112" s="24">
        <f t="shared" si="459"/>
        <v>0</v>
      </c>
      <c r="O1112" s="95">
        <f t="shared" si="460"/>
        <v>0</v>
      </c>
      <c r="P1112" s="96">
        <f t="shared" si="461"/>
        <v>0</v>
      </c>
      <c r="Q1112" s="5">
        <f t="shared" si="457"/>
        <v>0.12</v>
      </c>
      <c r="R1112" s="8">
        <f t="shared" si="462"/>
        <v>1.001829554</v>
      </c>
      <c r="S1112" s="3">
        <f t="shared" si="463"/>
        <v>2.1715505300000002</v>
      </c>
      <c r="T1112" s="3">
        <f t="shared" si="464"/>
        <v>0</v>
      </c>
      <c r="U1112" s="97" t="str">
        <f t="shared" si="458"/>
        <v>A+J=</v>
      </c>
      <c r="V1112" s="122">
        <f t="shared" si="445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53"/>
        <v>45865</v>
      </c>
      <c r="B1113" s="96">
        <f t="shared" si="446"/>
        <v>1189.5662109800001</v>
      </c>
      <c r="C1113" s="3">
        <f t="shared" si="443"/>
        <v>1186.3097385999999</v>
      </c>
      <c r="D1113" s="99">
        <f t="shared" si="447"/>
        <v>1088.3119999999999</v>
      </c>
      <c r="E1113" s="120">
        <f>IF(DAY(A1112)=$A$5,VLOOKUP(A1112,[1]A!$E$15:$G$200,3),E1112)</f>
        <v>1091.25</v>
      </c>
      <c r="F1113" s="100">
        <f t="shared" si="448"/>
        <v>45312</v>
      </c>
      <c r="G1113" s="141">
        <f t="shared" si="449"/>
        <v>2.6995934989231252E-3</v>
      </c>
      <c r="H1113" s="101">
        <f t="shared" si="454"/>
        <v>7</v>
      </c>
      <c r="I1113" s="101">
        <f t="shared" si="455"/>
        <v>31</v>
      </c>
      <c r="J1113" s="96">
        <f t="shared" si="456"/>
        <v>1.000608949624531</v>
      </c>
      <c r="K1113" s="96">
        <v>1</v>
      </c>
      <c r="L1113" s="96">
        <f t="shared" si="450"/>
        <v>1.00060894</v>
      </c>
      <c r="M1113" s="96">
        <f t="shared" si="451"/>
        <v>1187.03213005</v>
      </c>
      <c r="N1113" s="24">
        <f t="shared" si="459"/>
        <v>0</v>
      </c>
      <c r="O1113" s="95">
        <f t="shared" si="460"/>
        <v>0</v>
      </c>
      <c r="P1113" s="96">
        <f t="shared" si="461"/>
        <v>0</v>
      </c>
      <c r="Q1113" s="5">
        <f t="shared" si="457"/>
        <v>0.12</v>
      </c>
      <c r="R1113" s="8">
        <f t="shared" si="462"/>
        <v>1.002134804</v>
      </c>
      <c r="S1113" s="3">
        <f t="shared" si="463"/>
        <v>2.53408093</v>
      </c>
      <c r="T1113" s="3">
        <f t="shared" si="464"/>
        <v>0</v>
      </c>
      <c r="U1113" s="97" t="str">
        <f t="shared" si="458"/>
        <v>A+J=</v>
      </c>
      <c r="V1113" s="122">
        <f t="shared" si="445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53"/>
        <v>45866</v>
      </c>
      <c r="B1114" s="96">
        <f t="shared" si="446"/>
        <v>1190.0321605899999</v>
      </c>
      <c r="C1114" s="3">
        <f t="shared" si="443"/>
        <v>1186.3097385999999</v>
      </c>
      <c r="D1114" s="99">
        <f t="shared" si="447"/>
        <v>1088.3119999999999</v>
      </c>
      <c r="E1114" s="120">
        <f>IF(DAY(A1113)=$A$5,VLOOKUP(A1113,[1]A!$E$15:$G$200,3),E1113)</f>
        <v>1091.25</v>
      </c>
      <c r="F1114" s="100">
        <f t="shared" si="448"/>
        <v>45312</v>
      </c>
      <c r="G1114" s="141">
        <f t="shared" si="449"/>
        <v>2.6995934989231252E-3</v>
      </c>
      <c r="H1114" s="101">
        <f t="shared" si="454"/>
        <v>8</v>
      </c>
      <c r="I1114" s="101">
        <f t="shared" si="455"/>
        <v>31</v>
      </c>
      <c r="J1114" s="96">
        <f t="shared" si="456"/>
        <v>1.0006959726937616</v>
      </c>
      <c r="K1114" s="96">
        <v>1</v>
      </c>
      <c r="L1114" s="96">
        <f t="shared" si="450"/>
        <v>1.00069597</v>
      </c>
      <c r="M1114" s="96">
        <f t="shared" si="451"/>
        <v>1187.13537458</v>
      </c>
      <c r="N1114" s="24">
        <f t="shared" si="459"/>
        <v>0</v>
      </c>
      <c r="O1114" s="95">
        <f t="shared" si="460"/>
        <v>0</v>
      </c>
      <c r="P1114" s="96">
        <f t="shared" si="461"/>
        <v>0</v>
      </c>
      <c r="Q1114" s="5">
        <f t="shared" si="457"/>
        <v>0.12</v>
      </c>
      <c r="R1114" s="8">
        <f t="shared" si="462"/>
        <v>1.002440148</v>
      </c>
      <c r="S1114" s="3">
        <f t="shared" si="463"/>
        <v>2.89678601</v>
      </c>
      <c r="T1114" s="3">
        <f t="shared" si="464"/>
        <v>0</v>
      </c>
      <c r="U1114" s="97" t="str">
        <f t="shared" si="458"/>
        <v>A+J=</v>
      </c>
      <c r="V1114" s="122">
        <f t="shared" si="445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53"/>
        <v>45867</v>
      </c>
      <c r="B1115" s="96">
        <f t="shared" si="446"/>
        <v>1190.49828366</v>
      </c>
      <c r="C1115" s="3">
        <f t="shared" si="443"/>
        <v>1186.3097385999999</v>
      </c>
      <c r="D1115" s="99">
        <f t="shared" si="447"/>
        <v>1088.3119999999999</v>
      </c>
      <c r="E1115" s="120">
        <f>IF(DAY(A1114)=$A$5,VLOOKUP(A1114,[1]A!$E$15:$G$200,3),E1114)</f>
        <v>1091.25</v>
      </c>
      <c r="F1115" s="100">
        <f t="shared" si="448"/>
        <v>45312</v>
      </c>
      <c r="G1115" s="141">
        <f t="shared" si="449"/>
        <v>2.6995934989231252E-3</v>
      </c>
      <c r="H1115" s="101">
        <f t="shared" si="454"/>
        <v>9</v>
      </c>
      <c r="I1115" s="101">
        <f t="shared" si="455"/>
        <v>31</v>
      </c>
      <c r="J1115" s="96">
        <f t="shared" si="456"/>
        <v>1.000783003331398</v>
      </c>
      <c r="K1115" s="96">
        <v>1</v>
      </c>
      <c r="L1115" s="96">
        <f t="shared" si="450"/>
        <v>1.000783</v>
      </c>
      <c r="M1115" s="96">
        <f t="shared" si="451"/>
        <v>1187.2386191200001</v>
      </c>
      <c r="N1115" s="24">
        <f t="shared" si="459"/>
        <v>0</v>
      </c>
      <c r="O1115" s="95">
        <f t="shared" si="460"/>
        <v>0</v>
      </c>
      <c r="P1115" s="96">
        <f t="shared" si="461"/>
        <v>0</v>
      </c>
      <c r="Q1115" s="5">
        <f t="shared" si="457"/>
        <v>0.12</v>
      </c>
      <c r="R1115" s="8">
        <f t="shared" si="462"/>
        <v>1.002745585</v>
      </c>
      <c r="S1115" s="3">
        <f t="shared" si="463"/>
        <v>3.2596645400000002</v>
      </c>
      <c r="T1115" s="3">
        <f t="shared" si="464"/>
        <v>0</v>
      </c>
      <c r="U1115" s="97" t="str">
        <f t="shared" ref="U1115:U1130" si="465">U1114</f>
        <v>A+J=</v>
      </c>
      <c r="V1115" s="122">
        <f t="shared" si="445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53"/>
        <v>45868</v>
      </c>
      <c r="B1116" s="96">
        <f t="shared" si="446"/>
        <v>1190.9645921200001</v>
      </c>
      <c r="C1116" s="3">
        <f t="shared" si="443"/>
        <v>1186.3097385999999</v>
      </c>
      <c r="D1116" s="99">
        <f t="shared" si="447"/>
        <v>1088.3119999999999</v>
      </c>
      <c r="E1116" s="120">
        <f>IF(DAY(A1115)=$A$5,VLOOKUP(A1115,[1]A!$E$15:$G$200,3),E1115)</f>
        <v>1091.25</v>
      </c>
      <c r="F1116" s="100">
        <f t="shared" si="448"/>
        <v>45312</v>
      </c>
      <c r="G1116" s="141">
        <f t="shared" si="449"/>
        <v>2.6995934989231252E-3</v>
      </c>
      <c r="H1116" s="101">
        <f t="shared" si="454"/>
        <v>10</v>
      </c>
      <c r="I1116" s="101">
        <f t="shared" si="455"/>
        <v>31</v>
      </c>
      <c r="J1116" s="96">
        <f t="shared" si="456"/>
        <v>1.0008700415380984</v>
      </c>
      <c r="K1116" s="96">
        <v>1</v>
      </c>
      <c r="L1116" s="96">
        <f t="shared" si="450"/>
        <v>1.0008700399999999</v>
      </c>
      <c r="M1116" s="96">
        <f t="shared" si="451"/>
        <v>1187.34187552</v>
      </c>
      <c r="N1116" s="24">
        <f t="shared" si="459"/>
        <v>0</v>
      </c>
      <c r="O1116" s="95">
        <f t="shared" si="460"/>
        <v>0</v>
      </c>
      <c r="P1116" s="96">
        <f t="shared" si="461"/>
        <v>0</v>
      </c>
      <c r="Q1116" s="5">
        <f t="shared" si="457"/>
        <v>0.12</v>
      </c>
      <c r="R1116" s="8">
        <f t="shared" si="462"/>
        <v>1.0030511150000001</v>
      </c>
      <c r="S1116" s="3">
        <f t="shared" si="463"/>
        <v>3.6227166</v>
      </c>
      <c r="T1116" s="3">
        <f t="shared" si="464"/>
        <v>0</v>
      </c>
      <c r="U1116" s="97" t="str">
        <f t="shared" si="465"/>
        <v>A+J=</v>
      </c>
      <c r="V1116" s="122">
        <f t="shared" si="445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53"/>
        <v>45869</v>
      </c>
      <c r="B1117" s="96">
        <f t="shared" si="446"/>
        <v>1191.4310741100001</v>
      </c>
      <c r="C1117" s="3">
        <f t="shared" si="443"/>
        <v>1186.3097385999999</v>
      </c>
      <c r="D1117" s="99">
        <f t="shared" si="447"/>
        <v>1088.3119999999999</v>
      </c>
      <c r="E1117" s="120">
        <f>IF(DAY(A1116)=$A$5,VLOOKUP(A1116,[1]A!$E$15:$G$200,3),E1116)</f>
        <v>1091.25</v>
      </c>
      <c r="F1117" s="100">
        <f t="shared" si="448"/>
        <v>45312</v>
      </c>
      <c r="G1117" s="141">
        <f t="shared" si="449"/>
        <v>2.6995934989231252E-3</v>
      </c>
      <c r="H1117" s="101">
        <f t="shared" si="454"/>
        <v>11</v>
      </c>
      <c r="I1117" s="101">
        <f t="shared" si="455"/>
        <v>31</v>
      </c>
      <c r="J1117" s="96">
        <f t="shared" si="456"/>
        <v>1.0009570873145213</v>
      </c>
      <c r="K1117" s="96">
        <v>1</v>
      </c>
      <c r="L1117" s="96">
        <f t="shared" si="450"/>
        <v>1.0009570800000001</v>
      </c>
      <c r="M1117" s="96">
        <f t="shared" si="451"/>
        <v>1187.44513192</v>
      </c>
      <c r="N1117" s="24">
        <f t="shared" si="459"/>
        <v>0</v>
      </c>
      <c r="O1117" s="95">
        <f t="shared" si="460"/>
        <v>0</v>
      </c>
      <c r="P1117" s="96">
        <f t="shared" si="461"/>
        <v>0</v>
      </c>
      <c r="Q1117" s="5">
        <f t="shared" si="457"/>
        <v>0.12</v>
      </c>
      <c r="R1117" s="8">
        <f t="shared" si="462"/>
        <v>1.0033567379999999</v>
      </c>
      <c r="S1117" s="3">
        <f t="shared" si="463"/>
        <v>3.9859421899999998</v>
      </c>
      <c r="T1117" s="3">
        <f t="shared" si="464"/>
        <v>0</v>
      </c>
      <c r="U1117" s="97" t="str">
        <f t="shared" si="465"/>
        <v>A+J=</v>
      </c>
      <c r="V1117" s="122">
        <f t="shared" si="445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53"/>
        <v>45870</v>
      </c>
      <c r="B1118" s="96">
        <f t="shared" si="446"/>
        <v>1191.8977534800001</v>
      </c>
      <c r="C1118" s="3">
        <f t="shared" si="443"/>
        <v>1186.3097385999999</v>
      </c>
      <c r="D1118" s="99">
        <f t="shared" si="447"/>
        <v>1088.3119999999999</v>
      </c>
      <c r="E1118" s="120">
        <f>IF(DAY(A1117)=$A$5,VLOOKUP(A1117,[1]A!$E$15:$G$200,3),E1117)</f>
        <v>1091.25</v>
      </c>
      <c r="F1118" s="100">
        <f t="shared" si="448"/>
        <v>45312</v>
      </c>
      <c r="G1118" s="141">
        <f t="shared" si="449"/>
        <v>2.6995934989231252E-3</v>
      </c>
      <c r="H1118" s="101">
        <f t="shared" si="454"/>
        <v>12</v>
      </c>
      <c r="I1118" s="101">
        <f t="shared" si="455"/>
        <v>31</v>
      </c>
      <c r="J1118" s="96">
        <f t="shared" si="456"/>
        <v>1.0010441406613246</v>
      </c>
      <c r="K1118" s="96">
        <v>1</v>
      </c>
      <c r="L1118" s="96">
        <f t="shared" si="450"/>
        <v>1.0010441400000001</v>
      </c>
      <c r="M1118" s="96">
        <f t="shared" si="451"/>
        <v>1187.54841205</v>
      </c>
      <c r="N1118" s="24">
        <f t="shared" si="459"/>
        <v>0</v>
      </c>
      <c r="O1118" s="95">
        <f t="shared" si="460"/>
        <v>0</v>
      </c>
      <c r="P1118" s="96">
        <f t="shared" si="461"/>
        <v>0</v>
      </c>
      <c r="Q1118" s="5">
        <f t="shared" si="457"/>
        <v>0.12</v>
      </c>
      <c r="R1118" s="8">
        <f t="shared" si="462"/>
        <v>1.0036624540000001</v>
      </c>
      <c r="S1118" s="3">
        <f t="shared" si="463"/>
        <v>4.34934143</v>
      </c>
      <c r="T1118" s="3">
        <f t="shared" si="464"/>
        <v>0</v>
      </c>
      <c r="U1118" s="97" t="str">
        <f t="shared" si="465"/>
        <v>A+J=</v>
      </c>
      <c r="V1118" s="122">
        <f t="shared" si="445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53"/>
        <v>45871</v>
      </c>
      <c r="B1119" s="96">
        <f t="shared" si="446"/>
        <v>1192.36460762</v>
      </c>
      <c r="C1119" s="3">
        <f t="shared" si="443"/>
        <v>1186.3097385999999</v>
      </c>
      <c r="D1119" s="99">
        <f t="shared" si="447"/>
        <v>1088.3119999999999</v>
      </c>
      <c r="E1119" s="120">
        <f>IF(DAY(A1118)=$A$5,VLOOKUP(A1118,[1]A!$E$15:$G$200,3),E1118)</f>
        <v>1091.25</v>
      </c>
      <c r="F1119" s="100">
        <f t="shared" si="448"/>
        <v>45312</v>
      </c>
      <c r="G1119" s="141">
        <f t="shared" si="449"/>
        <v>2.6995934989231252E-3</v>
      </c>
      <c r="H1119" s="101">
        <f t="shared" si="454"/>
        <v>13</v>
      </c>
      <c r="I1119" s="101">
        <f t="shared" si="455"/>
        <v>31</v>
      </c>
      <c r="J1119" s="96">
        <f t="shared" si="456"/>
        <v>1.0011312015791671</v>
      </c>
      <c r="K1119" s="96">
        <v>1</v>
      </c>
      <c r="L1119" s="96">
        <f t="shared" si="450"/>
        <v>1.0011312000000001</v>
      </c>
      <c r="M1119" s="96">
        <f t="shared" si="451"/>
        <v>1187.6516921699999</v>
      </c>
      <c r="N1119" s="24">
        <f t="shared" si="459"/>
        <v>0</v>
      </c>
      <c r="O1119" s="95">
        <f t="shared" si="460"/>
        <v>0</v>
      </c>
      <c r="P1119" s="96">
        <f t="shared" si="461"/>
        <v>0</v>
      </c>
      <c r="Q1119" s="5">
        <f t="shared" si="457"/>
        <v>0.12</v>
      </c>
      <c r="R1119" s="8">
        <f t="shared" si="462"/>
        <v>1.0039682640000001</v>
      </c>
      <c r="S1119" s="3">
        <f t="shared" si="463"/>
        <v>4.7129154499999997</v>
      </c>
      <c r="T1119" s="3">
        <f t="shared" si="464"/>
        <v>0</v>
      </c>
      <c r="U1119" s="97" t="str">
        <f t="shared" si="465"/>
        <v>A+J=</v>
      </c>
      <c r="V1119" s="122">
        <f t="shared" si="445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53"/>
        <v>45872</v>
      </c>
      <c r="B1120" s="96">
        <f t="shared" si="446"/>
        <v>1192.83164612</v>
      </c>
      <c r="C1120" s="3">
        <f t="shared" si="443"/>
        <v>1186.3097385999999</v>
      </c>
      <c r="D1120" s="99">
        <f t="shared" si="447"/>
        <v>1088.3119999999999</v>
      </c>
      <c r="E1120" s="120">
        <f>IF(DAY(A1119)=$A$5,VLOOKUP(A1119,[1]A!$E$15:$G$200,3),E1119)</f>
        <v>1091.25</v>
      </c>
      <c r="F1120" s="100">
        <f t="shared" si="448"/>
        <v>45312</v>
      </c>
      <c r="G1120" s="141">
        <f t="shared" si="449"/>
        <v>2.6995934989231252E-3</v>
      </c>
      <c r="H1120" s="101">
        <f t="shared" si="454"/>
        <v>14</v>
      </c>
      <c r="I1120" s="101">
        <f t="shared" si="455"/>
        <v>31</v>
      </c>
      <c r="J1120" s="96">
        <f t="shared" si="456"/>
        <v>1.0012182700687071</v>
      </c>
      <c r="K1120" s="96">
        <v>1</v>
      </c>
      <c r="L1120" s="96">
        <f t="shared" si="450"/>
        <v>1.0012182700000001</v>
      </c>
      <c r="M1120" s="96">
        <f t="shared" si="451"/>
        <v>1187.75498416</v>
      </c>
      <c r="N1120" s="24">
        <f t="shared" si="459"/>
        <v>0</v>
      </c>
      <c r="O1120" s="95">
        <f t="shared" si="460"/>
        <v>0</v>
      </c>
      <c r="P1120" s="96">
        <f t="shared" si="461"/>
        <v>0</v>
      </c>
      <c r="Q1120" s="5">
        <f t="shared" si="457"/>
        <v>0.12</v>
      </c>
      <c r="R1120" s="8">
        <f t="shared" si="462"/>
        <v>1.0042741660000001</v>
      </c>
      <c r="S1120" s="3">
        <f t="shared" si="463"/>
        <v>5.07666196</v>
      </c>
      <c r="T1120" s="3">
        <f t="shared" si="464"/>
        <v>0</v>
      </c>
      <c r="U1120" s="97" t="str">
        <f t="shared" si="465"/>
        <v>A+J=</v>
      </c>
      <c r="V1120" s="122">
        <f t="shared" si="445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53"/>
        <v>45873</v>
      </c>
      <c r="B1121" s="96">
        <f t="shared" si="446"/>
        <v>1193.2988594799999</v>
      </c>
      <c r="C1121" s="3">
        <f t="shared" si="443"/>
        <v>1186.3097385999999</v>
      </c>
      <c r="D1121" s="99">
        <f t="shared" si="447"/>
        <v>1088.3119999999999</v>
      </c>
      <c r="E1121" s="120">
        <f>IF(DAY(A1120)=$A$5,VLOOKUP(A1120,[1]A!$E$15:$G$200,3),E1120)</f>
        <v>1091.25</v>
      </c>
      <c r="F1121" s="100">
        <f t="shared" si="448"/>
        <v>45312</v>
      </c>
      <c r="G1121" s="141">
        <f t="shared" si="449"/>
        <v>2.6995934989231252E-3</v>
      </c>
      <c r="H1121" s="101">
        <f t="shared" si="454"/>
        <v>15</v>
      </c>
      <c r="I1121" s="101">
        <f t="shared" si="455"/>
        <v>31</v>
      </c>
      <c r="J1121" s="96">
        <f t="shared" si="456"/>
        <v>1.001305346130603</v>
      </c>
      <c r="K1121" s="96">
        <v>1</v>
      </c>
      <c r="L1121" s="96">
        <f t="shared" si="450"/>
        <v>1.00130534</v>
      </c>
      <c r="M1121" s="96">
        <f t="shared" si="451"/>
        <v>1187.8582761499999</v>
      </c>
      <c r="N1121" s="24">
        <f t="shared" si="459"/>
        <v>0</v>
      </c>
      <c r="O1121" s="95">
        <f t="shared" si="460"/>
        <v>0</v>
      </c>
      <c r="P1121" s="96">
        <f t="shared" si="461"/>
        <v>0</v>
      </c>
      <c r="Q1121" s="5">
        <f t="shared" si="457"/>
        <v>0.12</v>
      </c>
      <c r="R1121" s="8">
        <f t="shared" si="462"/>
        <v>1.0045801620000001</v>
      </c>
      <c r="S1121" s="3">
        <f t="shared" si="463"/>
        <v>5.4405833299999999</v>
      </c>
      <c r="T1121" s="3">
        <f t="shared" si="464"/>
        <v>0</v>
      </c>
      <c r="U1121" s="97" t="str">
        <f t="shared" si="465"/>
        <v>A+J=</v>
      </c>
      <c r="V1121" s="122">
        <f t="shared" si="445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53"/>
        <v>45874</v>
      </c>
      <c r="B1122" s="96">
        <f t="shared" si="446"/>
        <v>1193.7662584499999</v>
      </c>
      <c r="C1122" s="3">
        <f t="shared" si="443"/>
        <v>1186.3097385999999</v>
      </c>
      <c r="D1122" s="99">
        <f t="shared" si="447"/>
        <v>1088.3119999999999</v>
      </c>
      <c r="E1122" s="120">
        <f>IF(DAY(A1121)=$A$5,VLOOKUP(A1121,[1]A!$E$15:$G$200,3),E1121)</f>
        <v>1091.25</v>
      </c>
      <c r="F1122" s="100">
        <f t="shared" si="448"/>
        <v>45312</v>
      </c>
      <c r="G1122" s="141">
        <f t="shared" si="449"/>
        <v>2.6995934989231252E-3</v>
      </c>
      <c r="H1122" s="101">
        <f t="shared" si="454"/>
        <v>16</v>
      </c>
      <c r="I1122" s="101">
        <f t="shared" si="455"/>
        <v>31</v>
      </c>
      <c r="J1122" s="96">
        <f t="shared" si="456"/>
        <v>1.0013924297655135</v>
      </c>
      <c r="K1122" s="96">
        <v>1</v>
      </c>
      <c r="L1122" s="96">
        <f t="shared" si="450"/>
        <v>1.0013924199999999</v>
      </c>
      <c r="M1122" s="96">
        <f t="shared" si="451"/>
        <v>1187.9615799999999</v>
      </c>
      <c r="N1122" s="24">
        <f t="shared" si="459"/>
        <v>0</v>
      </c>
      <c r="O1122" s="95">
        <f t="shared" si="460"/>
        <v>0</v>
      </c>
      <c r="P1122" s="96">
        <f t="shared" si="461"/>
        <v>0</v>
      </c>
      <c r="Q1122" s="5">
        <f t="shared" si="457"/>
        <v>0.12</v>
      </c>
      <c r="R1122" s="8">
        <f t="shared" si="462"/>
        <v>1.0048862510000001</v>
      </c>
      <c r="S1122" s="3">
        <f t="shared" si="463"/>
        <v>5.8046784499999999</v>
      </c>
      <c r="T1122" s="3">
        <f t="shared" si="464"/>
        <v>0</v>
      </c>
      <c r="U1122" s="97" t="str">
        <f t="shared" si="465"/>
        <v>A+J=</v>
      </c>
      <c r="V1122" s="122">
        <f t="shared" si="445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53"/>
        <v>45875</v>
      </c>
      <c r="B1123" s="96">
        <f t="shared" si="446"/>
        <v>1194.2338550099998</v>
      </c>
      <c r="C1123" s="3">
        <f t="shared" si="443"/>
        <v>1186.3097385999999</v>
      </c>
      <c r="D1123" s="99">
        <f t="shared" si="447"/>
        <v>1088.3119999999999</v>
      </c>
      <c r="E1123" s="120">
        <f>IF(DAY(A1122)=$A$5,VLOOKUP(A1122,[1]A!$E$15:$G$200,3),E1122)</f>
        <v>1091.25</v>
      </c>
      <c r="F1123" s="100">
        <f t="shared" si="448"/>
        <v>45312</v>
      </c>
      <c r="G1123" s="141">
        <f t="shared" si="449"/>
        <v>2.6995934989231252E-3</v>
      </c>
      <c r="H1123" s="101">
        <f t="shared" si="454"/>
        <v>17</v>
      </c>
      <c r="I1123" s="101">
        <f t="shared" si="455"/>
        <v>31</v>
      </c>
      <c r="J1123" s="96">
        <f t="shared" si="456"/>
        <v>1.0014795209740972</v>
      </c>
      <c r="K1123" s="96">
        <v>1</v>
      </c>
      <c r="L1123" s="96">
        <f t="shared" si="450"/>
        <v>1.00147952</v>
      </c>
      <c r="M1123" s="96">
        <f t="shared" si="451"/>
        <v>1188.06490758</v>
      </c>
      <c r="N1123" s="24">
        <f t="shared" si="459"/>
        <v>0</v>
      </c>
      <c r="O1123" s="95">
        <f t="shared" si="460"/>
        <v>0</v>
      </c>
      <c r="P1123" s="96">
        <f t="shared" si="461"/>
        <v>0</v>
      </c>
      <c r="Q1123" s="5">
        <f t="shared" si="457"/>
        <v>0.12</v>
      </c>
      <c r="R1123" s="8">
        <f t="shared" si="462"/>
        <v>1.0051924329999999</v>
      </c>
      <c r="S1123" s="3">
        <f t="shared" si="463"/>
        <v>6.1689474300000002</v>
      </c>
      <c r="T1123" s="3">
        <f t="shared" si="464"/>
        <v>0</v>
      </c>
      <c r="U1123" s="97" t="str">
        <f t="shared" si="465"/>
        <v>A+J=</v>
      </c>
      <c r="V1123" s="122">
        <f t="shared" si="445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53"/>
        <v>45876</v>
      </c>
      <c r="B1124" s="96">
        <f t="shared" si="446"/>
        <v>1194.70161459</v>
      </c>
      <c r="C1124" s="3">
        <f t="shared" si="443"/>
        <v>1186.3097385999999</v>
      </c>
      <c r="D1124" s="99">
        <f t="shared" si="447"/>
        <v>1088.3119999999999</v>
      </c>
      <c r="E1124" s="120">
        <f>IF(DAY(A1123)=$A$5,VLOOKUP(A1123,[1]A!$E$15:$G$200,3),E1123)</f>
        <v>1091.25</v>
      </c>
      <c r="F1124" s="100">
        <f t="shared" si="448"/>
        <v>45312</v>
      </c>
      <c r="G1124" s="141">
        <f t="shared" si="449"/>
        <v>2.6995934989231252E-3</v>
      </c>
      <c r="H1124" s="101">
        <f t="shared" si="454"/>
        <v>18</v>
      </c>
      <c r="I1124" s="101">
        <f t="shared" si="455"/>
        <v>31</v>
      </c>
      <c r="J1124" s="96">
        <f t="shared" si="456"/>
        <v>1.001566619757013</v>
      </c>
      <c r="K1124" s="96">
        <v>1</v>
      </c>
      <c r="L1124" s="96">
        <f t="shared" si="450"/>
        <v>1.00156661</v>
      </c>
      <c r="M1124" s="96">
        <f t="shared" si="451"/>
        <v>1188.16822329</v>
      </c>
      <c r="N1124" s="24">
        <f t="shared" si="459"/>
        <v>0</v>
      </c>
      <c r="O1124" s="95">
        <f t="shared" si="460"/>
        <v>0</v>
      </c>
      <c r="P1124" s="96">
        <f t="shared" si="461"/>
        <v>0</v>
      </c>
      <c r="Q1124" s="5">
        <f t="shared" si="457"/>
        <v>0.12</v>
      </c>
      <c r="R1124" s="8">
        <f t="shared" si="462"/>
        <v>1.005498709</v>
      </c>
      <c r="S1124" s="3">
        <f t="shared" si="463"/>
        <v>6.5333912999999999</v>
      </c>
      <c r="T1124" s="3">
        <f t="shared" si="464"/>
        <v>0</v>
      </c>
      <c r="U1124" s="97" t="str">
        <f t="shared" si="465"/>
        <v>A+J=</v>
      </c>
      <c r="V1124" s="122">
        <f t="shared" si="445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53"/>
        <v>45877</v>
      </c>
      <c r="B1125" s="96">
        <f t="shared" si="446"/>
        <v>1195.1695718400001</v>
      </c>
      <c r="C1125" s="3">
        <f t="shared" si="443"/>
        <v>1186.3097385999999</v>
      </c>
      <c r="D1125" s="99">
        <f t="shared" si="447"/>
        <v>1088.3119999999999</v>
      </c>
      <c r="E1125" s="120">
        <f>IF(DAY(A1124)=$A$5,VLOOKUP(A1124,[1]A!$E$15:$G$200,3),E1124)</f>
        <v>1091.25</v>
      </c>
      <c r="F1125" s="100">
        <f t="shared" si="448"/>
        <v>45312</v>
      </c>
      <c r="G1125" s="141">
        <f t="shared" si="449"/>
        <v>2.6995934989231252E-3</v>
      </c>
      <c r="H1125" s="101">
        <f t="shared" si="454"/>
        <v>19</v>
      </c>
      <c r="I1125" s="101">
        <f t="shared" si="455"/>
        <v>31</v>
      </c>
      <c r="J1125" s="96">
        <f t="shared" si="456"/>
        <v>1.0016537261149192</v>
      </c>
      <c r="K1125" s="96">
        <v>1</v>
      </c>
      <c r="L1125" s="96">
        <f t="shared" si="450"/>
        <v>1.00165372</v>
      </c>
      <c r="M1125" s="96">
        <f t="shared" si="451"/>
        <v>1188.27156274</v>
      </c>
      <c r="N1125" s="24">
        <f t="shared" si="459"/>
        <v>0</v>
      </c>
      <c r="O1125" s="95">
        <f t="shared" si="460"/>
        <v>0</v>
      </c>
      <c r="P1125" s="96">
        <f t="shared" si="461"/>
        <v>0</v>
      </c>
      <c r="Q1125" s="5">
        <f t="shared" si="457"/>
        <v>0.12</v>
      </c>
      <c r="R1125" s="8">
        <f t="shared" si="462"/>
        <v>1.0058050780000001</v>
      </c>
      <c r="S1125" s="3">
        <f t="shared" si="463"/>
        <v>6.8980091000000003</v>
      </c>
      <c r="T1125" s="3">
        <f t="shared" si="464"/>
        <v>0</v>
      </c>
      <c r="U1125" s="97" t="str">
        <f t="shared" si="465"/>
        <v>A+J=</v>
      </c>
      <c r="V1125" s="122">
        <f t="shared" si="445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53"/>
        <v>45878</v>
      </c>
      <c r="B1126" s="96">
        <f t="shared" si="446"/>
        <v>1195.63771486</v>
      </c>
      <c r="C1126" s="3">
        <f t="shared" ref="C1126:C1132" si="466">IF(N1125&gt;0,M1125-P1125,C1125)</f>
        <v>1186.3097385999999</v>
      </c>
      <c r="D1126" s="99">
        <f t="shared" si="447"/>
        <v>1088.3119999999999</v>
      </c>
      <c r="E1126" s="120">
        <f>IF(DAY(A1125)=$A$5,VLOOKUP(A1125,[1]A!$E$15:$G$200,3),E1125)</f>
        <v>1091.25</v>
      </c>
      <c r="F1126" s="100">
        <f t="shared" si="448"/>
        <v>45312</v>
      </c>
      <c r="G1126" s="141">
        <f t="shared" si="449"/>
        <v>2.6995934989231252E-3</v>
      </c>
      <c r="H1126" s="101">
        <f t="shared" si="454"/>
        <v>20</v>
      </c>
      <c r="I1126" s="101">
        <f t="shared" si="455"/>
        <v>31</v>
      </c>
      <c r="J1126" s="96">
        <f t="shared" si="456"/>
        <v>1.0017408400484749</v>
      </c>
      <c r="K1126" s="96">
        <v>1</v>
      </c>
      <c r="L1126" s="96">
        <f t="shared" si="450"/>
        <v>1.0017408400000001</v>
      </c>
      <c r="M1126" s="96">
        <f t="shared" si="451"/>
        <v>1188.37491404</v>
      </c>
      <c r="N1126" s="24">
        <f t="shared" si="459"/>
        <v>0</v>
      </c>
      <c r="O1126" s="95">
        <f t="shared" si="460"/>
        <v>0</v>
      </c>
      <c r="P1126" s="96">
        <f t="shared" si="461"/>
        <v>0</v>
      </c>
      <c r="Q1126" s="5">
        <f t="shared" si="457"/>
        <v>0.12</v>
      </c>
      <c r="R1126" s="8">
        <f t="shared" si="462"/>
        <v>1.00611154</v>
      </c>
      <c r="S1126" s="3">
        <f t="shared" si="463"/>
        <v>7.2628008199999998</v>
      </c>
      <c r="T1126" s="3">
        <f t="shared" si="464"/>
        <v>0</v>
      </c>
      <c r="U1126" s="97" t="str">
        <f t="shared" si="465"/>
        <v>A+J=</v>
      </c>
      <c r="V1126" s="122">
        <f t="shared" si="445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53"/>
        <v>45879</v>
      </c>
      <c r="B1127" s="96">
        <f t="shared" si="446"/>
        <v>1196.1060317500001</v>
      </c>
      <c r="C1127" s="3">
        <f t="shared" si="466"/>
        <v>1186.3097385999999</v>
      </c>
      <c r="D1127" s="99">
        <f t="shared" si="447"/>
        <v>1088.3119999999999</v>
      </c>
      <c r="E1127" s="120">
        <f>IF(DAY(A1126)=$A$5,VLOOKUP(A1126,[1]A!$E$15:$G$200,3),E1126)</f>
        <v>1091.25</v>
      </c>
      <c r="F1127" s="100">
        <f t="shared" si="448"/>
        <v>45312</v>
      </c>
      <c r="G1127" s="141">
        <f t="shared" si="449"/>
        <v>2.6995934989231252E-3</v>
      </c>
      <c r="H1127" s="101">
        <f t="shared" si="454"/>
        <v>21</v>
      </c>
      <c r="I1127" s="101">
        <f t="shared" si="455"/>
        <v>31</v>
      </c>
      <c r="J1127" s="96">
        <f t="shared" si="456"/>
        <v>1.001827961558339</v>
      </c>
      <c r="K1127" s="96">
        <v>1</v>
      </c>
      <c r="L1127" s="96">
        <f t="shared" si="450"/>
        <v>1.00182796</v>
      </c>
      <c r="M1127" s="96">
        <f t="shared" si="451"/>
        <v>1188.47826534</v>
      </c>
      <c r="N1127" s="24">
        <f t="shared" si="459"/>
        <v>0</v>
      </c>
      <c r="O1127" s="95">
        <f t="shared" si="460"/>
        <v>0</v>
      </c>
      <c r="P1127" s="96">
        <f t="shared" si="461"/>
        <v>0</v>
      </c>
      <c r="Q1127" s="5">
        <f t="shared" si="457"/>
        <v>0.12</v>
      </c>
      <c r="R1127" s="8">
        <f t="shared" si="462"/>
        <v>1.0064180949999999</v>
      </c>
      <c r="S1127" s="3">
        <f t="shared" si="463"/>
        <v>7.6277664100000004</v>
      </c>
      <c r="T1127" s="3">
        <f t="shared" si="464"/>
        <v>0</v>
      </c>
      <c r="U1127" s="97" t="str">
        <f t="shared" si="465"/>
        <v>A+J=</v>
      </c>
      <c r="V1127" s="122">
        <f t="shared" si="445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53"/>
        <v>45880</v>
      </c>
      <c r="B1128" s="96">
        <f t="shared" si="446"/>
        <v>1196.5745356800001</v>
      </c>
      <c r="C1128" s="3">
        <f t="shared" si="466"/>
        <v>1186.3097385999999</v>
      </c>
      <c r="D1128" s="99">
        <f t="shared" si="447"/>
        <v>1088.3119999999999</v>
      </c>
      <c r="E1128" s="120">
        <f>IF(DAY(A1127)=$A$5,VLOOKUP(A1127,[1]A!$E$15:$G$200,3),E1127)</f>
        <v>1091.25</v>
      </c>
      <c r="F1128" s="100">
        <f t="shared" si="448"/>
        <v>45312</v>
      </c>
      <c r="G1128" s="141">
        <f t="shared" si="449"/>
        <v>2.6995934989231252E-3</v>
      </c>
      <c r="H1128" s="101">
        <f t="shared" si="454"/>
        <v>22</v>
      </c>
      <c r="I1128" s="101">
        <f t="shared" si="455"/>
        <v>31</v>
      </c>
      <c r="J1128" s="96">
        <f t="shared" si="456"/>
        <v>1.0019150906451701</v>
      </c>
      <c r="K1128" s="96">
        <v>1</v>
      </c>
      <c r="L1128" s="96">
        <f t="shared" si="450"/>
        <v>1.00191509</v>
      </c>
      <c r="M1128" s="96">
        <f t="shared" si="451"/>
        <v>1188.58162851</v>
      </c>
      <c r="N1128" s="24">
        <f t="shared" si="459"/>
        <v>0</v>
      </c>
      <c r="O1128" s="95">
        <f t="shared" si="460"/>
        <v>0</v>
      </c>
      <c r="P1128" s="96">
        <f t="shared" si="461"/>
        <v>0</v>
      </c>
      <c r="Q1128" s="5">
        <f t="shared" si="457"/>
        <v>0.12</v>
      </c>
      <c r="R1128" s="8">
        <f t="shared" si="462"/>
        <v>1.006724744</v>
      </c>
      <c r="S1128" s="3">
        <f t="shared" si="463"/>
        <v>7.9929071699999996</v>
      </c>
      <c r="T1128" s="3">
        <f t="shared" si="464"/>
        <v>0</v>
      </c>
      <c r="U1128" s="97" t="str">
        <f t="shared" si="465"/>
        <v>A+J=</v>
      </c>
      <c r="V1128" s="122">
        <f t="shared" si="445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53"/>
        <v>45881</v>
      </c>
      <c r="B1129" s="96">
        <f t="shared" si="446"/>
        <v>1197.0432147399999</v>
      </c>
      <c r="C1129" s="3">
        <f t="shared" si="466"/>
        <v>1186.3097385999999</v>
      </c>
      <c r="D1129" s="99">
        <f t="shared" si="447"/>
        <v>1088.3119999999999</v>
      </c>
      <c r="E1129" s="120">
        <f>IF(DAY(A1128)=$A$5,VLOOKUP(A1128,[1]A!$E$15:$G$200,3),E1128)</f>
        <v>1091.25</v>
      </c>
      <c r="F1129" s="100">
        <f t="shared" si="448"/>
        <v>45312</v>
      </c>
      <c r="G1129" s="141">
        <f t="shared" si="449"/>
        <v>2.6995934989231252E-3</v>
      </c>
      <c r="H1129" s="101">
        <f t="shared" si="454"/>
        <v>23</v>
      </c>
      <c r="I1129" s="101">
        <f t="shared" si="455"/>
        <v>31</v>
      </c>
      <c r="J1129" s="96">
        <f t="shared" si="456"/>
        <v>1.0020022273096274</v>
      </c>
      <c r="K1129" s="96">
        <v>1</v>
      </c>
      <c r="L1129" s="96">
        <f t="shared" si="450"/>
        <v>1.0020022200000001</v>
      </c>
      <c r="M1129" s="96">
        <f t="shared" si="451"/>
        <v>1188.6849916799999</v>
      </c>
      <c r="N1129" s="24">
        <f t="shared" si="459"/>
        <v>0</v>
      </c>
      <c r="O1129" s="95">
        <f t="shared" si="460"/>
        <v>0</v>
      </c>
      <c r="P1129" s="96">
        <f t="shared" si="461"/>
        <v>0</v>
      </c>
      <c r="Q1129" s="5">
        <f t="shared" si="457"/>
        <v>0.12</v>
      </c>
      <c r="R1129" s="8">
        <f t="shared" si="462"/>
        <v>1.0070314869999999</v>
      </c>
      <c r="S1129" s="3">
        <f t="shared" si="463"/>
        <v>8.3582230600000003</v>
      </c>
      <c r="T1129" s="3">
        <f t="shared" si="464"/>
        <v>0</v>
      </c>
      <c r="U1129" s="97" t="str">
        <f t="shared" si="465"/>
        <v>A+J=</v>
      </c>
      <c r="V1129" s="122">
        <f t="shared" si="445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53"/>
        <v>45882</v>
      </c>
      <c r="B1130" s="96">
        <f t="shared" si="446"/>
        <v>1197.51209167</v>
      </c>
      <c r="C1130" s="3">
        <f t="shared" si="466"/>
        <v>1186.3097385999999</v>
      </c>
      <c r="D1130" s="99">
        <f t="shared" si="447"/>
        <v>1088.3119999999999</v>
      </c>
      <c r="E1130" s="120">
        <f>IF(DAY(A1129)=$A$5,VLOOKUP(A1129,[1]A!$E$15:$G$200,3),E1129)</f>
        <v>1091.25</v>
      </c>
      <c r="F1130" s="100">
        <f t="shared" si="448"/>
        <v>45312</v>
      </c>
      <c r="G1130" s="141">
        <f t="shared" si="449"/>
        <v>2.6995934989231252E-3</v>
      </c>
      <c r="H1130" s="101">
        <f t="shared" si="454"/>
        <v>24</v>
      </c>
      <c r="I1130" s="101">
        <f t="shared" si="455"/>
        <v>31</v>
      </c>
      <c r="J1130" s="96">
        <f t="shared" si="456"/>
        <v>1.00208937155237</v>
      </c>
      <c r="K1130" s="96">
        <v>1</v>
      </c>
      <c r="L1130" s="96">
        <f t="shared" si="450"/>
        <v>1.00208937</v>
      </c>
      <c r="M1130" s="96">
        <f t="shared" si="451"/>
        <v>1188.7883785700001</v>
      </c>
      <c r="N1130" s="24">
        <f t="shared" si="459"/>
        <v>0</v>
      </c>
      <c r="O1130" s="95">
        <f t="shared" si="460"/>
        <v>0</v>
      </c>
      <c r="P1130" s="96">
        <f t="shared" si="461"/>
        <v>0</v>
      </c>
      <c r="Q1130" s="5">
        <f t="shared" si="457"/>
        <v>0.12</v>
      </c>
      <c r="R1130" s="8">
        <f t="shared" si="462"/>
        <v>1.0073383229999999</v>
      </c>
      <c r="S1130" s="3">
        <f t="shared" si="463"/>
        <v>8.7237130999999994</v>
      </c>
      <c r="T1130" s="3">
        <f t="shared" si="464"/>
        <v>0</v>
      </c>
      <c r="U1130" s="97" t="str">
        <f t="shared" si="465"/>
        <v>A+J=</v>
      </c>
      <c r="V1130" s="122">
        <f t="shared" si="445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53"/>
        <v>45883</v>
      </c>
      <c r="B1131" s="96">
        <f t="shared" si="446"/>
        <v>1197.98114261</v>
      </c>
      <c r="C1131" s="3">
        <f t="shared" si="466"/>
        <v>1186.3097385999999</v>
      </c>
      <c r="D1131" s="99">
        <f t="shared" si="447"/>
        <v>1088.3119999999999</v>
      </c>
      <c r="E1131" s="120">
        <f>IF(DAY(A1130)=$A$5,VLOOKUP(A1130,[1]A!$E$15:$G$200,3),E1130)</f>
        <v>1091.25</v>
      </c>
      <c r="F1131" s="100">
        <f t="shared" si="448"/>
        <v>45312</v>
      </c>
      <c r="G1131" s="141">
        <f t="shared" si="449"/>
        <v>2.6995934989231252E-3</v>
      </c>
      <c r="H1131" s="101">
        <f t="shared" si="454"/>
        <v>25</v>
      </c>
      <c r="I1131" s="101">
        <f t="shared" si="455"/>
        <v>31</v>
      </c>
      <c r="J1131" s="96">
        <f t="shared" si="456"/>
        <v>1.0021765233740567</v>
      </c>
      <c r="K1131" s="96">
        <v>1</v>
      </c>
      <c r="L1131" s="96">
        <f t="shared" si="450"/>
        <v>1.0021765199999999</v>
      </c>
      <c r="M1131" s="96">
        <f t="shared" si="451"/>
        <v>1188.8917654700001</v>
      </c>
      <c r="N1131" s="24">
        <f t="shared" si="459"/>
        <v>0</v>
      </c>
      <c r="O1131" s="95">
        <f t="shared" si="460"/>
        <v>0</v>
      </c>
      <c r="P1131" s="96">
        <f t="shared" si="461"/>
        <v>0</v>
      </c>
      <c r="Q1131" s="5">
        <f t="shared" si="457"/>
        <v>0.12</v>
      </c>
      <c r="R1131" s="8">
        <f t="shared" si="462"/>
        <v>1.0076452520000001</v>
      </c>
      <c r="S1131" s="3">
        <f t="shared" si="463"/>
        <v>9.0893771399999999</v>
      </c>
      <c r="T1131" s="3">
        <f t="shared" si="464"/>
        <v>0</v>
      </c>
      <c r="U1131" s="97" t="str">
        <f t="shared" ref="U1131:U1132" si="467">U1130</f>
        <v>A+J=</v>
      </c>
      <c r="V1131" s="122">
        <f t="shared" ref="V1131:V1194" si="468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53"/>
        <v>45884</v>
      </c>
      <c r="B1132" s="96">
        <f t="shared" si="446"/>
        <v>1198.45038073</v>
      </c>
      <c r="C1132" s="3">
        <f t="shared" si="466"/>
        <v>1186.3097385999999</v>
      </c>
      <c r="D1132" s="99">
        <f t="shared" si="447"/>
        <v>1088.3119999999999</v>
      </c>
      <c r="E1132" s="120">
        <f>IF(DAY(A1131)=$A$5,VLOOKUP(A1131,[1]A!$E$15:$G$200,3),E1131)</f>
        <v>1091.25</v>
      </c>
      <c r="F1132" s="100">
        <f t="shared" si="448"/>
        <v>45312</v>
      </c>
      <c r="G1132" s="141">
        <f t="shared" si="449"/>
        <v>2.6995934989231252E-3</v>
      </c>
      <c r="H1132" s="101">
        <f t="shared" si="454"/>
        <v>26</v>
      </c>
      <c r="I1132" s="101">
        <f t="shared" si="455"/>
        <v>31</v>
      </c>
      <c r="J1132" s="96">
        <f t="shared" si="456"/>
        <v>1.0022636827753468</v>
      </c>
      <c r="K1132" s="96">
        <v>1</v>
      </c>
      <c r="L1132" s="96">
        <f t="shared" si="450"/>
        <v>1.00226368</v>
      </c>
      <c r="M1132" s="96">
        <f t="shared" si="451"/>
        <v>1188.9951642200001</v>
      </c>
      <c r="N1132" s="24">
        <f t="shared" si="459"/>
        <v>0</v>
      </c>
      <c r="O1132" s="95">
        <f t="shared" si="460"/>
        <v>0</v>
      </c>
      <c r="P1132" s="96">
        <f t="shared" si="461"/>
        <v>0</v>
      </c>
      <c r="Q1132" s="5">
        <f t="shared" si="457"/>
        <v>0.12</v>
      </c>
      <c r="R1132" s="8">
        <f t="shared" si="462"/>
        <v>1.0079522750000001</v>
      </c>
      <c r="S1132" s="3">
        <f t="shared" si="463"/>
        <v>9.4552165099999996</v>
      </c>
      <c r="T1132" s="3">
        <f t="shared" si="464"/>
        <v>0</v>
      </c>
      <c r="U1132" s="97" t="str">
        <f t="shared" si="467"/>
        <v>A+J=</v>
      </c>
      <c r="V1132" s="122">
        <f t="shared" si="468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53"/>
        <v>45885</v>
      </c>
      <c r="B1133" s="96">
        <f t="shared" ref="B1133:B1196" si="469">(M1133+S1133)</f>
        <v>1198.91979294</v>
      </c>
      <c r="C1133" s="3">
        <f t="shared" ref="C1133:C1196" si="470">IF(N1132&gt;0,M1132-P1132,C1132)</f>
        <v>1186.3097385999999</v>
      </c>
      <c r="D1133" s="99">
        <f t="shared" ref="D1133:D1196" si="471">IF(E1133=E1132,D1132,E1132)</f>
        <v>1088.3119999999999</v>
      </c>
      <c r="E1133" s="120">
        <f>IF(DAY(A1132)=$A$5,VLOOKUP(A1132,[1]A!$E$15:$G$200,3),E1132)</f>
        <v>1091.25</v>
      </c>
      <c r="F1133" s="100">
        <f t="shared" ref="F1133:F1196" si="472">IF(D1133=D1132,F1132,EDATE(A1133,-1))</f>
        <v>45312</v>
      </c>
      <c r="G1133" s="141">
        <f t="shared" ref="G1133:G1196" si="473">(E1133/D1133)-1</f>
        <v>2.6995934989231252E-3</v>
      </c>
      <c r="H1133" s="101">
        <f t="shared" ref="H1133:H1196" si="474">IF(A1133&gt;A$7,IF(DAY(A1133)=A$5+1,1,H1132+1),0)</f>
        <v>27</v>
      </c>
      <c r="I1133" s="101">
        <f t="shared" ref="I1133:I1196" si="475">IF(DAY(A1133)=A$5+1,DAY(EOMONTH(A1133,0)),I1132)</f>
        <v>31</v>
      </c>
      <c r="J1133" s="96">
        <f t="shared" ref="J1133:J1196" si="476">IF(E1133&gt;D1133,((E1133/D1133)^(H1133/I1133)),1)</f>
        <v>1.0023508497568998</v>
      </c>
      <c r="K1133" s="96">
        <v>1</v>
      </c>
      <c r="L1133" s="96">
        <f t="shared" ref="L1133:L1196" si="477">TRUNC(J1133*K1133,8)</f>
        <v>1.0023508400000001</v>
      </c>
      <c r="M1133" s="96">
        <f t="shared" ref="M1133:M1196" si="478">TRUNC(C1133*L1133,8)</f>
        <v>1189.09856298</v>
      </c>
      <c r="N1133" s="24">
        <f t="shared" si="459"/>
        <v>0</v>
      </c>
      <c r="O1133" s="95">
        <f t="shared" si="460"/>
        <v>0</v>
      </c>
      <c r="P1133" s="96">
        <f t="shared" ref="P1133:P1196" si="479">IF(O1133&gt;0,TRUNC(O1133*M1133,8),0)</f>
        <v>0</v>
      </c>
      <c r="Q1133" s="5">
        <f t="shared" si="457"/>
        <v>0.12</v>
      </c>
      <c r="R1133" s="8">
        <f t="shared" ref="R1133:R1196" si="480">ROUND((1+Q1133)^(30/360)^(H1133/I1133),9)</f>
        <v>1.0082593909999999</v>
      </c>
      <c r="S1133" s="3">
        <f t="shared" ref="S1133:S1196" si="481">TRUNC(M1133*(R1133-1),8)</f>
        <v>9.8212299600000001</v>
      </c>
      <c r="T1133" s="3">
        <f t="shared" ref="T1133:T1196" si="482">IF(N1133&gt;0,P1133+S1133,0)</f>
        <v>0</v>
      </c>
      <c r="U1133" s="97" t="str">
        <f t="shared" ref="U1133" si="483">U1132</f>
        <v>A+J=</v>
      </c>
      <c r="V1133" s="122">
        <f t="shared" si="468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53"/>
        <v>45886</v>
      </c>
      <c r="B1134" s="96">
        <f t="shared" si="469"/>
        <v>1199.38940437</v>
      </c>
      <c r="C1134" s="3">
        <f t="shared" si="470"/>
        <v>1186.3097385999999</v>
      </c>
      <c r="D1134" s="99">
        <f t="shared" si="471"/>
        <v>1088.3119999999999</v>
      </c>
      <c r="E1134" s="120">
        <f>IF(DAY(A1133)=$A$5,VLOOKUP(A1133,[1]A!$E$15:$G$200,3),E1133)</f>
        <v>1091.25</v>
      </c>
      <c r="F1134" s="100">
        <f t="shared" si="472"/>
        <v>45312</v>
      </c>
      <c r="G1134" s="141">
        <f t="shared" si="473"/>
        <v>2.6995934989231252E-3</v>
      </c>
      <c r="H1134" s="101">
        <f t="shared" si="474"/>
        <v>28</v>
      </c>
      <c r="I1134" s="101">
        <f t="shared" si="475"/>
        <v>31</v>
      </c>
      <c r="J1134" s="96">
        <f t="shared" si="476"/>
        <v>1.0024380243193745</v>
      </c>
      <c r="K1134" s="96">
        <v>1</v>
      </c>
      <c r="L1134" s="96">
        <f t="shared" si="477"/>
        <v>1.00243802</v>
      </c>
      <c r="M1134" s="96">
        <f t="shared" si="478"/>
        <v>1189.2019854600001</v>
      </c>
      <c r="N1134" s="24">
        <f t="shared" si="459"/>
        <v>0</v>
      </c>
      <c r="O1134" s="95">
        <f t="shared" si="460"/>
        <v>0</v>
      </c>
      <c r="P1134" s="96">
        <f t="shared" si="479"/>
        <v>0</v>
      </c>
      <c r="Q1134" s="5">
        <f t="shared" si="457"/>
        <v>0.12</v>
      </c>
      <c r="R1134" s="8">
        <f t="shared" si="480"/>
        <v>1.0085666010000001</v>
      </c>
      <c r="S1134" s="3">
        <f t="shared" si="481"/>
        <v>10.18741891</v>
      </c>
      <c r="T1134" s="3">
        <f t="shared" si="482"/>
        <v>0</v>
      </c>
      <c r="U1134" s="97" t="str">
        <f t="shared" ref="U1134" si="484">U1133</f>
        <v>A+J=</v>
      </c>
      <c r="V1134" s="122">
        <f t="shared" si="468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53"/>
        <v>45887</v>
      </c>
      <c r="B1135" s="96">
        <f t="shared" si="469"/>
        <v>1199.85919115</v>
      </c>
      <c r="C1135" s="3">
        <f t="shared" si="470"/>
        <v>1186.3097385999999</v>
      </c>
      <c r="D1135" s="99">
        <f t="shared" si="471"/>
        <v>1088.3119999999999</v>
      </c>
      <c r="E1135" s="120">
        <f>IF(DAY(A1134)=$A$5,VLOOKUP(A1134,[1]A!$E$15:$G$200,3),E1134)</f>
        <v>1091.25</v>
      </c>
      <c r="F1135" s="100">
        <f t="shared" si="472"/>
        <v>45312</v>
      </c>
      <c r="G1135" s="141">
        <f t="shared" si="473"/>
        <v>2.6995934989231252E-3</v>
      </c>
      <c r="H1135" s="101">
        <f t="shared" si="474"/>
        <v>29</v>
      </c>
      <c r="I1135" s="101">
        <f t="shared" si="475"/>
        <v>31</v>
      </c>
      <c r="J1135" s="96">
        <f t="shared" si="476"/>
        <v>1.0025252064634302</v>
      </c>
      <c r="K1135" s="96">
        <v>1</v>
      </c>
      <c r="L1135" s="96">
        <f t="shared" si="477"/>
        <v>1.0025252</v>
      </c>
      <c r="M1135" s="96">
        <f t="shared" si="478"/>
        <v>1189.30540795</v>
      </c>
      <c r="N1135" s="24">
        <f t="shared" si="459"/>
        <v>0</v>
      </c>
      <c r="O1135" s="95">
        <f t="shared" si="460"/>
        <v>0</v>
      </c>
      <c r="P1135" s="96">
        <f t="shared" si="479"/>
        <v>0</v>
      </c>
      <c r="Q1135" s="5">
        <f t="shared" si="457"/>
        <v>0.12</v>
      </c>
      <c r="R1135" s="8">
        <f t="shared" si="480"/>
        <v>1.008873905</v>
      </c>
      <c r="S1135" s="3">
        <f t="shared" si="481"/>
        <v>10.5537832</v>
      </c>
      <c r="T1135" s="3">
        <f t="shared" si="482"/>
        <v>0</v>
      </c>
      <c r="U1135" s="97" t="str">
        <f t="shared" ref="U1135" si="485">U1134</f>
        <v>A+J=</v>
      </c>
      <c r="V1135" s="122">
        <f t="shared" si="468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53"/>
        <v>45888</v>
      </c>
      <c r="B1136" s="96">
        <f t="shared" si="469"/>
        <v>1200.3291640699999</v>
      </c>
      <c r="C1136" s="3">
        <f t="shared" si="470"/>
        <v>1186.3097385999999</v>
      </c>
      <c r="D1136" s="99">
        <f t="shared" si="471"/>
        <v>1088.3119999999999</v>
      </c>
      <c r="E1136" s="120">
        <f>IF(DAY(A1135)=$A$5,VLOOKUP(A1135,[1]A!$E$15:$G$200,3),E1135)</f>
        <v>1091.25</v>
      </c>
      <c r="F1136" s="100">
        <f t="shared" si="472"/>
        <v>45312</v>
      </c>
      <c r="G1136" s="141">
        <f t="shared" si="473"/>
        <v>2.6995934989231252E-3</v>
      </c>
      <c r="H1136" s="101">
        <f t="shared" si="474"/>
        <v>30</v>
      </c>
      <c r="I1136" s="101">
        <f t="shared" si="475"/>
        <v>31</v>
      </c>
      <c r="J1136" s="96">
        <f t="shared" si="476"/>
        <v>1.0026123961897266</v>
      </c>
      <c r="K1136" s="96">
        <v>1</v>
      </c>
      <c r="L1136" s="96">
        <f t="shared" si="477"/>
        <v>1.0026123899999999</v>
      </c>
      <c r="M1136" s="96">
        <f t="shared" si="478"/>
        <v>1189.4088422899999</v>
      </c>
      <c r="N1136" s="24">
        <f t="shared" si="459"/>
        <v>0</v>
      </c>
      <c r="O1136" s="95">
        <f t="shared" si="460"/>
        <v>0</v>
      </c>
      <c r="P1136" s="96">
        <f t="shared" si="479"/>
        <v>0</v>
      </c>
      <c r="Q1136" s="5">
        <f t="shared" si="457"/>
        <v>0.12</v>
      </c>
      <c r="R1136" s="8">
        <f t="shared" si="480"/>
        <v>1.009181302</v>
      </c>
      <c r="S1136" s="3">
        <f t="shared" si="481"/>
        <v>10.92032178</v>
      </c>
      <c r="T1136" s="3">
        <f t="shared" si="482"/>
        <v>0</v>
      </c>
      <c r="U1136" s="97" t="str">
        <f t="shared" ref="U1136" si="486">U1135</f>
        <v>A+J=</v>
      </c>
      <c r="V1136" s="122">
        <f t="shared" si="468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53"/>
        <v>45889</v>
      </c>
      <c r="B1137" s="96">
        <f t="shared" si="469"/>
        <v>1200.79932437</v>
      </c>
      <c r="C1137" s="3">
        <f t="shared" si="470"/>
        <v>1186.3097385999999</v>
      </c>
      <c r="D1137" s="99">
        <f t="shared" si="471"/>
        <v>1088.3119999999999</v>
      </c>
      <c r="E1137" s="120">
        <f>IF(DAY(A1136)=$A$5,VLOOKUP(A1136,[1]A!$E$15:$G$200,3),E1136)</f>
        <v>1091.25</v>
      </c>
      <c r="F1137" s="100">
        <f t="shared" si="472"/>
        <v>45312</v>
      </c>
      <c r="G1137" s="141">
        <f t="shared" si="473"/>
        <v>2.6995934989231252E-3</v>
      </c>
      <c r="H1137" s="101">
        <f t="shared" si="474"/>
        <v>31</v>
      </c>
      <c r="I1137" s="101">
        <f t="shared" si="475"/>
        <v>31</v>
      </c>
      <c r="J1137" s="96">
        <f t="shared" si="476"/>
        <v>1.0026995934989231</v>
      </c>
      <c r="K1137" s="96">
        <v>1</v>
      </c>
      <c r="L1137" s="96">
        <f t="shared" si="477"/>
        <v>1.00269959</v>
      </c>
      <c r="M1137" s="96">
        <f t="shared" si="478"/>
        <v>1189.5122885000001</v>
      </c>
      <c r="N1137" s="24">
        <f t="shared" si="459"/>
        <v>37</v>
      </c>
      <c r="O1137" s="95">
        <f t="shared" si="460"/>
        <v>5.0000000000000001E-3</v>
      </c>
      <c r="P1137" s="96">
        <f t="shared" si="479"/>
        <v>5.9475614400000003</v>
      </c>
      <c r="Q1137" s="5">
        <f t="shared" si="457"/>
        <v>0.12</v>
      </c>
      <c r="R1137" s="8">
        <f t="shared" si="480"/>
        <v>1.0094887930000001</v>
      </c>
      <c r="S1137" s="3">
        <f t="shared" si="481"/>
        <v>11.28703587</v>
      </c>
      <c r="T1137" s="3">
        <f t="shared" si="482"/>
        <v>17.234597310000002</v>
      </c>
      <c r="U1137" s="97" t="str">
        <f t="shared" ref="U1137" si="487">U1136</f>
        <v>A+J=</v>
      </c>
      <c r="V1137" s="122">
        <f t="shared" si="468"/>
        <v>45889</v>
      </c>
      <c r="W1137" s="4"/>
      <c r="X1137" s="4"/>
      <c r="Y1137" s="4"/>
      <c r="Z1137" s="16"/>
      <c r="AD1137" s="5"/>
    </row>
    <row r="1138" spans="1:30" x14ac:dyDescent="0.2">
      <c r="A1138" s="98">
        <f t="shared" si="453"/>
        <v>45890</v>
      </c>
      <c r="B1138" s="96">
        <f t="shared" si="469"/>
        <v>1184.0283169300001</v>
      </c>
      <c r="C1138" s="3">
        <f t="shared" si="470"/>
        <v>1183.56472706</v>
      </c>
      <c r="D1138" s="99">
        <f t="shared" si="471"/>
        <v>1088.3119999999999</v>
      </c>
      <c r="E1138" s="120">
        <f>IF(DAY(A1137)=$A$5,VLOOKUP(A1137,[1]A!$E$15:$G$200,3),E1137)</f>
        <v>1091.25</v>
      </c>
      <c r="F1138" s="100">
        <f t="shared" si="472"/>
        <v>45312</v>
      </c>
      <c r="G1138" s="141">
        <f t="shared" si="473"/>
        <v>2.6995934989231252E-3</v>
      </c>
      <c r="H1138" s="101">
        <f t="shared" si="474"/>
        <v>1</v>
      </c>
      <c r="I1138" s="101">
        <f t="shared" si="475"/>
        <v>31</v>
      </c>
      <c r="J1138" s="96">
        <f t="shared" si="476"/>
        <v>1.0000869701088155</v>
      </c>
      <c r="K1138" s="96">
        <v>1</v>
      </c>
      <c r="L1138" s="96">
        <f t="shared" si="477"/>
        <v>1.0000869699999999</v>
      </c>
      <c r="M1138" s="96">
        <f t="shared" si="478"/>
        <v>1183.66766168</v>
      </c>
      <c r="N1138" s="24">
        <f t="shared" si="459"/>
        <v>0</v>
      </c>
      <c r="O1138" s="95">
        <f t="shared" si="460"/>
        <v>0</v>
      </c>
      <c r="P1138" s="96">
        <f t="shared" si="479"/>
        <v>0</v>
      </c>
      <c r="Q1138" s="5">
        <f t="shared" si="457"/>
        <v>0.12</v>
      </c>
      <c r="R1138" s="8">
        <f t="shared" si="480"/>
        <v>1.0003046929999999</v>
      </c>
      <c r="S1138" s="3">
        <f t="shared" si="481"/>
        <v>0.36065524999999998</v>
      </c>
      <c r="T1138" s="3">
        <f t="shared" si="482"/>
        <v>0</v>
      </c>
      <c r="U1138" s="97" t="str">
        <f t="shared" ref="U1138" si="488">U1137</f>
        <v>A+J=</v>
      </c>
      <c r="V1138" s="122">
        <f t="shared" si="468"/>
        <v>45920</v>
      </c>
      <c r="W1138" s="4"/>
      <c r="X1138" s="4"/>
      <c r="Y1138" s="4"/>
      <c r="Z1138" s="16"/>
      <c r="AD1138" s="5"/>
    </row>
    <row r="1139" spans="1:30" x14ac:dyDescent="0.2">
      <c r="A1139" s="98">
        <f t="shared" si="453"/>
        <v>45891</v>
      </c>
      <c r="B1139" s="96">
        <f t="shared" si="469"/>
        <v>1184.4920808000002</v>
      </c>
      <c r="C1139" s="3">
        <f t="shared" si="470"/>
        <v>1183.56472706</v>
      </c>
      <c r="D1139" s="99">
        <f t="shared" si="471"/>
        <v>1088.3119999999999</v>
      </c>
      <c r="E1139" s="120">
        <f>IF(DAY(A1138)=$A$5,VLOOKUP(A1138,[1]A!$E$15:$G$200,3),E1138)</f>
        <v>1091.25</v>
      </c>
      <c r="F1139" s="100">
        <f t="shared" si="472"/>
        <v>45312</v>
      </c>
      <c r="G1139" s="141">
        <f t="shared" si="473"/>
        <v>2.6995934989231252E-3</v>
      </c>
      <c r="H1139" s="101">
        <f t="shared" si="474"/>
        <v>2</v>
      </c>
      <c r="I1139" s="101">
        <f t="shared" si="475"/>
        <v>31</v>
      </c>
      <c r="J1139" s="96">
        <f t="shared" si="476"/>
        <v>1.0001739477814309</v>
      </c>
      <c r="K1139" s="96">
        <v>1</v>
      </c>
      <c r="L1139" s="96">
        <f t="shared" si="477"/>
        <v>1.00017394</v>
      </c>
      <c r="M1139" s="96">
        <f t="shared" si="478"/>
        <v>1183.7705963000001</v>
      </c>
      <c r="N1139" s="24">
        <f t="shared" si="459"/>
        <v>0</v>
      </c>
      <c r="O1139" s="95">
        <f t="shared" si="460"/>
        <v>0</v>
      </c>
      <c r="P1139" s="96">
        <f t="shared" si="479"/>
        <v>0</v>
      </c>
      <c r="Q1139" s="5">
        <f t="shared" si="457"/>
        <v>0.12</v>
      </c>
      <c r="R1139" s="8">
        <f t="shared" si="480"/>
        <v>1.0006094800000001</v>
      </c>
      <c r="S1139" s="3">
        <f t="shared" si="481"/>
        <v>0.72148449999999997</v>
      </c>
      <c r="T1139" s="3">
        <f t="shared" si="482"/>
        <v>0</v>
      </c>
      <c r="U1139" s="97" t="str">
        <f t="shared" ref="U1139" si="489">U1138</f>
        <v>A+J=</v>
      </c>
      <c r="V1139" s="122">
        <f t="shared" si="468"/>
        <v>45920</v>
      </c>
      <c r="W1139" s="4"/>
      <c r="X1139" s="4"/>
      <c r="Y1139" s="4"/>
      <c r="Z1139" s="16"/>
      <c r="AD1139" s="5"/>
    </row>
    <row r="1140" spans="1:30" x14ac:dyDescent="0.2">
      <c r="A1140" s="98">
        <f t="shared" si="453"/>
        <v>45892</v>
      </c>
      <c r="B1140" s="96">
        <f t="shared" si="469"/>
        <v>1184.9560400299999</v>
      </c>
      <c r="C1140" s="3">
        <f t="shared" si="470"/>
        <v>1183.56472706</v>
      </c>
      <c r="D1140" s="99">
        <f t="shared" si="471"/>
        <v>1088.3119999999999</v>
      </c>
      <c r="E1140" s="120">
        <f>IF(DAY(A1139)=$A$5,VLOOKUP(A1139,[1]A!$E$15:$G$200,3),E1139)</f>
        <v>1091.25</v>
      </c>
      <c r="F1140" s="100">
        <f t="shared" si="472"/>
        <v>45312</v>
      </c>
      <c r="G1140" s="141">
        <f t="shared" si="473"/>
        <v>2.6995934989231252E-3</v>
      </c>
      <c r="H1140" s="101">
        <f t="shared" si="474"/>
        <v>3</v>
      </c>
      <c r="I1140" s="101">
        <f t="shared" si="475"/>
        <v>31</v>
      </c>
      <c r="J1140" s="96">
        <f t="shared" si="476"/>
        <v>1.0002609330185039</v>
      </c>
      <c r="K1140" s="96">
        <v>1</v>
      </c>
      <c r="L1140" s="96">
        <f t="shared" si="477"/>
        <v>1.00026093</v>
      </c>
      <c r="M1140" s="96">
        <f t="shared" si="478"/>
        <v>1183.8735546</v>
      </c>
      <c r="N1140" s="24">
        <f t="shared" si="459"/>
        <v>0</v>
      </c>
      <c r="O1140" s="95">
        <f t="shared" si="460"/>
        <v>0</v>
      </c>
      <c r="P1140" s="96">
        <f t="shared" si="479"/>
        <v>0</v>
      </c>
      <c r="Q1140" s="5">
        <f t="shared" si="457"/>
        <v>0.12</v>
      </c>
      <c r="R1140" s="8">
        <f t="shared" si="480"/>
        <v>1.000914359</v>
      </c>
      <c r="S1140" s="3">
        <f t="shared" si="481"/>
        <v>1.08248543</v>
      </c>
      <c r="T1140" s="3">
        <f t="shared" si="482"/>
        <v>0</v>
      </c>
      <c r="U1140" s="97" t="str">
        <f t="shared" ref="U1140" si="490">U1139</f>
        <v>A+J=</v>
      </c>
      <c r="V1140" s="122">
        <f t="shared" si="468"/>
        <v>45920</v>
      </c>
      <c r="W1140" s="4"/>
      <c r="X1140" s="4"/>
      <c r="Y1140" s="4"/>
      <c r="Z1140" s="16"/>
      <c r="AD1140" s="5"/>
    </row>
    <row r="1141" spans="1:30" x14ac:dyDescent="0.2">
      <c r="A1141" s="98">
        <f t="shared" si="453"/>
        <v>45893</v>
      </c>
      <c r="B1141" s="96">
        <f t="shared" si="469"/>
        <v>1185.4201721500001</v>
      </c>
      <c r="C1141" s="3">
        <f t="shared" si="470"/>
        <v>1183.56472706</v>
      </c>
      <c r="D1141" s="99">
        <f t="shared" si="471"/>
        <v>1088.3119999999999</v>
      </c>
      <c r="E1141" s="120">
        <f>IF(DAY(A1140)=$A$5,VLOOKUP(A1140,[1]A!$E$15:$G$200,3),E1140)</f>
        <v>1091.25</v>
      </c>
      <c r="F1141" s="100">
        <f t="shared" si="472"/>
        <v>45312</v>
      </c>
      <c r="G1141" s="141">
        <f t="shared" si="473"/>
        <v>2.6995934989231252E-3</v>
      </c>
      <c r="H1141" s="101">
        <f t="shared" si="474"/>
        <v>4</v>
      </c>
      <c r="I1141" s="101">
        <f t="shared" si="475"/>
        <v>31</v>
      </c>
      <c r="J1141" s="96">
        <f t="shared" si="476"/>
        <v>1.0003479258206924</v>
      </c>
      <c r="K1141" s="96">
        <v>1</v>
      </c>
      <c r="L1141" s="96">
        <f t="shared" si="477"/>
        <v>1.0003479200000001</v>
      </c>
      <c r="M1141" s="96">
        <f t="shared" si="478"/>
        <v>1183.9765128900001</v>
      </c>
      <c r="N1141" s="24">
        <f t="shared" si="459"/>
        <v>0</v>
      </c>
      <c r="O1141" s="95">
        <f t="shared" si="460"/>
        <v>0</v>
      </c>
      <c r="P1141" s="96">
        <f t="shared" si="479"/>
        <v>0</v>
      </c>
      <c r="Q1141" s="5">
        <f t="shared" si="457"/>
        <v>0.12</v>
      </c>
      <c r="R1141" s="8">
        <f t="shared" si="480"/>
        <v>1.0012193309999999</v>
      </c>
      <c r="S1141" s="3">
        <f t="shared" si="481"/>
        <v>1.44365926</v>
      </c>
      <c r="T1141" s="3">
        <f t="shared" si="482"/>
        <v>0</v>
      </c>
      <c r="U1141" s="97" t="str">
        <f t="shared" ref="U1141" si="491">U1140</f>
        <v>A+J=</v>
      </c>
      <c r="V1141" s="122">
        <f t="shared" si="468"/>
        <v>45920</v>
      </c>
      <c r="W1141" s="4"/>
      <c r="X1141" s="4"/>
      <c r="Y1141" s="4"/>
      <c r="Z1141" s="16"/>
      <c r="AD1141" s="5"/>
    </row>
    <row r="1142" spans="1:30" x14ac:dyDescent="0.2">
      <c r="A1142" s="98">
        <f t="shared" si="453"/>
        <v>45894</v>
      </c>
      <c r="B1142" s="96">
        <f t="shared" si="469"/>
        <v>1185.88448905</v>
      </c>
      <c r="C1142" s="3">
        <f t="shared" si="470"/>
        <v>1183.56472706</v>
      </c>
      <c r="D1142" s="99">
        <f t="shared" si="471"/>
        <v>1088.3119999999999</v>
      </c>
      <c r="E1142" s="120">
        <f>IF(DAY(A1141)=$A$5,VLOOKUP(A1141,[1]A!$E$15:$G$200,3),E1141)</f>
        <v>1091.25</v>
      </c>
      <c r="F1142" s="100">
        <f t="shared" si="472"/>
        <v>45312</v>
      </c>
      <c r="G1142" s="141">
        <f t="shared" si="473"/>
        <v>2.6995934989231252E-3</v>
      </c>
      <c r="H1142" s="101">
        <f t="shared" si="474"/>
        <v>5</v>
      </c>
      <c r="I1142" s="101">
        <f t="shared" si="475"/>
        <v>31</v>
      </c>
      <c r="J1142" s="96">
        <f t="shared" si="476"/>
        <v>1.0004349261886545</v>
      </c>
      <c r="K1142" s="96">
        <v>1</v>
      </c>
      <c r="L1142" s="96">
        <f t="shared" si="477"/>
        <v>1.00043492</v>
      </c>
      <c r="M1142" s="96">
        <f t="shared" si="478"/>
        <v>1184.0794830299999</v>
      </c>
      <c r="N1142" s="24">
        <f t="shared" si="459"/>
        <v>0</v>
      </c>
      <c r="O1142" s="95">
        <f t="shared" si="460"/>
        <v>0</v>
      </c>
      <c r="P1142" s="96">
        <f t="shared" si="479"/>
        <v>0</v>
      </c>
      <c r="Q1142" s="5">
        <f t="shared" si="457"/>
        <v>0.12</v>
      </c>
      <c r="R1142" s="8">
        <f t="shared" si="480"/>
        <v>1.001524396</v>
      </c>
      <c r="S1142" s="3">
        <f t="shared" si="481"/>
        <v>1.80500602</v>
      </c>
      <c r="T1142" s="3">
        <f t="shared" si="482"/>
        <v>0</v>
      </c>
      <c r="U1142" s="97" t="str">
        <f t="shared" ref="U1142" si="492">U1141</f>
        <v>A+J=</v>
      </c>
      <c r="V1142" s="122">
        <f t="shared" si="468"/>
        <v>45920</v>
      </c>
      <c r="W1142" s="4"/>
      <c r="X1142" s="4"/>
      <c r="Y1142" s="4"/>
      <c r="Z1142" s="16"/>
      <c r="AD1142" s="5"/>
    </row>
    <row r="1143" spans="1:30" x14ac:dyDescent="0.2">
      <c r="A1143" s="98">
        <f t="shared" si="453"/>
        <v>45895</v>
      </c>
      <c r="B1143" s="96">
        <f t="shared" si="469"/>
        <v>1186.34899075</v>
      </c>
      <c r="C1143" s="3">
        <f t="shared" si="470"/>
        <v>1183.56472706</v>
      </c>
      <c r="D1143" s="99">
        <f t="shared" si="471"/>
        <v>1088.3119999999999</v>
      </c>
      <c r="E1143" s="120">
        <f>IF(DAY(A1142)=$A$5,VLOOKUP(A1142,[1]A!$E$15:$G$200,3),E1142)</f>
        <v>1091.25</v>
      </c>
      <c r="F1143" s="100">
        <f t="shared" si="472"/>
        <v>45312</v>
      </c>
      <c r="G1143" s="141">
        <f t="shared" si="473"/>
        <v>2.6995934989231252E-3</v>
      </c>
      <c r="H1143" s="101">
        <f t="shared" si="474"/>
        <v>6</v>
      </c>
      <c r="I1143" s="101">
        <f t="shared" si="475"/>
        <v>31</v>
      </c>
      <c r="J1143" s="96">
        <f t="shared" si="476"/>
        <v>1.000521934123048</v>
      </c>
      <c r="K1143" s="96">
        <v>1</v>
      </c>
      <c r="L1143" s="96">
        <f t="shared" si="477"/>
        <v>1.0005219299999999</v>
      </c>
      <c r="M1143" s="96">
        <f t="shared" si="478"/>
        <v>1184.18246499</v>
      </c>
      <c r="N1143" s="24">
        <f t="shared" si="459"/>
        <v>0</v>
      </c>
      <c r="O1143" s="95">
        <f t="shared" si="460"/>
        <v>0</v>
      </c>
      <c r="P1143" s="96">
        <f t="shared" si="479"/>
        <v>0</v>
      </c>
      <c r="Q1143" s="5">
        <f t="shared" si="457"/>
        <v>0.12</v>
      </c>
      <c r="R1143" s="8">
        <f t="shared" si="480"/>
        <v>1.001829554</v>
      </c>
      <c r="S1143" s="3">
        <f t="shared" si="481"/>
        <v>2.1665257599999999</v>
      </c>
      <c r="T1143" s="3">
        <f t="shared" si="482"/>
        <v>0</v>
      </c>
      <c r="U1143" s="97" t="str">
        <f t="shared" ref="U1143" si="493">U1142</f>
        <v>A+J=</v>
      </c>
      <c r="V1143" s="122">
        <f t="shared" si="468"/>
        <v>45920</v>
      </c>
      <c r="W1143" s="4"/>
      <c r="X1143" s="4"/>
      <c r="Y1143" s="4"/>
      <c r="Z1143" s="16"/>
      <c r="AD1143" s="5"/>
    </row>
    <row r="1144" spans="1:30" x14ac:dyDescent="0.2">
      <c r="A1144" s="98">
        <f t="shared" si="453"/>
        <v>45896</v>
      </c>
      <c r="B1144" s="96">
        <f t="shared" si="469"/>
        <v>1186.81366426</v>
      </c>
      <c r="C1144" s="3">
        <f t="shared" si="470"/>
        <v>1183.56472706</v>
      </c>
      <c r="D1144" s="99">
        <f t="shared" si="471"/>
        <v>1088.3119999999999</v>
      </c>
      <c r="E1144" s="120">
        <f>IF(DAY(A1143)=$A$5,VLOOKUP(A1143,[1]A!$E$15:$G$200,3),E1143)</f>
        <v>1091.25</v>
      </c>
      <c r="F1144" s="100">
        <f t="shared" si="472"/>
        <v>45312</v>
      </c>
      <c r="G1144" s="141">
        <f t="shared" si="473"/>
        <v>2.6995934989231252E-3</v>
      </c>
      <c r="H1144" s="101">
        <f t="shared" si="474"/>
        <v>7</v>
      </c>
      <c r="I1144" s="101">
        <f t="shared" si="475"/>
        <v>31</v>
      </c>
      <c r="J1144" s="96">
        <f t="shared" si="476"/>
        <v>1.000608949624531</v>
      </c>
      <c r="K1144" s="96">
        <v>1</v>
      </c>
      <c r="L1144" s="96">
        <f t="shared" si="477"/>
        <v>1.00060894</v>
      </c>
      <c r="M1144" s="96">
        <f t="shared" si="478"/>
        <v>1184.2854469599999</v>
      </c>
      <c r="N1144" s="24">
        <f t="shared" si="459"/>
        <v>0</v>
      </c>
      <c r="O1144" s="95">
        <f t="shared" si="460"/>
        <v>0</v>
      </c>
      <c r="P1144" s="96">
        <f t="shared" si="479"/>
        <v>0</v>
      </c>
      <c r="Q1144" s="5">
        <f t="shared" si="457"/>
        <v>0.12</v>
      </c>
      <c r="R1144" s="8">
        <f t="shared" si="480"/>
        <v>1.002134804</v>
      </c>
      <c r="S1144" s="3">
        <f t="shared" si="481"/>
        <v>2.5282173000000001</v>
      </c>
      <c r="T1144" s="3">
        <f t="shared" si="482"/>
        <v>0</v>
      </c>
      <c r="U1144" s="97" t="str">
        <f t="shared" ref="U1144" si="494">U1143</f>
        <v>A+J=</v>
      </c>
      <c r="V1144" s="122">
        <f t="shared" si="468"/>
        <v>45920</v>
      </c>
      <c r="W1144" s="4"/>
      <c r="X1144" s="4"/>
      <c r="Y1144" s="4"/>
      <c r="Z1144" s="16"/>
      <c r="AD1144" s="5"/>
    </row>
    <row r="1145" spans="1:30" x14ac:dyDescent="0.2">
      <c r="A1145" s="98">
        <f t="shared" si="453"/>
        <v>45897</v>
      </c>
      <c r="B1145" s="96">
        <f t="shared" si="469"/>
        <v>1187.2785357099999</v>
      </c>
      <c r="C1145" s="3">
        <f t="shared" si="470"/>
        <v>1183.56472706</v>
      </c>
      <c r="D1145" s="99">
        <f t="shared" si="471"/>
        <v>1088.3119999999999</v>
      </c>
      <c r="E1145" s="120">
        <f>IF(DAY(A1144)=$A$5,VLOOKUP(A1144,[1]A!$E$15:$G$200,3),E1144)</f>
        <v>1091.25</v>
      </c>
      <c r="F1145" s="100">
        <f t="shared" si="472"/>
        <v>45312</v>
      </c>
      <c r="G1145" s="141">
        <f t="shared" si="473"/>
        <v>2.6995934989231252E-3</v>
      </c>
      <c r="H1145" s="101">
        <f t="shared" si="474"/>
        <v>8</v>
      </c>
      <c r="I1145" s="101">
        <f t="shared" si="475"/>
        <v>31</v>
      </c>
      <c r="J1145" s="96">
        <f t="shared" si="476"/>
        <v>1.0006959726937616</v>
      </c>
      <c r="K1145" s="96">
        <v>1</v>
      </c>
      <c r="L1145" s="96">
        <f t="shared" si="477"/>
        <v>1.00069597</v>
      </c>
      <c r="M1145" s="96">
        <f t="shared" si="478"/>
        <v>1184.3884525999999</v>
      </c>
      <c r="N1145" s="24">
        <f t="shared" si="459"/>
        <v>0</v>
      </c>
      <c r="O1145" s="95">
        <f t="shared" si="460"/>
        <v>0</v>
      </c>
      <c r="P1145" s="96">
        <f t="shared" si="479"/>
        <v>0</v>
      </c>
      <c r="Q1145" s="5">
        <f t="shared" si="457"/>
        <v>0.12</v>
      </c>
      <c r="R1145" s="8">
        <f t="shared" si="480"/>
        <v>1.002440148</v>
      </c>
      <c r="S1145" s="3">
        <f t="shared" si="481"/>
        <v>2.89008311</v>
      </c>
      <c r="T1145" s="3">
        <f t="shared" si="482"/>
        <v>0</v>
      </c>
      <c r="U1145" s="97" t="str">
        <f t="shared" ref="U1145" si="495">U1144</f>
        <v>A+J=</v>
      </c>
      <c r="V1145" s="122">
        <f t="shared" si="468"/>
        <v>45920</v>
      </c>
      <c r="W1145" s="4"/>
      <c r="X1145" s="4"/>
      <c r="Y1145" s="4"/>
      <c r="Z1145" s="16"/>
      <c r="AD1145" s="5"/>
    </row>
    <row r="1146" spans="1:30" x14ac:dyDescent="0.2">
      <c r="A1146" s="98">
        <f t="shared" si="453"/>
        <v>45898</v>
      </c>
      <c r="B1146" s="96">
        <f t="shared" si="469"/>
        <v>1187.74358022</v>
      </c>
      <c r="C1146" s="3">
        <f t="shared" si="470"/>
        <v>1183.56472706</v>
      </c>
      <c r="D1146" s="99">
        <f t="shared" si="471"/>
        <v>1088.3119999999999</v>
      </c>
      <c r="E1146" s="120">
        <f>IF(DAY(A1145)=$A$5,VLOOKUP(A1145,[1]A!$E$15:$G$200,3),E1145)</f>
        <v>1091.25</v>
      </c>
      <c r="F1146" s="100">
        <f t="shared" si="472"/>
        <v>45312</v>
      </c>
      <c r="G1146" s="141">
        <f t="shared" si="473"/>
        <v>2.6995934989231252E-3</v>
      </c>
      <c r="H1146" s="101">
        <f t="shared" si="474"/>
        <v>9</v>
      </c>
      <c r="I1146" s="101">
        <f t="shared" si="475"/>
        <v>31</v>
      </c>
      <c r="J1146" s="96">
        <f t="shared" si="476"/>
        <v>1.000783003331398</v>
      </c>
      <c r="K1146" s="96">
        <v>1</v>
      </c>
      <c r="L1146" s="96">
        <f t="shared" si="477"/>
        <v>1.000783</v>
      </c>
      <c r="M1146" s="96">
        <f t="shared" si="478"/>
        <v>1184.4914582399999</v>
      </c>
      <c r="N1146" s="24">
        <f t="shared" si="459"/>
        <v>0</v>
      </c>
      <c r="O1146" s="95">
        <f t="shared" si="460"/>
        <v>0</v>
      </c>
      <c r="P1146" s="96">
        <f t="shared" si="479"/>
        <v>0</v>
      </c>
      <c r="Q1146" s="5">
        <f t="shared" si="457"/>
        <v>0.12</v>
      </c>
      <c r="R1146" s="8">
        <f t="shared" si="480"/>
        <v>1.002745585</v>
      </c>
      <c r="S1146" s="3">
        <f t="shared" si="481"/>
        <v>3.2521219800000001</v>
      </c>
      <c r="T1146" s="3">
        <f t="shared" si="482"/>
        <v>0</v>
      </c>
      <c r="U1146" s="97" t="str">
        <f t="shared" ref="U1146" si="496">U1145</f>
        <v>A+J=</v>
      </c>
      <c r="V1146" s="122">
        <f t="shared" si="468"/>
        <v>45920</v>
      </c>
      <c r="W1146" s="4"/>
      <c r="X1146" s="4"/>
      <c r="Y1146" s="4"/>
      <c r="Z1146" s="16"/>
      <c r="AD1146" s="5"/>
    </row>
    <row r="1147" spans="1:30" x14ac:dyDescent="0.2">
      <c r="A1147" s="98">
        <f t="shared" si="453"/>
        <v>45899</v>
      </c>
      <c r="B1147" s="96">
        <f t="shared" si="469"/>
        <v>1188.2088096800001</v>
      </c>
      <c r="C1147" s="3">
        <f t="shared" si="470"/>
        <v>1183.56472706</v>
      </c>
      <c r="D1147" s="99">
        <f t="shared" si="471"/>
        <v>1088.3119999999999</v>
      </c>
      <c r="E1147" s="120">
        <f>IF(DAY(A1146)=$A$5,VLOOKUP(A1146,[1]A!$E$15:$G$200,3),E1146)</f>
        <v>1091.25</v>
      </c>
      <c r="F1147" s="100">
        <f t="shared" si="472"/>
        <v>45312</v>
      </c>
      <c r="G1147" s="141">
        <f t="shared" si="473"/>
        <v>2.6995934989231252E-3</v>
      </c>
      <c r="H1147" s="101">
        <f t="shared" si="474"/>
        <v>10</v>
      </c>
      <c r="I1147" s="101">
        <f t="shared" si="475"/>
        <v>31</v>
      </c>
      <c r="J1147" s="96">
        <f t="shared" si="476"/>
        <v>1.0008700415380984</v>
      </c>
      <c r="K1147" s="96">
        <v>1</v>
      </c>
      <c r="L1147" s="96">
        <f t="shared" si="477"/>
        <v>1.0008700399999999</v>
      </c>
      <c r="M1147" s="96">
        <f t="shared" si="478"/>
        <v>1184.5944757100001</v>
      </c>
      <c r="N1147" s="24">
        <f t="shared" si="459"/>
        <v>0</v>
      </c>
      <c r="O1147" s="95">
        <f t="shared" si="460"/>
        <v>0</v>
      </c>
      <c r="P1147" s="96">
        <f t="shared" si="479"/>
        <v>0</v>
      </c>
      <c r="Q1147" s="5">
        <f t="shared" si="457"/>
        <v>0.12</v>
      </c>
      <c r="R1147" s="8">
        <f t="shared" si="480"/>
        <v>1.0030511150000001</v>
      </c>
      <c r="S1147" s="3">
        <f t="shared" si="481"/>
        <v>3.6143339700000001</v>
      </c>
      <c r="T1147" s="3">
        <f t="shared" si="482"/>
        <v>0</v>
      </c>
      <c r="U1147" s="97" t="str">
        <f t="shared" ref="U1147" si="497">U1146</f>
        <v>A+J=</v>
      </c>
      <c r="V1147" s="122">
        <f t="shared" si="468"/>
        <v>45920</v>
      </c>
      <c r="W1147" s="4"/>
      <c r="X1147" s="4"/>
      <c r="Y1147" s="4"/>
      <c r="Z1147" s="16"/>
      <c r="AD1147" s="5"/>
    </row>
    <row r="1148" spans="1:30" x14ac:dyDescent="0.2">
      <c r="A1148" s="98">
        <f t="shared" si="453"/>
        <v>45900</v>
      </c>
      <c r="B1148" s="96">
        <f t="shared" si="469"/>
        <v>1188.67421227</v>
      </c>
      <c r="C1148" s="3">
        <f t="shared" si="470"/>
        <v>1183.56472706</v>
      </c>
      <c r="D1148" s="99">
        <f t="shared" si="471"/>
        <v>1088.3119999999999</v>
      </c>
      <c r="E1148" s="120">
        <f>IF(DAY(A1147)=$A$5,VLOOKUP(A1147,[1]A!$E$15:$G$200,3),E1147)</f>
        <v>1091.25</v>
      </c>
      <c r="F1148" s="100">
        <f t="shared" si="472"/>
        <v>45312</v>
      </c>
      <c r="G1148" s="141">
        <f t="shared" si="473"/>
        <v>2.6995934989231252E-3</v>
      </c>
      <c r="H1148" s="101">
        <f t="shared" si="474"/>
        <v>11</v>
      </c>
      <c r="I1148" s="101">
        <f t="shared" si="475"/>
        <v>31</v>
      </c>
      <c r="J1148" s="96">
        <f t="shared" si="476"/>
        <v>1.0009570873145213</v>
      </c>
      <c r="K1148" s="96">
        <v>1</v>
      </c>
      <c r="L1148" s="96">
        <f t="shared" si="477"/>
        <v>1.0009570800000001</v>
      </c>
      <c r="M1148" s="96">
        <f t="shared" si="478"/>
        <v>1184.69749318</v>
      </c>
      <c r="N1148" s="24">
        <f t="shared" si="459"/>
        <v>0</v>
      </c>
      <c r="O1148" s="95">
        <f t="shared" si="460"/>
        <v>0</v>
      </c>
      <c r="P1148" s="96">
        <f t="shared" si="479"/>
        <v>0</v>
      </c>
      <c r="Q1148" s="5">
        <f t="shared" si="457"/>
        <v>0.12</v>
      </c>
      <c r="R1148" s="8">
        <f t="shared" si="480"/>
        <v>1.0033567379999999</v>
      </c>
      <c r="S1148" s="3">
        <f t="shared" si="481"/>
        <v>3.97671909</v>
      </c>
      <c r="T1148" s="3">
        <f t="shared" si="482"/>
        <v>0</v>
      </c>
      <c r="U1148" s="97" t="str">
        <f t="shared" ref="U1148" si="498">U1147</f>
        <v>A+J=</v>
      </c>
      <c r="V1148" s="122">
        <f t="shared" si="468"/>
        <v>45920</v>
      </c>
      <c r="W1148" s="4"/>
      <c r="X1148" s="4"/>
      <c r="Y1148" s="4"/>
      <c r="Z1148" s="16"/>
      <c r="AD1148" s="5"/>
    </row>
    <row r="1149" spans="1:30" x14ac:dyDescent="0.2">
      <c r="A1149" s="98">
        <f t="shared" si="453"/>
        <v>45901</v>
      </c>
      <c r="B1149" s="96">
        <f t="shared" si="469"/>
        <v>1189.1398117799999</v>
      </c>
      <c r="C1149" s="3">
        <f t="shared" si="470"/>
        <v>1183.56472706</v>
      </c>
      <c r="D1149" s="99">
        <f t="shared" si="471"/>
        <v>1088.3119999999999</v>
      </c>
      <c r="E1149" s="120">
        <f>IF(DAY(A1148)=$A$5,VLOOKUP(A1148,[1]A!$E$15:$G$200,3),E1148)</f>
        <v>1091.25</v>
      </c>
      <c r="F1149" s="100">
        <f t="shared" si="472"/>
        <v>45312</v>
      </c>
      <c r="G1149" s="141">
        <f t="shared" si="473"/>
        <v>2.6995934989231252E-3</v>
      </c>
      <c r="H1149" s="101">
        <f t="shared" si="474"/>
        <v>12</v>
      </c>
      <c r="I1149" s="101">
        <f t="shared" si="475"/>
        <v>31</v>
      </c>
      <c r="J1149" s="96">
        <f t="shared" si="476"/>
        <v>1.0010441406613246</v>
      </c>
      <c r="K1149" s="96">
        <v>1</v>
      </c>
      <c r="L1149" s="96">
        <f t="shared" si="477"/>
        <v>1.0010441400000001</v>
      </c>
      <c r="M1149" s="96">
        <f t="shared" si="478"/>
        <v>1184.8005343299999</v>
      </c>
      <c r="N1149" s="24">
        <f t="shared" si="459"/>
        <v>0</v>
      </c>
      <c r="O1149" s="95">
        <f t="shared" si="460"/>
        <v>0</v>
      </c>
      <c r="P1149" s="96">
        <f t="shared" si="479"/>
        <v>0</v>
      </c>
      <c r="Q1149" s="5">
        <f t="shared" si="457"/>
        <v>0.12</v>
      </c>
      <c r="R1149" s="8">
        <f t="shared" si="480"/>
        <v>1.0036624540000001</v>
      </c>
      <c r="S1149" s="3">
        <f t="shared" si="481"/>
        <v>4.33927745</v>
      </c>
      <c r="T1149" s="3">
        <f t="shared" si="482"/>
        <v>0</v>
      </c>
      <c r="U1149" s="97" t="str">
        <f t="shared" ref="U1149" si="499">U1148</f>
        <v>A+J=</v>
      </c>
      <c r="V1149" s="122">
        <f t="shared" si="468"/>
        <v>45920</v>
      </c>
      <c r="W1149" s="4"/>
      <c r="X1149" s="4"/>
      <c r="Y1149" s="4"/>
      <c r="Z1149" s="16"/>
      <c r="AD1149" s="5"/>
    </row>
    <row r="1150" spans="1:30" x14ac:dyDescent="0.2">
      <c r="A1150" s="98">
        <f t="shared" si="453"/>
        <v>45902</v>
      </c>
      <c r="B1150" s="96">
        <f t="shared" si="469"/>
        <v>1189.60558567</v>
      </c>
      <c r="C1150" s="3">
        <f t="shared" si="470"/>
        <v>1183.56472706</v>
      </c>
      <c r="D1150" s="99">
        <f t="shared" si="471"/>
        <v>1088.3119999999999</v>
      </c>
      <c r="E1150" s="120">
        <f>IF(DAY(A1149)=$A$5,VLOOKUP(A1149,[1]A!$E$15:$G$200,3),E1149)</f>
        <v>1091.25</v>
      </c>
      <c r="F1150" s="100">
        <f t="shared" si="472"/>
        <v>45312</v>
      </c>
      <c r="G1150" s="141">
        <f t="shared" si="473"/>
        <v>2.6995934989231252E-3</v>
      </c>
      <c r="H1150" s="101">
        <f t="shared" si="474"/>
        <v>13</v>
      </c>
      <c r="I1150" s="101">
        <f t="shared" si="475"/>
        <v>31</v>
      </c>
      <c r="J1150" s="96">
        <f t="shared" si="476"/>
        <v>1.0011312015791671</v>
      </c>
      <c r="K1150" s="96">
        <v>1</v>
      </c>
      <c r="L1150" s="96">
        <f t="shared" si="477"/>
        <v>1.0011312000000001</v>
      </c>
      <c r="M1150" s="96">
        <f t="shared" si="478"/>
        <v>1184.9035754700001</v>
      </c>
      <c r="N1150" s="24">
        <f t="shared" si="459"/>
        <v>0</v>
      </c>
      <c r="O1150" s="95">
        <f t="shared" si="460"/>
        <v>0</v>
      </c>
      <c r="P1150" s="96">
        <f t="shared" si="479"/>
        <v>0</v>
      </c>
      <c r="Q1150" s="5">
        <f t="shared" si="457"/>
        <v>0.12</v>
      </c>
      <c r="R1150" s="8">
        <f t="shared" si="480"/>
        <v>1.0039682640000001</v>
      </c>
      <c r="S1150" s="3">
        <f t="shared" si="481"/>
        <v>4.7020102000000001</v>
      </c>
      <c r="T1150" s="3">
        <f t="shared" si="482"/>
        <v>0</v>
      </c>
      <c r="U1150" s="97" t="str">
        <f t="shared" ref="U1150" si="500">U1149</f>
        <v>A+J=</v>
      </c>
      <c r="V1150" s="122">
        <f t="shared" si="468"/>
        <v>45920</v>
      </c>
      <c r="W1150" s="4"/>
      <c r="X1150" s="4"/>
      <c r="Y1150" s="4"/>
      <c r="Z1150" s="16"/>
      <c r="AD1150" s="5"/>
    </row>
    <row r="1151" spans="1:30" x14ac:dyDescent="0.2">
      <c r="A1151" s="98">
        <f t="shared" si="453"/>
        <v>45903</v>
      </c>
      <c r="B1151" s="96">
        <f t="shared" si="469"/>
        <v>1190.0715435</v>
      </c>
      <c r="C1151" s="3">
        <f t="shared" si="470"/>
        <v>1183.56472706</v>
      </c>
      <c r="D1151" s="99">
        <f t="shared" si="471"/>
        <v>1088.3119999999999</v>
      </c>
      <c r="E1151" s="120">
        <f>IF(DAY(A1150)=$A$5,VLOOKUP(A1150,[1]A!$E$15:$G$200,3),E1150)</f>
        <v>1091.25</v>
      </c>
      <c r="F1151" s="100">
        <f t="shared" si="472"/>
        <v>45312</v>
      </c>
      <c r="G1151" s="141">
        <f t="shared" si="473"/>
        <v>2.6995934989231252E-3</v>
      </c>
      <c r="H1151" s="101">
        <f t="shared" si="474"/>
        <v>14</v>
      </c>
      <c r="I1151" s="101">
        <f t="shared" si="475"/>
        <v>31</v>
      </c>
      <c r="J1151" s="96">
        <f t="shared" si="476"/>
        <v>1.0012182700687071</v>
      </c>
      <c r="K1151" s="96">
        <v>1</v>
      </c>
      <c r="L1151" s="96">
        <f t="shared" si="477"/>
        <v>1.0012182700000001</v>
      </c>
      <c r="M1151" s="96">
        <f t="shared" si="478"/>
        <v>1185.00662846</v>
      </c>
      <c r="N1151" s="24">
        <f t="shared" si="459"/>
        <v>0</v>
      </c>
      <c r="O1151" s="95">
        <f t="shared" si="460"/>
        <v>0</v>
      </c>
      <c r="P1151" s="96">
        <f t="shared" si="479"/>
        <v>0</v>
      </c>
      <c r="Q1151" s="5">
        <f t="shared" si="457"/>
        <v>0.12</v>
      </c>
      <c r="R1151" s="8">
        <f t="shared" si="480"/>
        <v>1.0042741660000001</v>
      </c>
      <c r="S1151" s="3">
        <f t="shared" si="481"/>
        <v>5.0649150399999998</v>
      </c>
      <c r="T1151" s="3">
        <f t="shared" si="482"/>
        <v>0</v>
      </c>
      <c r="U1151" s="97" t="str">
        <f t="shared" ref="U1151" si="501">U1150</f>
        <v>A+J=</v>
      </c>
      <c r="V1151" s="122">
        <f t="shared" si="468"/>
        <v>45920</v>
      </c>
      <c r="W1151" s="4"/>
      <c r="X1151" s="4"/>
      <c r="Y1151" s="4"/>
      <c r="Z1151" s="16"/>
      <c r="AD1151" s="5"/>
    </row>
    <row r="1152" spans="1:30" x14ac:dyDescent="0.2">
      <c r="A1152" s="98">
        <f t="shared" si="453"/>
        <v>45904</v>
      </c>
      <c r="B1152" s="96">
        <f t="shared" si="469"/>
        <v>1190.53767576</v>
      </c>
      <c r="C1152" s="3">
        <f t="shared" si="470"/>
        <v>1183.56472706</v>
      </c>
      <c r="D1152" s="99">
        <f t="shared" si="471"/>
        <v>1088.3119999999999</v>
      </c>
      <c r="E1152" s="120">
        <f>IF(DAY(A1151)=$A$5,VLOOKUP(A1151,[1]A!$E$15:$G$200,3),E1151)</f>
        <v>1091.25</v>
      </c>
      <c r="F1152" s="100">
        <f t="shared" si="472"/>
        <v>45312</v>
      </c>
      <c r="G1152" s="141">
        <f t="shared" si="473"/>
        <v>2.6995934989231252E-3</v>
      </c>
      <c r="H1152" s="101">
        <f t="shared" si="474"/>
        <v>15</v>
      </c>
      <c r="I1152" s="101">
        <f t="shared" si="475"/>
        <v>31</v>
      </c>
      <c r="J1152" s="96">
        <f t="shared" si="476"/>
        <v>1.001305346130603</v>
      </c>
      <c r="K1152" s="96">
        <v>1</v>
      </c>
      <c r="L1152" s="96">
        <f t="shared" si="477"/>
        <v>1.00130534</v>
      </c>
      <c r="M1152" s="96">
        <f t="shared" si="478"/>
        <v>1185.10968144</v>
      </c>
      <c r="N1152" s="24">
        <f t="shared" si="459"/>
        <v>0</v>
      </c>
      <c r="O1152" s="95">
        <f t="shared" si="460"/>
        <v>0</v>
      </c>
      <c r="P1152" s="96">
        <f t="shared" si="479"/>
        <v>0</v>
      </c>
      <c r="Q1152" s="5">
        <f t="shared" si="457"/>
        <v>0.12</v>
      </c>
      <c r="R1152" s="8">
        <f t="shared" si="480"/>
        <v>1.0045801620000001</v>
      </c>
      <c r="S1152" s="3">
        <f t="shared" si="481"/>
        <v>5.4279943199999998</v>
      </c>
      <c r="T1152" s="3">
        <f t="shared" si="482"/>
        <v>0</v>
      </c>
      <c r="U1152" s="97" t="str">
        <f t="shared" ref="U1152" si="502">U1151</f>
        <v>A+J=</v>
      </c>
      <c r="V1152" s="122">
        <f t="shared" si="468"/>
        <v>45920</v>
      </c>
      <c r="W1152" s="4"/>
      <c r="X1152" s="4"/>
      <c r="Y1152" s="4"/>
      <c r="Z1152" s="16"/>
      <c r="AD1152" s="5"/>
    </row>
    <row r="1153" spans="1:135" x14ac:dyDescent="0.2">
      <c r="A1153" s="98">
        <f t="shared" si="453"/>
        <v>45905</v>
      </c>
      <c r="B1153" s="96">
        <f t="shared" si="469"/>
        <v>1191.0039932100001</v>
      </c>
      <c r="C1153" s="3">
        <f t="shared" si="470"/>
        <v>1183.56472706</v>
      </c>
      <c r="D1153" s="99">
        <f t="shared" si="471"/>
        <v>1088.3119999999999</v>
      </c>
      <c r="E1153" s="120">
        <f>IF(DAY(A1152)=$A$5,VLOOKUP(A1152,[1]A!$E$15:$G$200,3),E1152)</f>
        <v>1091.25</v>
      </c>
      <c r="F1153" s="100">
        <f t="shared" si="472"/>
        <v>45312</v>
      </c>
      <c r="G1153" s="141">
        <f t="shared" si="473"/>
        <v>2.6995934989231252E-3</v>
      </c>
      <c r="H1153" s="101">
        <f t="shared" si="474"/>
        <v>16</v>
      </c>
      <c r="I1153" s="101">
        <f t="shared" si="475"/>
        <v>31</v>
      </c>
      <c r="J1153" s="96">
        <f t="shared" si="476"/>
        <v>1.0013924297655135</v>
      </c>
      <c r="K1153" s="96">
        <v>1</v>
      </c>
      <c r="L1153" s="96">
        <f t="shared" si="477"/>
        <v>1.0013924199999999</v>
      </c>
      <c r="M1153" s="96">
        <f t="shared" si="478"/>
        <v>1185.21274625</v>
      </c>
      <c r="N1153" s="24">
        <f t="shared" si="459"/>
        <v>0</v>
      </c>
      <c r="O1153" s="95">
        <f t="shared" si="460"/>
        <v>0</v>
      </c>
      <c r="P1153" s="96">
        <f t="shared" si="479"/>
        <v>0</v>
      </c>
      <c r="Q1153" s="5">
        <f t="shared" si="457"/>
        <v>0.12</v>
      </c>
      <c r="R1153" s="8">
        <f t="shared" si="480"/>
        <v>1.0048862510000001</v>
      </c>
      <c r="S1153" s="3">
        <f t="shared" si="481"/>
        <v>5.7912469599999996</v>
      </c>
      <c r="T1153" s="3">
        <f t="shared" si="482"/>
        <v>0</v>
      </c>
      <c r="U1153" s="97" t="str">
        <f t="shared" ref="U1153" si="503">U1152</f>
        <v>A+J=</v>
      </c>
      <c r="V1153" s="122">
        <f t="shared" si="468"/>
        <v>45920</v>
      </c>
      <c r="W1153" s="4"/>
      <c r="X1153" s="4"/>
      <c r="Y1153" s="4"/>
      <c r="Z1153" s="16"/>
      <c r="AD1153" s="5"/>
    </row>
    <row r="1154" spans="1:135" x14ac:dyDescent="0.2">
      <c r="A1154" s="98">
        <f t="shared" si="453"/>
        <v>45906</v>
      </c>
      <c r="B1154" s="96">
        <f t="shared" si="469"/>
        <v>1191.4705077899998</v>
      </c>
      <c r="C1154" s="3">
        <f t="shared" si="470"/>
        <v>1183.56472706</v>
      </c>
      <c r="D1154" s="99">
        <f t="shared" si="471"/>
        <v>1088.3119999999999</v>
      </c>
      <c r="E1154" s="120">
        <f>IF(DAY(A1153)=$A$5,VLOOKUP(A1153,[1]A!$E$15:$G$200,3),E1153)</f>
        <v>1091.25</v>
      </c>
      <c r="F1154" s="100">
        <f t="shared" si="472"/>
        <v>45312</v>
      </c>
      <c r="G1154" s="141">
        <f t="shared" si="473"/>
        <v>2.6995934989231252E-3</v>
      </c>
      <c r="H1154" s="101">
        <f t="shared" si="474"/>
        <v>17</v>
      </c>
      <c r="I1154" s="101">
        <f t="shared" si="475"/>
        <v>31</v>
      </c>
      <c r="J1154" s="96">
        <f t="shared" si="476"/>
        <v>1.0014795209740972</v>
      </c>
      <c r="K1154" s="96">
        <v>1</v>
      </c>
      <c r="L1154" s="96">
        <f t="shared" si="477"/>
        <v>1.00147952</v>
      </c>
      <c r="M1154" s="96">
        <f t="shared" si="478"/>
        <v>1185.3158347399999</v>
      </c>
      <c r="N1154" s="24">
        <f t="shared" si="459"/>
        <v>0</v>
      </c>
      <c r="O1154" s="95">
        <f t="shared" si="460"/>
        <v>0</v>
      </c>
      <c r="P1154" s="96">
        <f t="shared" si="479"/>
        <v>0</v>
      </c>
      <c r="Q1154" s="5">
        <f t="shared" si="457"/>
        <v>0.12</v>
      </c>
      <c r="R1154" s="8">
        <f t="shared" si="480"/>
        <v>1.0051924329999999</v>
      </c>
      <c r="S1154" s="3">
        <f t="shared" si="481"/>
        <v>6.1546730500000004</v>
      </c>
      <c r="T1154" s="3">
        <f t="shared" si="482"/>
        <v>0</v>
      </c>
      <c r="U1154" s="97" t="str">
        <f t="shared" ref="U1154" si="504">U1153</f>
        <v>A+J=</v>
      </c>
      <c r="V1154" s="122">
        <f t="shared" si="468"/>
        <v>45920</v>
      </c>
      <c r="W1154" s="4"/>
      <c r="X1154" s="4"/>
      <c r="Y1154" s="4"/>
      <c r="Z1154" s="16"/>
      <c r="AD1154" s="5"/>
    </row>
    <row r="1155" spans="1:135" x14ac:dyDescent="0.2">
      <c r="A1155" s="98">
        <f t="shared" si="453"/>
        <v>45907</v>
      </c>
      <c r="B1155" s="96">
        <f t="shared" si="469"/>
        <v>1191.93718502</v>
      </c>
      <c r="C1155" s="3">
        <f t="shared" si="470"/>
        <v>1183.56472706</v>
      </c>
      <c r="D1155" s="99">
        <f t="shared" si="471"/>
        <v>1088.3119999999999</v>
      </c>
      <c r="E1155" s="120">
        <f>IF(DAY(A1154)=$A$5,VLOOKUP(A1154,[1]A!$E$15:$G$200,3),E1154)</f>
        <v>1091.25</v>
      </c>
      <c r="F1155" s="100">
        <f t="shared" si="472"/>
        <v>45312</v>
      </c>
      <c r="G1155" s="141">
        <f t="shared" si="473"/>
        <v>2.6995934989231252E-3</v>
      </c>
      <c r="H1155" s="101">
        <f t="shared" si="474"/>
        <v>18</v>
      </c>
      <c r="I1155" s="101">
        <f t="shared" si="475"/>
        <v>31</v>
      </c>
      <c r="J1155" s="96">
        <f t="shared" si="476"/>
        <v>1.001566619757013</v>
      </c>
      <c r="K1155" s="96">
        <v>1</v>
      </c>
      <c r="L1155" s="96">
        <f t="shared" si="477"/>
        <v>1.00156661</v>
      </c>
      <c r="M1155" s="96">
        <f t="shared" si="478"/>
        <v>1185.4189113899999</v>
      </c>
      <c r="N1155" s="24">
        <f t="shared" si="459"/>
        <v>0</v>
      </c>
      <c r="O1155" s="95">
        <f t="shared" si="460"/>
        <v>0</v>
      </c>
      <c r="P1155" s="96">
        <f t="shared" si="479"/>
        <v>0</v>
      </c>
      <c r="Q1155" s="5">
        <f t="shared" si="457"/>
        <v>0.12</v>
      </c>
      <c r="R1155" s="8">
        <f t="shared" si="480"/>
        <v>1.005498709</v>
      </c>
      <c r="S1155" s="3">
        <f t="shared" si="481"/>
        <v>6.5182736300000004</v>
      </c>
      <c r="T1155" s="3">
        <f t="shared" si="482"/>
        <v>0</v>
      </c>
      <c r="U1155" s="97" t="str">
        <f t="shared" ref="U1155" si="505">U1154</f>
        <v>A+J=</v>
      </c>
      <c r="V1155" s="122">
        <f t="shared" si="468"/>
        <v>45920</v>
      </c>
      <c r="W1155" s="4"/>
      <c r="X1155" s="4"/>
      <c r="Y1155" s="4"/>
      <c r="Z1155" s="16"/>
      <c r="AD1155" s="5"/>
    </row>
    <row r="1156" spans="1:135" x14ac:dyDescent="0.2">
      <c r="A1156" s="98">
        <f t="shared" si="453"/>
        <v>45908</v>
      </c>
      <c r="B1156" s="96">
        <f t="shared" si="469"/>
        <v>1192.4040594599999</v>
      </c>
      <c r="C1156" s="3">
        <f t="shared" si="470"/>
        <v>1183.56472706</v>
      </c>
      <c r="D1156" s="99">
        <f t="shared" si="471"/>
        <v>1088.3119999999999</v>
      </c>
      <c r="E1156" s="120">
        <f>IF(DAY(A1155)=$A$5,VLOOKUP(A1155,[1]A!$E$15:$G$200,3),E1155)</f>
        <v>1091.25</v>
      </c>
      <c r="F1156" s="100">
        <f t="shared" si="472"/>
        <v>45312</v>
      </c>
      <c r="G1156" s="141">
        <f t="shared" si="473"/>
        <v>2.6995934989231252E-3</v>
      </c>
      <c r="H1156" s="101">
        <f t="shared" si="474"/>
        <v>19</v>
      </c>
      <c r="I1156" s="101">
        <f t="shared" si="475"/>
        <v>31</v>
      </c>
      <c r="J1156" s="96">
        <f t="shared" si="476"/>
        <v>1.0016537261149192</v>
      </c>
      <c r="K1156" s="96">
        <v>1</v>
      </c>
      <c r="L1156" s="96">
        <f t="shared" si="477"/>
        <v>1.00165372</v>
      </c>
      <c r="M1156" s="96">
        <f t="shared" si="478"/>
        <v>1185.5220117199999</v>
      </c>
      <c r="N1156" s="24">
        <f t="shared" si="459"/>
        <v>0</v>
      </c>
      <c r="O1156" s="95">
        <f t="shared" si="460"/>
        <v>0</v>
      </c>
      <c r="P1156" s="96">
        <f t="shared" si="479"/>
        <v>0</v>
      </c>
      <c r="Q1156" s="5">
        <f t="shared" si="457"/>
        <v>0.12</v>
      </c>
      <c r="R1156" s="8">
        <f t="shared" si="480"/>
        <v>1.0058050780000001</v>
      </c>
      <c r="S1156" s="3">
        <f t="shared" si="481"/>
        <v>6.88204774</v>
      </c>
      <c r="T1156" s="3">
        <f t="shared" si="482"/>
        <v>0</v>
      </c>
      <c r="U1156" s="97" t="str">
        <f t="shared" ref="U1156" si="506">U1155</f>
        <v>A+J=</v>
      </c>
      <c r="V1156" s="122">
        <f t="shared" si="468"/>
        <v>45920</v>
      </c>
      <c r="W1156" s="4"/>
      <c r="X1156" s="4"/>
      <c r="Y1156" s="4"/>
      <c r="Z1156" s="16"/>
      <c r="AD1156" s="5"/>
    </row>
    <row r="1157" spans="1:135" x14ac:dyDescent="0.2">
      <c r="A1157" s="98">
        <f t="shared" si="453"/>
        <v>45909</v>
      </c>
      <c r="B1157" s="96">
        <f t="shared" si="469"/>
        <v>1192.87111923</v>
      </c>
      <c r="C1157" s="3">
        <f t="shared" si="470"/>
        <v>1183.56472706</v>
      </c>
      <c r="D1157" s="99">
        <f t="shared" si="471"/>
        <v>1088.3119999999999</v>
      </c>
      <c r="E1157" s="120">
        <f>IF(DAY(A1156)=$A$5,VLOOKUP(A1156,[1]A!$E$15:$G$200,3),E1156)</f>
        <v>1091.25</v>
      </c>
      <c r="F1157" s="100">
        <f t="shared" si="472"/>
        <v>45312</v>
      </c>
      <c r="G1157" s="141">
        <f t="shared" si="473"/>
        <v>2.6995934989231252E-3</v>
      </c>
      <c r="H1157" s="101">
        <f t="shared" si="474"/>
        <v>20</v>
      </c>
      <c r="I1157" s="101">
        <f t="shared" si="475"/>
        <v>31</v>
      </c>
      <c r="J1157" s="96">
        <f t="shared" si="476"/>
        <v>1.0017408400484749</v>
      </c>
      <c r="K1157" s="96">
        <v>1</v>
      </c>
      <c r="L1157" s="96">
        <f t="shared" si="477"/>
        <v>1.0017408400000001</v>
      </c>
      <c r="M1157" s="96">
        <f t="shared" si="478"/>
        <v>1185.6251238699999</v>
      </c>
      <c r="N1157" s="24">
        <f t="shared" si="459"/>
        <v>0</v>
      </c>
      <c r="O1157" s="95">
        <f t="shared" si="460"/>
        <v>0</v>
      </c>
      <c r="P1157" s="96">
        <f t="shared" si="479"/>
        <v>0</v>
      </c>
      <c r="Q1157" s="5">
        <f t="shared" si="457"/>
        <v>0.12</v>
      </c>
      <c r="R1157" s="8">
        <f t="shared" si="480"/>
        <v>1.00611154</v>
      </c>
      <c r="S1157" s="3">
        <f t="shared" si="481"/>
        <v>7.2459953600000002</v>
      </c>
      <c r="T1157" s="3">
        <f t="shared" si="482"/>
        <v>0</v>
      </c>
      <c r="U1157" s="97" t="str">
        <f t="shared" ref="U1157" si="507">U1156</f>
        <v>A+J=</v>
      </c>
      <c r="V1157" s="122">
        <f t="shared" si="468"/>
        <v>45920</v>
      </c>
      <c r="W1157" s="4"/>
      <c r="X1157" s="4"/>
      <c r="Y1157" s="4"/>
      <c r="Z1157" s="16"/>
      <c r="AD1157" s="5"/>
    </row>
    <row r="1158" spans="1:135" x14ac:dyDescent="0.2">
      <c r="A1158" s="98">
        <f t="shared" si="453"/>
        <v>45910</v>
      </c>
      <c r="B1158" s="96">
        <f t="shared" si="469"/>
        <v>1193.33835249</v>
      </c>
      <c r="C1158" s="3">
        <f t="shared" si="470"/>
        <v>1183.56472706</v>
      </c>
      <c r="D1158" s="99">
        <f t="shared" si="471"/>
        <v>1088.3119999999999</v>
      </c>
      <c r="E1158" s="120">
        <f>IF(DAY(A1157)=$A$5,VLOOKUP(A1157,[1]A!$E$15:$G$200,3),E1157)</f>
        <v>1091.25</v>
      </c>
      <c r="F1158" s="100">
        <f t="shared" si="472"/>
        <v>45312</v>
      </c>
      <c r="G1158" s="141">
        <f t="shared" si="473"/>
        <v>2.6995934989231252E-3</v>
      </c>
      <c r="H1158" s="101">
        <f t="shared" si="474"/>
        <v>21</v>
      </c>
      <c r="I1158" s="101">
        <f t="shared" si="475"/>
        <v>31</v>
      </c>
      <c r="J1158" s="96">
        <f t="shared" si="476"/>
        <v>1.001827961558339</v>
      </c>
      <c r="K1158" s="96">
        <v>1</v>
      </c>
      <c r="L1158" s="96">
        <f t="shared" si="477"/>
        <v>1.00182796</v>
      </c>
      <c r="M1158" s="96">
        <f t="shared" si="478"/>
        <v>1185.7282360300001</v>
      </c>
      <c r="N1158" s="24">
        <f t="shared" si="459"/>
        <v>0</v>
      </c>
      <c r="O1158" s="95">
        <f t="shared" si="460"/>
        <v>0</v>
      </c>
      <c r="P1158" s="96">
        <f t="shared" si="479"/>
        <v>0</v>
      </c>
      <c r="Q1158" s="5">
        <f t="shared" si="457"/>
        <v>0.12</v>
      </c>
      <c r="R1158" s="8">
        <f t="shared" si="480"/>
        <v>1.0064180949999999</v>
      </c>
      <c r="S1158" s="3">
        <f t="shared" si="481"/>
        <v>7.6101164600000004</v>
      </c>
      <c r="T1158" s="3">
        <f t="shared" si="482"/>
        <v>0</v>
      </c>
      <c r="U1158" s="97" t="str">
        <f t="shared" ref="U1158" si="508">U1157</f>
        <v>A+J=</v>
      </c>
      <c r="V1158" s="122">
        <f t="shared" si="468"/>
        <v>45920</v>
      </c>
      <c r="W1158" s="4"/>
      <c r="X1158" s="4"/>
      <c r="Y1158" s="4"/>
      <c r="Z1158" s="16"/>
      <c r="AD1158" s="5"/>
    </row>
    <row r="1159" spans="1:135" x14ac:dyDescent="0.2">
      <c r="A1159" s="98">
        <f t="shared" si="453"/>
        <v>45911</v>
      </c>
      <c r="B1159" s="96">
        <f t="shared" si="469"/>
        <v>1193.8057723500001</v>
      </c>
      <c r="C1159" s="3">
        <f t="shared" si="470"/>
        <v>1183.56472706</v>
      </c>
      <c r="D1159" s="99">
        <f t="shared" si="471"/>
        <v>1088.3119999999999</v>
      </c>
      <c r="E1159" s="120">
        <f>IF(DAY(A1158)=$A$5,VLOOKUP(A1158,[1]A!$E$15:$G$200,3),E1158)</f>
        <v>1091.25</v>
      </c>
      <c r="F1159" s="100">
        <f t="shared" si="472"/>
        <v>45312</v>
      </c>
      <c r="G1159" s="141">
        <f t="shared" si="473"/>
        <v>2.6995934989231252E-3</v>
      </c>
      <c r="H1159" s="101">
        <f t="shared" si="474"/>
        <v>22</v>
      </c>
      <c r="I1159" s="101">
        <f t="shared" si="475"/>
        <v>31</v>
      </c>
      <c r="J1159" s="96">
        <f t="shared" si="476"/>
        <v>1.0019150906451701</v>
      </c>
      <c r="K1159" s="96">
        <v>1</v>
      </c>
      <c r="L1159" s="96">
        <f t="shared" si="477"/>
        <v>1.00191509</v>
      </c>
      <c r="M1159" s="96">
        <f t="shared" si="478"/>
        <v>1185.83136003</v>
      </c>
      <c r="N1159" s="24">
        <f t="shared" si="459"/>
        <v>0</v>
      </c>
      <c r="O1159" s="95">
        <f t="shared" si="460"/>
        <v>0</v>
      </c>
      <c r="P1159" s="96">
        <f t="shared" si="479"/>
        <v>0</v>
      </c>
      <c r="Q1159" s="5">
        <f t="shared" si="457"/>
        <v>0.12</v>
      </c>
      <c r="R1159" s="8">
        <f t="shared" si="480"/>
        <v>1.006724744</v>
      </c>
      <c r="S1159" s="3">
        <f t="shared" si="481"/>
        <v>7.9744123199999999</v>
      </c>
      <c r="T1159" s="3">
        <f t="shared" si="482"/>
        <v>0</v>
      </c>
      <c r="U1159" s="97" t="str">
        <f t="shared" ref="U1159" si="509">U1158</f>
        <v>A+J=</v>
      </c>
      <c r="V1159" s="122">
        <f t="shared" si="468"/>
        <v>45920</v>
      </c>
      <c r="W1159" s="4"/>
      <c r="X1159" s="4"/>
      <c r="Y1159" s="4"/>
      <c r="Z1159" s="16"/>
      <c r="AD1159" s="5"/>
    </row>
    <row r="1160" spans="1:135" x14ac:dyDescent="0.2">
      <c r="A1160" s="98">
        <f t="shared" si="453"/>
        <v>45912</v>
      </c>
      <c r="B1160" s="96">
        <f t="shared" si="469"/>
        <v>1194.2733669199999</v>
      </c>
      <c r="C1160" s="3">
        <f t="shared" si="470"/>
        <v>1183.56472706</v>
      </c>
      <c r="D1160" s="99">
        <f t="shared" si="471"/>
        <v>1088.3119999999999</v>
      </c>
      <c r="E1160" s="120">
        <f>IF(DAY(A1159)=$A$5,VLOOKUP(A1159,[1]A!$E$15:$G$200,3),E1159)</f>
        <v>1091.25</v>
      </c>
      <c r="F1160" s="100">
        <f t="shared" si="472"/>
        <v>45312</v>
      </c>
      <c r="G1160" s="141">
        <f t="shared" si="473"/>
        <v>2.6995934989231252E-3</v>
      </c>
      <c r="H1160" s="101">
        <f t="shared" si="474"/>
        <v>23</v>
      </c>
      <c r="I1160" s="101">
        <f t="shared" si="475"/>
        <v>31</v>
      </c>
      <c r="J1160" s="96">
        <f t="shared" si="476"/>
        <v>1.0020022273096274</v>
      </c>
      <c r="K1160" s="96">
        <v>1</v>
      </c>
      <c r="L1160" s="96">
        <f t="shared" si="477"/>
        <v>1.0020022200000001</v>
      </c>
      <c r="M1160" s="96">
        <f t="shared" si="478"/>
        <v>1185.9344840199999</v>
      </c>
      <c r="N1160" s="24">
        <f t="shared" si="459"/>
        <v>0</v>
      </c>
      <c r="O1160" s="95">
        <f t="shared" si="460"/>
        <v>0</v>
      </c>
      <c r="P1160" s="96">
        <f t="shared" si="479"/>
        <v>0</v>
      </c>
      <c r="Q1160" s="5">
        <f t="shared" si="457"/>
        <v>0.12</v>
      </c>
      <c r="R1160" s="8">
        <f t="shared" si="480"/>
        <v>1.0070314869999999</v>
      </c>
      <c r="S1160" s="3">
        <f t="shared" si="481"/>
        <v>8.3388828999999998</v>
      </c>
      <c r="T1160" s="3">
        <f t="shared" si="482"/>
        <v>0</v>
      </c>
      <c r="U1160" s="97" t="str">
        <f t="shared" ref="U1160" si="510">U1159</f>
        <v>A+J=</v>
      </c>
      <c r="V1160" s="122">
        <f t="shared" si="468"/>
        <v>45920</v>
      </c>
      <c r="W1160" s="4"/>
      <c r="X1160" s="4"/>
      <c r="Y1160" s="4"/>
      <c r="Z1160" s="16"/>
      <c r="AD1160" s="5"/>
    </row>
    <row r="1161" spans="1:135" x14ac:dyDescent="0.2">
      <c r="A1161" s="98">
        <f t="shared" si="453"/>
        <v>45913</v>
      </c>
      <c r="B1161" s="96">
        <f t="shared" si="469"/>
        <v>1194.7411589199999</v>
      </c>
      <c r="C1161" s="3">
        <f t="shared" si="470"/>
        <v>1183.56472706</v>
      </c>
      <c r="D1161" s="99">
        <f t="shared" si="471"/>
        <v>1088.3119999999999</v>
      </c>
      <c r="E1161" s="120">
        <f>IF(DAY(A1160)=$A$5,VLOOKUP(A1160,[1]A!$E$15:$G$200,3),E1160)</f>
        <v>1091.25</v>
      </c>
      <c r="F1161" s="100">
        <f t="shared" si="472"/>
        <v>45312</v>
      </c>
      <c r="G1161" s="141">
        <f t="shared" si="473"/>
        <v>2.6995934989231252E-3</v>
      </c>
      <c r="H1161" s="101">
        <f t="shared" si="474"/>
        <v>24</v>
      </c>
      <c r="I1161" s="101">
        <f t="shared" si="475"/>
        <v>31</v>
      </c>
      <c r="J1161" s="96">
        <f t="shared" si="476"/>
        <v>1.00208937155237</v>
      </c>
      <c r="K1161" s="96">
        <v>1</v>
      </c>
      <c r="L1161" s="96">
        <f t="shared" si="477"/>
        <v>1.00208937</v>
      </c>
      <c r="M1161" s="96">
        <f t="shared" si="478"/>
        <v>1186.0376316899999</v>
      </c>
      <c r="N1161" s="24">
        <f t="shared" si="459"/>
        <v>0</v>
      </c>
      <c r="O1161" s="95">
        <f t="shared" si="460"/>
        <v>0</v>
      </c>
      <c r="P1161" s="96">
        <f t="shared" si="479"/>
        <v>0</v>
      </c>
      <c r="Q1161" s="5">
        <f t="shared" si="457"/>
        <v>0.12</v>
      </c>
      <c r="R1161" s="8">
        <f t="shared" si="480"/>
        <v>1.0073383229999999</v>
      </c>
      <c r="S1161" s="3">
        <f t="shared" si="481"/>
        <v>8.7035272300000006</v>
      </c>
      <c r="T1161" s="3">
        <f t="shared" si="482"/>
        <v>0</v>
      </c>
      <c r="U1161" s="97" t="str">
        <f t="shared" ref="U1161" si="511">U1160</f>
        <v>A+J=</v>
      </c>
      <c r="V1161" s="122">
        <f t="shared" si="468"/>
        <v>45920</v>
      </c>
      <c r="W1161" s="4"/>
      <c r="X1161" s="4"/>
      <c r="Y1161" s="4"/>
      <c r="Z1161" s="16"/>
      <c r="AD1161" s="5"/>
    </row>
    <row r="1162" spans="1:135" x14ac:dyDescent="0.2">
      <c r="A1162" s="98">
        <f t="shared" si="453"/>
        <v>45914</v>
      </c>
      <c r="B1162" s="96">
        <f t="shared" si="469"/>
        <v>1195.20912451</v>
      </c>
      <c r="C1162" s="3">
        <f t="shared" si="470"/>
        <v>1183.56472706</v>
      </c>
      <c r="D1162" s="99">
        <f t="shared" si="471"/>
        <v>1088.3119999999999</v>
      </c>
      <c r="E1162" s="120">
        <f>IF(DAY(A1161)=$A$5,VLOOKUP(A1161,[1]A!$E$15:$G$200,3),E1161)</f>
        <v>1091.25</v>
      </c>
      <c r="F1162" s="100">
        <f t="shared" si="472"/>
        <v>45312</v>
      </c>
      <c r="G1162" s="141">
        <f t="shared" si="473"/>
        <v>2.6995934989231252E-3</v>
      </c>
      <c r="H1162" s="101">
        <f t="shared" si="474"/>
        <v>25</v>
      </c>
      <c r="I1162" s="101">
        <f t="shared" si="475"/>
        <v>31</v>
      </c>
      <c r="J1162" s="96">
        <f t="shared" si="476"/>
        <v>1.0021765233740567</v>
      </c>
      <c r="K1162" s="96">
        <v>1</v>
      </c>
      <c r="L1162" s="96">
        <f t="shared" si="477"/>
        <v>1.0021765199999999</v>
      </c>
      <c r="M1162" s="96">
        <f t="shared" si="478"/>
        <v>1186.14077935</v>
      </c>
      <c r="N1162" s="24">
        <f t="shared" si="459"/>
        <v>0</v>
      </c>
      <c r="O1162" s="95">
        <f t="shared" si="460"/>
        <v>0</v>
      </c>
      <c r="P1162" s="96">
        <f t="shared" si="479"/>
        <v>0</v>
      </c>
      <c r="Q1162" s="5">
        <f t="shared" si="457"/>
        <v>0.12</v>
      </c>
      <c r="R1162" s="8">
        <f t="shared" si="480"/>
        <v>1.0076452520000001</v>
      </c>
      <c r="S1162" s="3">
        <f t="shared" si="481"/>
        <v>9.0683451599999998</v>
      </c>
      <c r="T1162" s="3">
        <f t="shared" si="482"/>
        <v>0</v>
      </c>
      <c r="U1162" s="97" t="str">
        <f t="shared" ref="U1162" si="512">U1161</f>
        <v>A+J=</v>
      </c>
      <c r="V1162" s="122">
        <f t="shared" si="468"/>
        <v>45920</v>
      </c>
      <c r="W1162" s="4"/>
      <c r="X1162" s="4"/>
      <c r="Y1162" s="4"/>
      <c r="Z1162" s="16"/>
      <c r="AD1162" s="5"/>
    </row>
    <row r="1163" spans="1:135" x14ac:dyDescent="0.2">
      <c r="A1163" s="98">
        <f t="shared" ref="A1163:A1226" si="513">(A1162+1)</f>
        <v>45915</v>
      </c>
      <c r="B1163" s="96">
        <f t="shared" si="469"/>
        <v>1195.67727687</v>
      </c>
      <c r="C1163" s="3">
        <f t="shared" si="470"/>
        <v>1183.56472706</v>
      </c>
      <c r="D1163" s="99">
        <f t="shared" si="471"/>
        <v>1088.3119999999999</v>
      </c>
      <c r="E1163" s="120">
        <f>IF(DAY(A1162)=$A$5,VLOOKUP(A1162,[1]A!$E$15:$G$200,3),E1162)</f>
        <v>1091.25</v>
      </c>
      <c r="F1163" s="100">
        <f t="shared" si="472"/>
        <v>45312</v>
      </c>
      <c r="G1163" s="141">
        <f t="shared" si="473"/>
        <v>2.6995934989231252E-3</v>
      </c>
      <c r="H1163" s="101">
        <f t="shared" si="474"/>
        <v>26</v>
      </c>
      <c r="I1163" s="101">
        <f t="shared" si="475"/>
        <v>31</v>
      </c>
      <c r="J1163" s="96">
        <f t="shared" si="476"/>
        <v>1.0022636827753468</v>
      </c>
      <c r="K1163" s="96">
        <v>1</v>
      </c>
      <c r="L1163" s="96">
        <f t="shared" si="477"/>
        <v>1.00226368</v>
      </c>
      <c r="M1163" s="96">
        <f t="shared" si="478"/>
        <v>1186.2439388600001</v>
      </c>
      <c r="N1163" s="24">
        <f t="shared" si="459"/>
        <v>0</v>
      </c>
      <c r="O1163" s="95">
        <f t="shared" si="460"/>
        <v>0</v>
      </c>
      <c r="P1163" s="96">
        <f t="shared" si="479"/>
        <v>0</v>
      </c>
      <c r="Q1163" s="5">
        <f t="shared" ref="Q1163:Q1226" si="514">(Q1162)</f>
        <v>0.12</v>
      </c>
      <c r="R1163" s="8">
        <f t="shared" si="480"/>
        <v>1.0079522750000001</v>
      </c>
      <c r="S1163" s="3">
        <f t="shared" si="481"/>
        <v>9.4333380099999999</v>
      </c>
      <c r="T1163" s="3">
        <f t="shared" si="482"/>
        <v>0</v>
      </c>
      <c r="U1163" s="97" t="str">
        <f t="shared" ref="U1163" si="515">U1162</f>
        <v>A+J=</v>
      </c>
      <c r="V1163" s="122">
        <f t="shared" si="468"/>
        <v>45920</v>
      </c>
      <c r="W1163" s="4"/>
      <c r="X1163" s="4"/>
      <c r="Y1163" s="4"/>
      <c r="Z1163" s="16"/>
      <c r="AD1163" s="5"/>
    </row>
    <row r="1164" spans="1:135" x14ac:dyDescent="0.2">
      <c r="A1164" s="98">
        <f t="shared" si="513"/>
        <v>45916</v>
      </c>
      <c r="B1164" s="96">
        <f t="shared" si="469"/>
        <v>1196.1456029000001</v>
      </c>
      <c r="C1164" s="3">
        <f t="shared" si="470"/>
        <v>1183.56472706</v>
      </c>
      <c r="D1164" s="99">
        <f t="shared" si="471"/>
        <v>1088.3119999999999</v>
      </c>
      <c r="E1164" s="120">
        <f>IF(DAY(A1163)=$A$5,VLOOKUP(A1163,[1]A!$E$15:$G$200,3),E1163)</f>
        <v>1091.25</v>
      </c>
      <c r="F1164" s="100">
        <f t="shared" si="472"/>
        <v>45312</v>
      </c>
      <c r="G1164" s="141">
        <f t="shared" si="473"/>
        <v>2.6995934989231252E-3</v>
      </c>
      <c r="H1164" s="101">
        <f t="shared" si="474"/>
        <v>27</v>
      </c>
      <c r="I1164" s="101">
        <f t="shared" si="475"/>
        <v>31</v>
      </c>
      <c r="J1164" s="96">
        <f t="shared" si="476"/>
        <v>1.0023508497568998</v>
      </c>
      <c r="K1164" s="96">
        <v>1</v>
      </c>
      <c r="L1164" s="96">
        <f t="shared" si="477"/>
        <v>1.0023508400000001</v>
      </c>
      <c r="M1164" s="96">
        <f t="shared" si="478"/>
        <v>1186.34709836</v>
      </c>
      <c r="N1164" s="24">
        <f t="shared" ref="N1164:N1227" si="516">IF(DAY(A1164)=A$5,VLOOKUP(A1164,$Y$10:$AG$80,8),0)</f>
        <v>0</v>
      </c>
      <c r="O1164" s="95">
        <f t="shared" ref="O1164:O1227" si="517">IF(N1164&gt;0,VLOOKUP(N1164,$X$10:$AD$117,7),0)</f>
        <v>0</v>
      </c>
      <c r="P1164" s="96">
        <f t="shared" si="479"/>
        <v>0</v>
      </c>
      <c r="Q1164" s="5">
        <f t="shared" si="514"/>
        <v>0.12</v>
      </c>
      <c r="R1164" s="8">
        <f t="shared" si="480"/>
        <v>1.0082593909999999</v>
      </c>
      <c r="S1164" s="3">
        <f t="shared" si="481"/>
        <v>9.7985045399999997</v>
      </c>
      <c r="T1164" s="3">
        <f t="shared" si="482"/>
        <v>0</v>
      </c>
      <c r="U1164" s="97" t="str">
        <f t="shared" ref="U1164" si="518">U1163</f>
        <v>A+J=</v>
      </c>
      <c r="V1164" s="122">
        <f t="shared" si="468"/>
        <v>45920</v>
      </c>
      <c r="W1164" s="4"/>
      <c r="X1164" s="4"/>
      <c r="Y1164" s="4"/>
      <c r="Z1164" s="16"/>
      <c r="AD1164" s="5"/>
    </row>
    <row r="1165" spans="1:135" x14ac:dyDescent="0.2">
      <c r="A1165" s="98">
        <f t="shared" si="513"/>
        <v>45917</v>
      </c>
      <c r="B1165" s="96">
        <f t="shared" si="469"/>
        <v>1196.61412769</v>
      </c>
      <c r="C1165" s="3">
        <f t="shared" si="470"/>
        <v>1183.56472706</v>
      </c>
      <c r="D1165" s="99">
        <f t="shared" si="471"/>
        <v>1088.3119999999999</v>
      </c>
      <c r="E1165" s="120">
        <f>IF(DAY(A1164)=$A$5,VLOOKUP(A1164,[1]A!$E$15:$G$200,3),E1164)</f>
        <v>1091.25</v>
      </c>
      <c r="F1165" s="100">
        <f t="shared" si="472"/>
        <v>45312</v>
      </c>
      <c r="G1165" s="141">
        <f t="shared" si="473"/>
        <v>2.6995934989231252E-3</v>
      </c>
      <c r="H1165" s="101">
        <f t="shared" si="474"/>
        <v>28</v>
      </c>
      <c r="I1165" s="101">
        <f t="shared" si="475"/>
        <v>31</v>
      </c>
      <c r="J1165" s="96">
        <f t="shared" si="476"/>
        <v>1.0024380243193745</v>
      </c>
      <c r="K1165" s="96">
        <v>1</v>
      </c>
      <c r="L1165" s="96">
        <f t="shared" si="477"/>
        <v>1.00243802</v>
      </c>
      <c r="M1165" s="96">
        <f t="shared" si="478"/>
        <v>1186.45028153</v>
      </c>
      <c r="N1165" s="24">
        <f t="shared" si="516"/>
        <v>0</v>
      </c>
      <c r="O1165" s="95">
        <f t="shared" si="517"/>
        <v>0</v>
      </c>
      <c r="P1165" s="96">
        <f t="shared" si="479"/>
        <v>0</v>
      </c>
      <c r="Q1165" s="5">
        <f t="shared" si="514"/>
        <v>0.12</v>
      </c>
      <c r="R1165" s="8">
        <f t="shared" si="480"/>
        <v>1.0085666010000001</v>
      </c>
      <c r="S1165" s="3">
        <f t="shared" si="481"/>
        <v>10.16384616</v>
      </c>
      <c r="T1165" s="3">
        <f t="shared" si="482"/>
        <v>0</v>
      </c>
      <c r="U1165" s="97" t="str">
        <f t="shared" ref="U1165" si="519">U1164</f>
        <v>A+J=</v>
      </c>
      <c r="V1165" s="122">
        <f t="shared" si="468"/>
        <v>45920</v>
      </c>
      <c r="W1165" s="4"/>
      <c r="X1165" s="4"/>
      <c r="Y1165" s="4"/>
      <c r="Z1165" s="16"/>
      <c r="AD1165" s="5"/>
    </row>
    <row r="1166" spans="1:135" x14ac:dyDescent="0.2">
      <c r="A1166" s="98">
        <f t="shared" si="513"/>
        <v>45918</v>
      </c>
      <c r="B1166" s="96">
        <f t="shared" si="469"/>
        <v>1197.0828274200001</v>
      </c>
      <c r="C1166" s="3">
        <f t="shared" si="470"/>
        <v>1183.56472706</v>
      </c>
      <c r="D1166" s="99">
        <f t="shared" si="471"/>
        <v>1088.3119999999999</v>
      </c>
      <c r="E1166" s="120">
        <f>IF(DAY(A1165)=$A$5,VLOOKUP(A1165,[1]A!$E$15:$G$200,3),E1165)</f>
        <v>1091.25</v>
      </c>
      <c r="F1166" s="100">
        <f t="shared" si="472"/>
        <v>45312</v>
      </c>
      <c r="G1166" s="141">
        <f t="shared" si="473"/>
        <v>2.6995934989231252E-3</v>
      </c>
      <c r="H1166" s="101">
        <f t="shared" si="474"/>
        <v>29</v>
      </c>
      <c r="I1166" s="101">
        <f t="shared" si="475"/>
        <v>31</v>
      </c>
      <c r="J1166" s="96">
        <f t="shared" si="476"/>
        <v>1.0025252064634302</v>
      </c>
      <c r="K1166" s="96">
        <v>1</v>
      </c>
      <c r="L1166" s="96">
        <f t="shared" si="477"/>
        <v>1.0025252</v>
      </c>
      <c r="M1166" s="96">
        <f t="shared" si="478"/>
        <v>1186.5534646999999</v>
      </c>
      <c r="N1166" s="24">
        <f t="shared" si="516"/>
        <v>0</v>
      </c>
      <c r="O1166" s="95">
        <f t="shared" si="517"/>
        <v>0</v>
      </c>
      <c r="P1166" s="96">
        <f t="shared" si="479"/>
        <v>0</v>
      </c>
      <c r="Q1166" s="5">
        <f t="shared" si="514"/>
        <v>0.12</v>
      </c>
      <c r="R1166" s="8">
        <f t="shared" si="480"/>
        <v>1.008873905</v>
      </c>
      <c r="S1166" s="3">
        <f t="shared" si="481"/>
        <v>10.52936272</v>
      </c>
      <c r="T1166" s="3">
        <f t="shared" si="482"/>
        <v>0</v>
      </c>
      <c r="U1166" s="97" t="str">
        <f t="shared" ref="U1166" si="520">U1165</f>
        <v>A+J=</v>
      </c>
      <c r="V1166" s="122">
        <f t="shared" si="468"/>
        <v>45920</v>
      </c>
      <c r="W1166" s="4"/>
      <c r="X1166" s="4"/>
      <c r="Y1166" s="4"/>
      <c r="Z1166" s="16"/>
      <c r="AD1166" s="5"/>
    </row>
    <row r="1167" spans="1:135" x14ac:dyDescent="0.2">
      <c r="A1167" s="98">
        <f t="shared" si="513"/>
        <v>45919</v>
      </c>
      <c r="B1167" s="96">
        <f t="shared" si="469"/>
        <v>1197.5517128700001</v>
      </c>
      <c r="C1167" s="3">
        <f t="shared" si="470"/>
        <v>1183.56472706</v>
      </c>
      <c r="D1167" s="99">
        <f t="shared" si="471"/>
        <v>1088.3119999999999</v>
      </c>
      <c r="E1167" s="120">
        <f>IF(DAY(A1166)=$A$5,VLOOKUP(A1166,[1]A!$E$15:$G$200,3),E1166)</f>
        <v>1091.25</v>
      </c>
      <c r="F1167" s="100">
        <f t="shared" si="472"/>
        <v>45312</v>
      </c>
      <c r="G1167" s="141">
        <f t="shared" si="473"/>
        <v>2.6995934989231252E-3</v>
      </c>
      <c r="H1167" s="101">
        <f t="shared" si="474"/>
        <v>30</v>
      </c>
      <c r="I1167" s="101">
        <f t="shared" si="475"/>
        <v>31</v>
      </c>
      <c r="J1167" s="96">
        <f t="shared" si="476"/>
        <v>1.0026123961897266</v>
      </c>
      <c r="K1167" s="96">
        <v>1</v>
      </c>
      <c r="L1167" s="96">
        <f t="shared" si="477"/>
        <v>1.0026123899999999</v>
      </c>
      <c r="M1167" s="96">
        <f t="shared" si="478"/>
        <v>1186.65665971</v>
      </c>
      <c r="N1167" s="24">
        <f t="shared" si="516"/>
        <v>0</v>
      </c>
      <c r="O1167" s="95">
        <f t="shared" si="517"/>
        <v>0</v>
      </c>
      <c r="P1167" s="96">
        <f t="shared" si="479"/>
        <v>0</v>
      </c>
      <c r="Q1167" s="5">
        <f t="shared" si="514"/>
        <v>0.12</v>
      </c>
      <c r="R1167" s="8">
        <f t="shared" si="480"/>
        <v>1.009181302</v>
      </c>
      <c r="S1167" s="3">
        <f t="shared" si="481"/>
        <v>10.89505316</v>
      </c>
      <c r="T1167" s="3">
        <f t="shared" si="482"/>
        <v>0</v>
      </c>
      <c r="U1167" s="97" t="str">
        <f t="shared" ref="U1167" si="521">U1166</f>
        <v>A+J=</v>
      </c>
      <c r="V1167" s="122">
        <f t="shared" si="468"/>
        <v>45920</v>
      </c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>
        <f t="shared" si="513"/>
        <v>45920</v>
      </c>
      <c r="B1168" s="96">
        <f t="shared" si="469"/>
        <v>1198.02078527</v>
      </c>
      <c r="C1168" s="3">
        <f t="shared" si="470"/>
        <v>1183.56472706</v>
      </c>
      <c r="D1168" s="99">
        <f t="shared" si="471"/>
        <v>1088.3119999999999</v>
      </c>
      <c r="E1168" s="120">
        <f>IF(DAY(A1167)=$A$5,VLOOKUP(A1167,[1]A!$E$15:$G$200,3),E1167)</f>
        <v>1091.25</v>
      </c>
      <c r="F1168" s="100">
        <f t="shared" si="472"/>
        <v>45312</v>
      </c>
      <c r="G1168" s="141">
        <f t="shared" si="473"/>
        <v>2.6995934989231252E-3</v>
      </c>
      <c r="H1168" s="101">
        <f t="shared" si="474"/>
        <v>31</v>
      </c>
      <c r="I1168" s="101">
        <f t="shared" si="475"/>
        <v>31</v>
      </c>
      <c r="J1168" s="96">
        <f t="shared" si="476"/>
        <v>1.0026995934989231</v>
      </c>
      <c r="K1168" s="96">
        <v>1</v>
      </c>
      <c r="L1168" s="96">
        <f t="shared" si="477"/>
        <v>1.00269959</v>
      </c>
      <c r="M1168" s="96">
        <f t="shared" si="478"/>
        <v>1186.7598665600001</v>
      </c>
      <c r="N1168" s="24">
        <f t="shared" si="516"/>
        <v>38</v>
      </c>
      <c r="O1168" s="95">
        <f t="shared" si="517"/>
        <v>5.0000000000000001E-3</v>
      </c>
      <c r="P1168" s="96">
        <f t="shared" si="479"/>
        <v>5.9337993300000003</v>
      </c>
      <c r="Q1168" s="5">
        <f t="shared" si="514"/>
        <v>0.12</v>
      </c>
      <c r="R1168" s="8">
        <f t="shared" si="480"/>
        <v>1.0094887930000001</v>
      </c>
      <c r="S1168" s="3">
        <f t="shared" si="481"/>
        <v>11.26091871</v>
      </c>
      <c r="T1168" s="3">
        <f t="shared" si="482"/>
        <v>17.194718040000001</v>
      </c>
      <c r="U1168" s="97" t="str">
        <f t="shared" ref="U1168" si="522">U1167</f>
        <v>A+J=</v>
      </c>
      <c r="V1168" s="122">
        <f t="shared" si="468"/>
        <v>45920</v>
      </c>
      <c r="W1168" s="4"/>
      <c r="X1168" s="4"/>
      <c r="Y1168" s="4"/>
      <c r="Z1168" s="16"/>
      <c r="AD1168" s="5"/>
    </row>
    <row r="1169" spans="1:30" x14ac:dyDescent="0.2">
      <c r="A1169" s="98">
        <f t="shared" si="513"/>
        <v>45921</v>
      </c>
      <c r="B1169" s="96">
        <f t="shared" si="469"/>
        <v>1181.3039939299999</v>
      </c>
      <c r="C1169" s="3">
        <f t="shared" si="470"/>
        <v>1180.82606723</v>
      </c>
      <c r="D1169" s="99">
        <f t="shared" si="471"/>
        <v>1088.3119999999999</v>
      </c>
      <c r="E1169" s="120">
        <f>IF(DAY(A1168)=$A$5,VLOOKUP(A1168,[1]A!$E$15:$G$200,3),E1168)</f>
        <v>1091.25</v>
      </c>
      <c r="F1169" s="100">
        <f t="shared" si="472"/>
        <v>45312</v>
      </c>
      <c r="G1169" s="141">
        <f t="shared" si="473"/>
        <v>2.6995934989231252E-3</v>
      </c>
      <c r="H1169" s="101">
        <f t="shared" si="474"/>
        <v>1</v>
      </c>
      <c r="I1169" s="101">
        <f t="shared" si="475"/>
        <v>30</v>
      </c>
      <c r="J1169" s="96">
        <f t="shared" si="476"/>
        <v>1.0000898692427045</v>
      </c>
      <c r="K1169" s="96">
        <v>1</v>
      </c>
      <c r="L1169" s="96">
        <f t="shared" si="477"/>
        <v>1.0000898600000001</v>
      </c>
      <c r="M1169" s="96">
        <f t="shared" si="478"/>
        <v>1180.93217626</v>
      </c>
      <c r="N1169" s="24">
        <f t="shared" si="516"/>
        <v>0</v>
      </c>
      <c r="O1169" s="95">
        <f t="shared" si="517"/>
        <v>0</v>
      </c>
      <c r="P1169" s="96">
        <f t="shared" si="479"/>
        <v>0</v>
      </c>
      <c r="Q1169" s="5">
        <f t="shared" si="514"/>
        <v>0.12</v>
      </c>
      <c r="R1169" s="8">
        <f t="shared" si="480"/>
        <v>1.0003148509999999</v>
      </c>
      <c r="S1169" s="3">
        <f t="shared" si="481"/>
        <v>0.37181766999999999</v>
      </c>
      <c r="T1169" s="3">
        <f t="shared" si="482"/>
        <v>0</v>
      </c>
      <c r="U1169" s="97" t="str">
        <f t="shared" ref="U1169" si="523">U1168</f>
        <v>A+J=</v>
      </c>
      <c r="V1169" s="122">
        <f t="shared" si="468"/>
        <v>45950</v>
      </c>
      <c r="W1169" s="4"/>
      <c r="X1169" s="4"/>
      <c r="Y1169" s="4"/>
      <c r="Z1169" s="16"/>
      <c r="AD1169" s="5"/>
    </row>
    <row r="1170" spans="1:30" x14ac:dyDescent="0.2">
      <c r="A1170" s="98">
        <f t="shared" si="513"/>
        <v>45922</v>
      </c>
      <c r="B1170" s="96">
        <f t="shared" si="469"/>
        <v>1181.7821291799999</v>
      </c>
      <c r="C1170" s="3">
        <f t="shared" si="470"/>
        <v>1180.82606723</v>
      </c>
      <c r="D1170" s="99">
        <f t="shared" si="471"/>
        <v>1088.3119999999999</v>
      </c>
      <c r="E1170" s="120">
        <f>IF(DAY(A1169)=$A$5,VLOOKUP(A1169,[1]A!$E$15:$G$200,3),E1169)</f>
        <v>1091.25</v>
      </c>
      <c r="F1170" s="100">
        <f t="shared" si="472"/>
        <v>45312</v>
      </c>
      <c r="G1170" s="141">
        <f t="shared" si="473"/>
        <v>2.6995934989231252E-3</v>
      </c>
      <c r="H1170" s="101">
        <f t="shared" si="474"/>
        <v>2</v>
      </c>
      <c r="I1170" s="101">
        <f t="shared" si="475"/>
        <v>30</v>
      </c>
      <c r="J1170" s="96">
        <f t="shared" si="476"/>
        <v>1.0001797465618898</v>
      </c>
      <c r="K1170" s="96">
        <v>1</v>
      </c>
      <c r="L1170" s="96">
        <f t="shared" si="477"/>
        <v>1.0001797400000001</v>
      </c>
      <c r="M1170" s="96">
        <f t="shared" si="478"/>
        <v>1181.0383088999999</v>
      </c>
      <c r="N1170" s="24">
        <f t="shared" si="516"/>
        <v>0</v>
      </c>
      <c r="O1170" s="95">
        <f t="shared" si="517"/>
        <v>0</v>
      </c>
      <c r="P1170" s="96">
        <f t="shared" si="479"/>
        <v>0</v>
      </c>
      <c r="Q1170" s="5">
        <f t="shared" si="514"/>
        <v>0.12</v>
      </c>
      <c r="R1170" s="8">
        <f t="shared" si="480"/>
        <v>1.000629802</v>
      </c>
      <c r="S1170" s="3">
        <f t="shared" si="481"/>
        <v>0.74382028</v>
      </c>
      <c r="T1170" s="3">
        <f t="shared" si="482"/>
        <v>0</v>
      </c>
      <c r="U1170" s="97" t="str">
        <f t="shared" ref="U1170" si="524">U1169</f>
        <v>A+J=</v>
      </c>
      <c r="V1170" s="122">
        <f t="shared" si="468"/>
        <v>45950</v>
      </c>
      <c r="W1170" s="4"/>
      <c r="X1170" s="4"/>
      <c r="Y1170" s="4"/>
      <c r="Z1170" s="16"/>
      <c r="AD1170" s="5"/>
    </row>
    <row r="1171" spans="1:30" x14ac:dyDescent="0.2">
      <c r="A1171" s="98">
        <f t="shared" si="513"/>
        <v>45923</v>
      </c>
      <c r="B1171" s="96">
        <f t="shared" si="469"/>
        <v>1182.2604600499999</v>
      </c>
      <c r="C1171" s="3">
        <f t="shared" si="470"/>
        <v>1180.82606723</v>
      </c>
      <c r="D1171" s="99">
        <f t="shared" si="471"/>
        <v>1088.3119999999999</v>
      </c>
      <c r="E1171" s="120">
        <f>IF(DAY(A1170)=$A$5,VLOOKUP(A1170,[1]A!$E$15:$G$200,3),E1170)</f>
        <v>1091.25</v>
      </c>
      <c r="F1171" s="100">
        <f t="shared" si="472"/>
        <v>45312</v>
      </c>
      <c r="G1171" s="141">
        <f t="shared" si="473"/>
        <v>2.6995934989231252E-3</v>
      </c>
      <c r="H1171" s="101">
        <f t="shared" si="474"/>
        <v>3</v>
      </c>
      <c r="I1171" s="101">
        <f t="shared" si="475"/>
        <v>30</v>
      </c>
      <c r="J1171" s="96">
        <f t="shared" si="476"/>
        <v>1.0002696319582818</v>
      </c>
      <c r="K1171" s="96">
        <v>1</v>
      </c>
      <c r="L1171" s="96">
        <f t="shared" si="477"/>
        <v>1.00026963</v>
      </c>
      <c r="M1171" s="96">
        <f t="shared" si="478"/>
        <v>1181.1444533599999</v>
      </c>
      <c r="N1171" s="24">
        <f t="shared" si="516"/>
        <v>0</v>
      </c>
      <c r="O1171" s="95">
        <f t="shared" si="517"/>
        <v>0</v>
      </c>
      <c r="P1171" s="96">
        <f t="shared" si="479"/>
        <v>0</v>
      </c>
      <c r="Q1171" s="5">
        <f t="shared" si="514"/>
        <v>0.12</v>
      </c>
      <c r="R1171" s="8">
        <f t="shared" si="480"/>
        <v>1.0009448519999999</v>
      </c>
      <c r="S1171" s="3">
        <f t="shared" si="481"/>
        <v>1.1160066900000001</v>
      </c>
      <c r="T1171" s="3">
        <f t="shared" si="482"/>
        <v>0</v>
      </c>
      <c r="U1171" s="97" t="str">
        <f t="shared" ref="U1171" si="525">U1170</f>
        <v>A+J=</v>
      </c>
      <c r="V1171" s="122">
        <f t="shared" si="468"/>
        <v>45950</v>
      </c>
      <c r="W1171" s="4"/>
      <c r="X1171" s="4"/>
      <c r="Y1171" s="4"/>
      <c r="Z1171" s="16"/>
      <c r="AD1171" s="5"/>
    </row>
    <row r="1172" spans="1:30" x14ac:dyDescent="0.2">
      <c r="A1172" s="98">
        <f t="shared" si="513"/>
        <v>45924</v>
      </c>
      <c r="B1172" s="96">
        <f t="shared" si="469"/>
        <v>1182.73897474</v>
      </c>
      <c r="C1172" s="3">
        <f t="shared" si="470"/>
        <v>1180.82606723</v>
      </c>
      <c r="D1172" s="99">
        <f t="shared" si="471"/>
        <v>1088.3119999999999</v>
      </c>
      <c r="E1172" s="120">
        <f>IF(DAY(A1171)=$A$5,VLOOKUP(A1171,[1]A!$E$15:$G$200,3),E1171)</f>
        <v>1091.25</v>
      </c>
      <c r="F1172" s="100">
        <f t="shared" si="472"/>
        <v>45312</v>
      </c>
      <c r="G1172" s="141">
        <f t="shared" si="473"/>
        <v>2.6995934989231252E-3</v>
      </c>
      <c r="H1172" s="101">
        <f t="shared" si="474"/>
        <v>4</v>
      </c>
      <c r="I1172" s="101">
        <f t="shared" si="475"/>
        <v>30</v>
      </c>
      <c r="J1172" s="96">
        <f t="shared" si="476"/>
        <v>1.0003595254326061</v>
      </c>
      <c r="K1172" s="96">
        <v>1</v>
      </c>
      <c r="L1172" s="96">
        <f t="shared" si="477"/>
        <v>1.0003595199999999</v>
      </c>
      <c r="M1172" s="96">
        <f t="shared" si="478"/>
        <v>1181.25059781</v>
      </c>
      <c r="N1172" s="24">
        <f t="shared" si="516"/>
        <v>0</v>
      </c>
      <c r="O1172" s="95">
        <f t="shared" si="517"/>
        <v>0</v>
      </c>
      <c r="P1172" s="96">
        <f t="shared" si="479"/>
        <v>0</v>
      </c>
      <c r="Q1172" s="5">
        <f t="shared" si="514"/>
        <v>0.12</v>
      </c>
      <c r="R1172" s="8">
        <f t="shared" si="480"/>
        <v>1.0012600009999999</v>
      </c>
      <c r="S1172" s="3">
        <f t="shared" si="481"/>
        <v>1.48837693</v>
      </c>
      <c r="T1172" s="3">
        <f t="shared" si="482"/>
        <v>0</v>
      </c>
      <c r="U1172" s="97" t="str">
        <f t="shared" ref="U1172" si="526">U1171</f>
        <v>A+J=</v>
      </c>
      <c r="V1172" s="122">
        <f t="shared" si="468"/>
        <v>45950</v>
      </c>
      <c r="W1172" s="4"/>
      <c r="X1172" s="4"/>
      <c r="Y1172" s="4"/>
      <c r="Z1172" s="16"/>
      <c r="AD1172" s="5"/>
    </row>
    <row r="1173" spans="1:30" x14ac:dyDescent="0.2">
      <c r="A1173" s="98">
        <f t="shared" si="513"/>
        <v>45925</v>
      </c>
      <c r="B1173" s="96">
        <f t="shared" si="469"/>
        <v>1183.2176851199999</v>
      </c>
      <c r="C1173" s="3">
        <f t="shared" si="470"/>
        <v>1180.82606723</v>
      </c>
      <c r="D1173" s="99">
        <f t="shared" si="471"/>
        <v>1088.3119999999999</v>
      </c>
      <c r="E1173" s="120">
        <f>IF(DAY(A1172)=$A$5,VLOOKUP(A1172,[1]A!$E$15:$G$200,3),E1172)</f>
        <v>1091.25</v>
      </c>
      <c r="F1173" s="100">
        <f t="shared" si="472"/>
        <v>45312</v>
      </c>
      <c r="G1173" s="141">
        <f t="shared" si="473"/>
        <v>2.6995934989231252E-3</v>
      </c>
      <c r="H1173" s="101">
        <f t="shared" si="474"/>
        <v>5</v>
      </c>
      <c r="I1173" s="101">
        <f t="shared" si="475"/>
        <v>30</v>
      </c>
      <c r="J1173" s="96">
        <f t="shared" si="476"/>
        <v>1.000449426985589</v>
      </c>
      <c r="K1173" s="96">
        <v>1</v>
      </c>
      <c r="L1173" s="96">
        <f t="shared" si="477"/>
        <v>1.00044942</v>
      </c>
      <c r="M1173" s="96">
        <f t="shared" si="478"/>
        <v>1181.35675408</v>
      </c>
      <c r="N1173" s="24">
        <f t="shared" si="516"/>
        <v>0</v>
      </c>
      <c r="O1173" s="95">
        <f t="shared" si="517"/>
        <v>0</v>
      </c>
      <c r="P1173" s="96">
        <f t="shared" si="479"/>
        <v>0</v>
      </c>
      <c r="Q1173" s="5">
        <f t="shared" si="514"/>
        <v>0.12</v>
      </c>
      <c r="R1173" s="8">
        <f t="shared" si="480"/>
        <v>1.0015752490000001</v>
      </c>
      <c r="S1173" s="3">
        <f t="shared" si="481"/>
        <v>1.8609310400000001</v>
      </c>
      <c r="T1173" s="3">
        <f t="shared" si="482"/>
        <v>0</v>
      </c>
      <c r="U1173" s="97" t="str">
        <f t="shared" ref="U1173" si="527">U1172</f>
        <v>A+J=</v>
      </c>
      <c r="V1173" s="122">
        <f t="shared" si="468"/>
        <v>45950</v>
      </c>
      <c r="W1173" s="4"/>
      <c r="X1173" s="4"/>
      <c r="Y1173" s="4"/>
      <c r="Z1173" s="16"/>
      <c r="AD1173" s="5"/>
    </row>
    <row r="1174" spans="1:30" x14ac:dyDescent="0.2">
      <c r="A1174" s="98">
        <f t="shared" si="513"/>
        <v>45926</v>
      </c>
      <c r="B1174" s="96">
        <f t="shared" si="469"/>
        <v>1183.6965912199998</v>
      </c>
      <c r="C1174" s="3">
        <f t="shared" si="470"/>
        <v>1180.82606723</v>
      </c>
      <c r="D1174" s="99">
        <f t="shared" si="471"/>
        <v>1088.3119999999999</v>
      </c>
      <c r="E1174" s="120">
        <f>IF(DAY(A1173)=$A$5,VLOOKUP(A1173,[1]A!$E$15:$G$200,3),E1173)</f>
        <v>1091.25</v>
      </c>
      <c r="F1174" s="100">
        <f t="shared" si="472"/>
        <v>45312</v>
      </c>
      <c r="G1174" s="141">
        <f t="shared" si="473"/>
        <v>2.6995934989231252E-3</v>
      </c>
      <c r="H1174" s="101">
        <f t="shared" si="474"/>
        <v>6</v>
      </c>
      <c r="I1174" s="101">
        <f t="shared" si="475"/>
        <v>30</v>
      </c>
      <c r="J1174" s="96">
        <f t="shared" si="476"/>
        <v>1.0005393366179562</v>
      </c>
      <c r="K1174" s="96">
        <v>1</v>
      </c>
      <c r="L1174" s="96">
        <f t="shared" si="477"/>
        <v>1.0005393300000001</v>
      </c>
      <c r="M1174" s="96">
        <f t="shared" si="478"/>
        <v>1181.4629221499999</v>
      </c>
      <c r="N1174" s="24">
        <f t="shared" si="516"/>
        <v>0</v>
      </c>
      <c r="O1174" s="95">
        <f t="shared" si="517"/>
        <v>0</v>
      </c>
      <c r="P1174" s="96">
        <f t="shared" si="479"/>
        <v>0</v>
      </c>
      <c r="Q1174" s="5">
        <f t="shared" si="514"/>
        <v>0.12</v>
      </c>
      <c r="R1174" s="8">
        <f t="shared" si="480"/>
        <v>1.001890596</v>
      </c>
      <c r="S1174" s="3">
        <f t="shared" si="481"/>
        <v>2.2336690699999999</v>
      </c>
      <c r="T1174" s="3">
        <f t="shared" si="482"/>
        <v>0</v>
      </c>
      <c r="U1174" s="97" t="str">
        <f t="shared" ref="U1174" si="528">U1173</f>
        <v>A+J=</v>
      </c>
      <c r="V1174" s="122">
        <f t="shared" si="468"/>
        <v>45950</v>
      </c>
      <c r="W1174" s="4"/>
      <c r="X1174" s="4"/>
      <c r="Y1174" s="4"/>
      <c r="Z1174" s="16"/>
      <c r="AD1174" s="5"/>
    </row>
    <row r="1175" spans="1:30" x14ac:dyDescent="0.2">
      <c r="A1175" s="98">
        <f t="shared" si="513"/>
        <v>45927</v>
      </c>
      <c r="B1175" s="96">
        <f t="shared" si="469"/>
        <v>1184.1756942700001</v>
      </c>
      <c r="C1175" s="3">
        <f t="shared" si="470"/>
        <v>1180.82606723</v>
      </c>
      <c r="D1175" s="99">
        <f t="shared" si="471"/>
        <v>1088.3119999999999</v>
      </c>
      <c r="E1175" s="120">
        <f>IF(DAY(A1174)=$A$5,VLOOKUP(A1174,[1]A!$E$15:$G$200,3),E1174)</f>
        <v>1091.25</v>
      </c>
      <c r="F1175" s="100">
        <f t="shared" si="472"/>
        <v>45312</v>
      </c>
      <c r="G1175" s="141">
        <f t="shared" si="473"/>
        <v>2.6995934989231252E-3</v>
      </c>
      <c r="H1175" s="101">
        <f t="shared" si="474"/>
        <v>7</v>
      </c>
      <c r="I1175" s="101">
        <f t="shared" si="475"/>
        <v>30</v>
      </c>
      <c r="J1175" s="96">
        <f t="shared" si="476"/>
        <v>1.0006292543304343</v>
      </c>
      <c r="K1175" s="96">
        <v>1</v>
      </c>
      <c r="L1175" s="96">
        <f t="shared" si="477"/>
        <v>1.00062925</v>
      </c>
      <c r="M1175" s="96">
        <f t="shared" si="478"/>
        <v>1181.5691020300001</v>
      </c>
      <c r="N1175" s="24">
        <f t="shared" si="516"/>
        <v>0</v>
      </c>
      <c r="O1175" s="95">
        <f t="shared" si="517"/>
        <v>0</v>
      </c>
      <c r="P1175" s="96">
        <f t="shared" si="479"/>
        <v>0</v>
      </c>
      <c r="Q1175" s="5">
        <f t="shared" si="514"/>
        <v>0.12</v>
      </c>
      <c r="R1175" s="8">
        <f t="shared" si="480"/>
        <v>1.0022060429999999</v>
      </c>
      <c r="S1175" s="3">
        <f t="shared" si="481"/>
        <v>2.6065922399999999</v>
      </c>
      <c r="T1175" s="3">
        <f t="shared" si="482"/>
        <v>0</v>
      </c>
      <c r="U1175" s="97" t="str">
        <f t="shared" ref="U1175" si="529">U1174</f>
        <v>A+J=</v>
      </c>
      <c r="V1175" s="122">
        <f t="shared" si="468"/>
        <v>45950</v>
      </c>
      <c r="W1175" s="4"/>
      <c r="X1175" s="4"/>
      <c r="Y1175" s="4"/>
      <c r="Z1175" s="16"/>
      <c r="AD1175" s="5"/>
    </row>
    <row r="1176" spans="1:30" x14ac:dyDescent="0.2">
      <c r="A1176" s="98">
        <f t="shared" si="513"/>
        <v>45928</v>
      </c>
      <c r="B1176" s="96">
        <f t="shared" si="469"/>
        <v>1184.65499314</v>
      </c>
      <c r="C1176" s="3">
        <f t="shared" si="470"/>
        <v>1180.82606723</v>
      </c>
      <c r="D1176" s="99">
        <f t="shared" si="471"/>
        <v>1088.3119999999999</v>
      </c>
      <c r="E1176" s="120">
        <f>IF(DAY(A1175)=$A$5,VLOOKUP(A1175,[1]A!$E$15:$G$200,3),E1175)</f>
        <v>1091.25</v>
      </c>
      <c r="F1176" s="100">
        <f t="shared" si="472"/>
        <v>45312</v>
      </c>
      <c r="G1176" s="141">
        <f t="shared" si="473"/>
        <v>2.6995934989231252E-3</v>
      </c>
      <c r="H1176" s="101">
        <f t="shared" si="474"/>
        <v>8</v>
      </c>
      <c r="I1176" s="101">
        <f t="shared" si="475"/>
        <v>30</v>
      </c>
      <c r="J1176" s="96">
        <f t="shared" si="476"/>
        <v>1.0007191801237489</v>
      </c>
      <c r="K1176" s="96">
        <v>1</v>
      </c>
      <c r="L1176" s="96">
        <f t="shared" si="477"/>
        <v>1.0007191799999999</v>
      </c>
      <c r="M1176" s="96">
        <f t="shared" si="478"/>
        <v>1181.6752937199999</v>
      </c>
      <c r="N1176" s="24">
        <f t="shared" si="516"/>
        <v>0</v>
      </c>
      <c r="O1176" s="95">
        <f t="shared" si="517"/>
        <v>0</v>
      </c>
      <c r="P1176" s="96">
        <f t="shared" si="479"/>
        <v>0</v>
      </c>
      <c r="Q1176" s="5">
        <f t="shared" si="514"/>
        <v>0.12</v>
      </c>
      <c r="R1176" s="8">
        <f t="shared" si="480"/>
        <v>1.0025215890000001</v>
      </c>
      <c r="S1176" s="3">
        <f t="shared" si="481"/>
        <v>2.9796994200000002</v>
      </c>
      <c r="T1176" s="3">
        <f t="shared" si="482"/>
        <v>0</v>
      </c>
      <c r="U1176" s="97" t="str">
        <f t="shared" ref="U1176" si="530">U1175</f>
        <v>A+J=</v>
      </c>
      <c r="V1176" s="122">
        <f t="shared" si="468"/>
        <v>45950</v>
      </c>
      <c r="W1176" s="4"/>
      <c r="X1176" s="4"/>
      <c r="Y1176" s="4"/>
      <c r="Z1176" s="16"/>
      <c r="AD1176" s="5"/>
    </row>
    <row r="1177" spans="1:30" x14ac:dyDescent="0.2">
      <c r="A1177" s="98">
        <f t="shared" si="513"/>
        <v>45929</v>
      </c>
      <c r="B1177" s="96">
        <f t="shared" si="469"/>
        <v>1185.1344760100001</v>
      </c>
      <c r="C1177" s="3">
        <f t="shared" si="470"/>
        <v>1180.82606723</v>
      </c>
      <c r="D1177" s="99">
        <f t="shared" si="471"/>
        <v>1088.3119999999999</v>
      </c>
      <c r="E1177" s="120">
        <f>IF(DAY(A1176)=$A$5,VLOOKUP(A1176,[1]A!$E$15:$G$200,3),E1176)</f>
        <v>1091.25</v>
      </c>
      <c r="F1177" s="100">
        <f t="shared" si="472"/>
        <v>45312</v>
      </c>
      <c r="G1177" s="141">
        <f t="shared" si="473"/>
        <v>2.6995934989231252E-3</v>
      </c>
      <c r="H1177" s="101">
        <f t="shared" si="474"/>
        <v>9</v>
      </c>
      <c r="I1177" s="101">
        <f t="shared" si="475"/>
        <v>30</v>
      </c>
      <c r="J1177" s="96">
        <f t="shared" si="476"/>
        <v>1.0008091139986264</v>
      </c>
      <c r="K1177" s="96">
        <v>1</v>
      </c>
      <c r="L1177" s="96">
        <f t="shared" si="477"/>
        <v>1.0008091100000001</v>
      </c>
      <c r="M1177" s="96">
        <f t="shared" si="478"/>
        <v>1181.7814854000001</v>
      </c>
      <c r="N1177" s="24">
        <f t="shared" si="516"/>
        <v>0</v>
      </c>
      <c r="O1177" s="95">
        <f t="shared" si="517"/>
        <v>0</v>
      </c>
      <c r="P1177" s="96">
        <f t="shared" si="479"/>
        <v>0</v>
      </c>
      <c r="Q1177" s="5">
        <f t="shared" si="514"/>
        <v>0.12</v>
      </c>
      <c r="R1177" s="8">
        <f t="shared" si="480"/>
        <v>1.002837234</v>
      </c>
      <c r="S1177" s="3">
        <f t="shared" si="481"/>
        <v>3.35299061</v>
      </c>
      <c r="T1177" s="3">
        <f t="shared" si="482"/>
        <v>0</v>
      </c>
      <c r="U1177" s="97" t="str">
        <f t="shared" ref="U1177" si="531">U1176</f>
        <v>A+J=</v>
      </c>
      <c r="V1177" s="122">
        <f t="shared" si="468"/>
        <v>45950</v>
      </c>
      <c r="W1177" s="4"/>
      <c r="X1177" s="4"/>
      <c r="Y1177" s="4"/>
      <c r="Z1177" s="16"/>
      <c r="AD1177" s="5"/>
    </row>
    <row r="1178" spans="1:30" x14ac:dyDescent="0.2">
      <c r="A1178" s="98">
        <f t="shared" si="513"/>
        <v>45930</v>
      </c>
      <c r="B1178" s="96">
        <f t="shared" si="469"/>
        <v>1185.6141559600001</v>
      </c>
      <c r="C1178" s="3">
        <f t="shared" si="470"/>
        <v>1180.82606723</v>
      </c>
      <c r="D1178" s="99">
        <f t="shared" si="471"/>
        <v>1088.3119999999999</v>
      </c>
      <c r="E1178" s="120">
        <f>IF(DAY(A1177)=$A$5,VLOOKUP(A1177,[1]A!$E$15:$G$200,3),E1177)</f>
        <v>1091.25</v>
      </c>
      <c r="F1178" s="100">
        <f t="shared" si="472"/>
        <v>45312</v>
      </c>
      <c r="G1178" s="141">
        <f t="shared" si="473"/>
        <v>2.6995934989231252E-3</v>
      </c>
      <c r="H1178" s="101">
        <f t="shared" si="474"/>
        <v>10</v>
      </c>
      <c r="I1178" s="101">
        <f t="shared" si="475"/>
        <v>30</v>
      </c>
      <c r="J1178" s="96">
        <f t="shared" si="476"/>
        <v>1.0008990559557933</v>
      </c>
      <c r="K1178" s="96">
        <v>1</v>
      </c>
      <c r="L1178" s="96">
        <f t="shared" si="477"/>
        <v>1.0008990499999999</v>
      </c>
      <c r="M1178" s="96">
        <f t="shared" si="478"/>
        <v>1181.8876889000001</v>
      </c>
      <c r="N1178" s="24">
        <f t="shared" si="516"/>
        <v>0</v>
      </c>
      <c r="O1178" s="95">
        <f t="shared" si="517"/>
        <v>0</v>
      </c>
      <c r="P1178" s="96">
        <f t="shared" si="479"/>
        <v>0</v>
      </c>
      <c r="Q1178" s="5">
        <f t="shared" si="514"/>
        <v>0.12</v>
      </c>
      <c r="R1178" s="8">
        <f t="shared" si="480"/>
        <v>1.003152979</v>
      </c>
      <c r="S1178" s="3">
        <f t="shared" si="481"/>
        <v>3.7264670600000001</v>
      </c>
      <c r="T1178" s="3">
        <f t="shared" si="482"/>
        <v>0</v>
      </c>
      <c r="U1178" s="97" t="str">
        <f t="shared" ref="U1178" si="532">U1177</f>
        <v>A+J=</v>
      </c>
      <c r="V1178" s="122">
        <f t="shared" si="468"/>
        <v>45950</v>
      </c>
      <c r="W1178" s="4"/>
      <c r="X1178" s="4"/>
      <c r="Y1178" s="4"/>
      <c r="Z1178" s="16"/>
      <c r="AD1178" s="5"/>
    </row>
    <row r="1179" spans="1:30" x14ac:dyDescent="0.2">
      <c r="A1179" s="98">
        <f t="shared" si="513"/>
        <v>45931</v>
      </c>
      <c r="B1179" s="96">
        <f t="shared" si="469"/>
        <v>1186.09403185</v>
      </c>
      <c r="C1179" s="3">
        <f t="shared" si="470"/>
        <v>1180.82606723</v>
      </c>
      <c r="D1179" s="99">
        <f t="shared" si="471"/>
        <v>1088.3119999999999</v>
      </c>
      <c r="E1179" s="120">
        <f>IF(DAY(A1178)=$A$5,VLOOKUP(A1178,[1]A!$E$15:$G$200,3),E1178)</f>
        <v>1091.25</v>
      </c>
      <c r="F1179" s="100">
        <f t="shared" si="472"/>
        <v>45312</v>
      </c>
      <c r="G1179" s="141">
        <f t="shared" si="473"/>
        <v>2.6995934989231252E-3</v>
      </c>
      <c r="H1179" s="101">
        <f t="shared" si="474"/>
        <v>11</v>
      </c>
      <c r="I1179" s="101">
        <f t="shared" si="475"/>
        <v>30</v>
      </c>
      <c r="J1179" s="96">
        <f t="shared" si="476"/>
        <v>1.0009890059959756</v>
      </c>
      <c r="K1179" s="96">
        <v>1</v>
      </c>
      <c r="L1179" s="96">
        <f t="shared" si="477"/>
        <v>1.0009889999999999</v>
      </c>
      <c r="M1179" s="96">
        <f t="shared" si="478"/>
        <v>1181.99390421</v>
      </c>
      <c r="N1179" s="24">
        <f t="shared" si="516"/>
        <v>0</v>
      </c>
      <c r="O1179" s="95">
        <f t="shared" si="517"/>
        <v>0</v>
      </c>
      <c r="P1179" s="96">
        <f t="shared" si="479"/>
        <v>0</v>
      </c>
      <c r="Q1179" s="5">
        <f t="shared" si="514"/>
        <v>0.12</v>
      </c>
      <c r="R1179" s="8">
        <f t="shared" si="480"/>
        <v>1.003468823</v>
      </c>
      <c r="S1179" s="3">
        <f t="shared" si="481"/>
        <v>4.1001276400000002</v>
      </c>
      <c r="T1179" s="3">
        <f t="shared" si="482"/>
        <v>0</v>
      </c>
      <c r="U1179" s="97" t="str">
        <f t="shared" ref="U1179" si="533">U1178</f>
        <v>A+J=</v>
      </c>
      <c r="V1179" s="122">
        <f t="shared" si="468"/>
        <v>45950</v>
      </c>
      <c r="W1179" s="4"/>
      <c r="X1179" s="4"/>
      <c r="Y1179" s="4"/>
      <c r="Z1179" s="16"/>
      <c r="AD1179" s="5"/>
    </row>
    <row r="1180" spans="1:30" x14ac:dyDescent="0.2">
      <c r="A1180" s="98">
        <f t="shared" si="513"/>
        <v>45932</v>
      </c>
      <c r="B1180" s="96">
        <f t="shared" si="469"/>
        <v>1186.57410488</v>
      </c>
      <c r="C1180" s="3">
        <f t="shared" si="470"/>
        <v>1180.82606723</v>
      </c>
      <c r="D1180" s="99">
        <f t="shared" si="471"/>
        <v>1088.3119999999999</v>
      </c>
      <c r="E1180" s="120">
        <f>IF(DAY(A1179)=$A$5,VLOOKUP(A1179,[1]A!$E$15:$G$200,3),E1179)</f>
        <v>1091.25</v>
      </c>
      <c r="F1180" s="100">
        <f t="shared" si="472"/>
        <v>45312</v>
      </c>
      <c r="G1180" s="141">
        <f t="shared" si="473"/>
        <v>2.6995934989231252E-3</v>
      </c>
      <c r="H1180" s="101">
        <f t="shared" si="474"/>
        <v>12</v>
      </c>
      <c r="I1180" s="101">
        <f t="shared" si="475"/>
        <v>30</v>
      </c>
      <c r="J1180" s="96">
        <f t="shared" si="476"/>
        <v>1.0010789641199</v>
      </c>
      <c r="K1180" s="96">
        <v>1</v>
      </c>
      <c r="L1180" s="96">
        <f t="shared" si="477"/>
        <v>1.0010789600000001</v>
      </c>
      <c r="M1180" s="96">
        <f t="shared" si="478"/>
        <v>1182.1001313199999</v>
      </c>
      <c r="N1180" s="24">
        <f t="shared" si="516"/>
        <v>0</v>
      </c>
      <c r="O1180" s="95">
        <f t="shared" si="517"/>
        <v>0</v>
      </c>
      <c r="P1180" s="96">
        <f t="shared" si="479"/>
        <v>0</v>
      </c>
      <c r="Q1180" s="5">
        <f t="shared" si="514"/>
        <v>0.12</v>
      </c>
      <c r="R1180" s="8">
        <f t="shared" si="480"/>
        <v>1.003784767</v>
      </c>
      <c r="S1180" s="3">
        <f t="shared" si="481"/>
        <v>4.4739735600000001</v>
      </c>
      <c r="T1180" s="3">
        <f t="shared" si="482"/>
        <v>0</v>
      </c>
      <c r="U1180" s="97" t="str">
        <f t="shared" ref="U1180" si="534">U1179</f>
        <v>A+J=</v>
      </c>
      <c r="V1180" s="122">
        <f t="shared" si="468"/>
        <v>45950</v>
      </c>
      <c r="W1180" s="4"/>
      <c r="X1180" s="4"/>
      <c r="Y1180" s="4"/>
      <c r="Z1180" s="16"/>
      <c r="AD1180" s="5"/>
    </row>
    <row r="1181" spans="1:30" x14ac:dyDescent="0.2">
      <c r="A1181" s="98">
        <f t="shared" si="513"/>
        <v>45933</v>
      </c>
      <c r="B1181" s="96">
        <f t="shared" si="469"/>
        <v>1187.05437394</v>
      </c>
      <c r="C1181" s="3">
        <f t="shared" si="470"/>
        <v>1180.82606723</v>
      </c>
      <c r="D1181" s="99">
        <f t="shared" si="471"/>
        <v>1088.3119999999999</v>
      </c>
      <c r="E1181" s="120">
        <f>IF(DAY(A1180)=$A$5,VLOOKUP(A1180,[1]A!$E$15:$G$200,3),E1180)</f>
        <v>1091.25</v>
      </c>
      <c r="F1181" s="100">
        <f t="shared" si="472"/>
        <v>45312</v>
      </c>
      <c r="G1181" s="141">
        <f t="shared" si="473"/>
        <v>2.6995934989231252E-3</v>
      </c>
      <c r="H1181" s="101">
        <f t="shared" si="474"/>
        <v>13</v>
      </c>
      <c r="I1181" s="101">
        <f t="shared" si="475"/>
        <v>30</v>
      </c>
      <c r="J1181" s="96">
        <f t="shared" si="476"/>
        <v>1.0011689303282929</v>
      </c>
      <c r="K1181" s="96">
        <v>1</v>
      </c>
      <c r="L1181" s="96">
        <f t="shared" si="477"/>
        <v>1.00116893</v>
      </c>
      <c r="M1181" s="96">
        <f t="shared" si="478"/>
        <v>1182.2063702400001</v>
      </c>
      <c r="N1181" s="24">
        <f t="shared" si="516"/>
        <v>0</v>
      </c>
      <c r="O1181" s="95">
        <f t="shared" si="517"/>
        <v>0</v>
      </c>
      <c r="P1181" s="96">
        <f t="shared" si="479"/>
        <v>0</v>
      </c>
      <c r="Q1181" s="5">
        <f t="shared" si="514"/>
        <v>0.12</v>
      </c>
      <c r="R1181" s="8">
        <f t="shared" si="480"/>
        <v>1.00410081</v>
      </c>
      <c r="S1181" s="3">
        <f t="shared" si="481"/>
        <v>4.8480036999999996</v>
      </c>
      <c r="T1181" s="3">
        <f t="shared" si="482"/>
        <v>0</v>
      </c>
      <c r="U1181" s="97" t="str">
        <f t="shared" ref="U1181" si="535">U1180</f>
        <v>A+J=</v>
      </c>
      <c r="V1181" s="122">
        <f t="shared" si="468"/>
        <v>45950</v>
      </c>
      <c r="W1181" s="4"/>
      <c r="X1181" s="4"/>
      <c r="Y1181" s="4"/>
      <c r="Z1181" s="16"/>
      <c r="AD1181" s="5"/>
    </row>
    <row r="1182" spans="1:30" x14ac:dyDescent="0.2">
      <c r="A1182" s="98">
        <f t="shared" si="513"/>
        <v>45934</v>
      </c>
      <c r="B1182" s="96">
        <f t="shared" si="469"/>
        <v>1187.5348283799999</v>
      </c>
      <c r="C1182" s="3">
        <f t="shared" si="470"/>
        <v>1180.82606723</v>
      </c>
      <c r="D1182" s="99">
        <f t="shared" si="471"/>
        <v>1088.3119999999999</v>
      </c>
      <c r="E1182" s="120">
        <f>IF(DAY(A1181)=$A$5,VLOOKUP(A1181,[1]A!$E$15:$G$200,3),E1181)</f>
        <v>1091.25</v>
      </c>
      <c r="F1182" s="100">
        <f t="shared" si="472"/>
        <v>45312</v>
      </c>
      <c r="G1182" s="141">
        <f t="shared" si="473"/>
        <v>2.6995934989231252E-3</v>
      </c>
      <c r="H1182" s="101">
        <f t="shared" si="474"/>
        <v>14</v>
      </c>
      <c r="I1182" s="101">
        <f t="shared" si="475"/>
        <v>30</v>
      </c>
      <c r="J1182" s="96">
        <f t="shared" si="476"/>
        <v>1.0012589046218807</v>
      </c>
      <c r="K1182" s="96">
        <v>1</v>
      </c>
      <c r="L1182" s="96">
        <f t="shared" si="477"/>
        <v>1.0012589000000001</v>
      </c>
      <c r="M1182" s="96">
        <f t="shared" si="478"/>
        <v>1182.31260916</v>
      </c>
      <c r="N1182" s="24">
        <f t="shared" si="516"/>
        <v>0</v>
      </c>
      <c r="O1182" s="95">
        <f t="shared" si="517"/>
        <v>0</v>
      </c>
      <c r="P1182" s="96">
        <f t="shared" si="479"/>
        <v>0</v>
      </c>
      <c r="Q1182" s="5">
        <f t="shared" si="514"/>
        <v>0.12</v>
      </c>
      <c r="R1182" s="8">
        <f t="shared" si="480"/>
        <v>1.004416953</v>
      </c>
      <c r="S1182" s="3">
        <f t="shared" si="481"/>
        <v>5.2222192200000004</v>
      </c>
      <c r="T1182" s="3">
        <f t="shared" si="482"/>
        <v>0</v>
      </c>
      <c r="U1182" s="97" t="str">
        <f t="shared" ref="U1182" si="536">U1181</f>
        <v>A+J=</v>
      </c>
      <c r="V1182" s="122">
        <f t="shared" si="468"/>
        <v>45950</v>
      </c>
      <c r="W1182" s="4"/>
      <c r="X1182" s="4"/>
      <c r="Y1182" s="4"/>
      <c r="Z1182" s="16"/>
      <c r="AD1182" s="5"/>
    </row>
    <row r="1183" spans="1:30" x14ac:dyDescent="0.2">
      <c r="A1183" s="98">
        <f t="shared" si="513"/>
        <v>45935</v>
      </c>
      <c r="B1183" s="96">
        <f t="shared" si="469"/>
        <v>1188.0154789200001</v>
      </c>
      <c r="C1183" s="3">
        <f t="shared" si="470"/>
        <v>1180.82606723</v>
      </c>
      <c r="D1183" s="99">
        <f t="shared" si="471"/>
        <v>1088.3119999999999</v>
      </c>
      <c r="E1183" s="120">
        <f>IF(DAY(A1182)=$A$5,VLOOKUP(A1182,[1]A!$E$15:$G$200,3),E1182)</f>
        <v>1091.25</v>
      </c>
      <c r="F1183" s="100">
        <f t="shared" si="472"/>
        <v>45312</v>
      </c>
      <c r="G1183" s="141">
        <f t="shared" si="473"/>
        <v>2.6995934989231252E-3</v>
      </c>
      <c r="H1183" s="101">
        <f t="shared" si="474"/>
        <v>15</v>
      </c>
      <c r="I1183" s="101">
        <f t="shared" si="475"/>
        <v>30</v>
      </c>
      <c r="J1183" s="96">
        <f t="shared" si="476"/>
        <v>1.0013488870013902</v>
      </c>
      <c r="K1183" s="96">
        <v>1</v>
      </c>
      <c r="L1183" s="96">
        <f t="shared" si="477"/>
        <v>1.0013488800000001</v>
      </c>
      <c r="M1183" s="96">
        <f t="shared" si="478"/>
        <v>1182.41885989</v>
      </c>
      <c r="N1183" s="24">
        <f t="shared" si="516"/>
        <v>0</v>
      </c>
      <c r="O1183" s="95">
        <f t="shared" si="517"/>
        <v>0</v>
      </c>
      <c r="P1183" s="96">
        <f t="shared" si="479"/>
        <v>0</v>
      </c>
      <c r="Q1183" s="5">
        <f t="shared" si="514"/>
        <v>0.12</v>
      </c>
      <c r="R1183" s="8">
        <f t="shared" si="480"/>
        <v>1.004733195</v>
      </c>
      <c r="S1183" s="3">
        <f t="shared" si="481"/>
        <v>5.5966190300000003</v>
      </c>
      <c r="T1183" s="3">
        <f t="shared" si="482"/>
        <v>0</v>
      </c>
      <c r="U1183" s="97" t="str">
        <f t="shared" ref="U1183" si="537">U1182</f>
        <v>A+J=</v>
      </c>
      <c r="V1183" s="122">
        <f t="shared" si="468"/>
        <v>45950</v>
      </c>
      <c r="W1183" s="4"/>
      <c r="X1183" s="4"/>
      <c r="Y1183" s="4"/>
      <c r="Z1183" s="16"/>
      <c r="AD1183" s="5"/>
    </row>
    <row r="1184" spans="1:30" x14ac:dyDescent="0.2">
      <c r="A1184" s="98">
        <f t="shared" si="513"/>
        <v>45936</v>
      </c>
      <c r="B1184" s="96">
        <f t="shared" si="469"/>
        <v>1188.4963267800001</v>
      </c>
      <c r="C1184" s="3">
        <f t="shared" si="470"/>
        <v>1180.82606723</v>
      </c>
      <c r="D1184" s="99">
        <f t="shared" si="471"/>
        <v>1088.3119999999999</v>
      </c>
      <c r="E1184" s="120">
        <f>IF(DAY(A1183)=$A$5,VLOOKUP(A1183,[1]A!$E$15:$G$200,3),E1183)</f>
        <v>1091.25</v>
      </c>
      <c r="F1184" s="100">
        <f t="shared" si="472"/>
        <v>45312</v>
      </c>
      <c r="G1184" s="141">
        <f t="shared" si="473"/>
        <v>2.6995934989231252E-3</v>
      </c>
      <c r="H1184" s="101">
        <f t="shared" si="474"/>
        <v>16</v>
      </c>
      <c r="I1184" s="101">
        <f t="shared" si="475"/>
        <v>30</v>
      </c>
      <c r="J1184" s="96">
        <f t="shared" si="476"/>
        <v>1.001438877467548</v>
      </c>
      <c r="K1184" s="96">
        <v>1</v>
      </c>
      <c r="L1184" s="96">
        <f t="shared" si="477"/>
        <v>1.0014388700000001</v>
      </c>
      <c r="M1184" s="96">
        <f t="shared" si="478"/>
        <v>1182.52512243</v>
      </c>
      <c r="N1184" s="24">
        <f t="shared" si="516"/>
        <v>0</v>
      </c>
      <c r="O1184" s="95">
        <f t="shared" si="517"/>
        <v>0</v>
      </c>
      <c r="P1184" s="96">
        <f t="shared" si="479"/>
        <v>0</v>
      </c>
      <c r="Q1184" s="5">
        <f t="shared" si="514"/>
        <v>0.12</v>
      </c>
      <c r="R1184" s="8">
        <f t="shared" si="480"/>
        <v>1.0050495370000001</v>
      </c>
      <c r="S1184" s="3">
        <f t="shared" si="481"/>
        <v>5.9712043499999998</v>
      </c>
      <c r="T1184" s="3">
        <f t="shared" si="482"/>
        <v>0</v>
      </c>
      <c r="U1184" s="97" t="str">
        <f t="shared" ref="U1184" si="538">U1183</f>
        <v>A+J=</v>
      </c>
      <c r="V1184" s="122">
        <f t="shared" si="468"/>
        <v>45950</v>
      </c>
      <c r="W1184" s="4"/>
      <c r="X1184" s="4"/>
      <c r="Y1184" s="4"/>
      <c r="Z1184" s="16"/>
      <c r="AD1184" s="5"/>
    </row>
    <row r="1185" spans="1:135" x14ac:dyDescent="0.2">
      <c r="A1185" s="98">
        <f t="shared" si="513"/>
        <v>45937</v>
      </c>
      <c r="B1185" s="96">
        <f t="shared" si="469"/>
        <v>1188.97737082</v>
      </c>
      <c r="C1185" s="3">
        <f t="shared" si="470"/>
        <v>1180.82606723</v>
      </c>
      <c r="D1185" s="99">
        <f t="shared" si="471"/>
        <v>1088.3119999999999</v>
      </c>
      <c r="E1185" s="120">
        <f>IF(DAY(A1184)=$A$5,VLOOKUP(A1184,[1]A!$E$15:$G$200,3),E1184)</f>
        <v>1091.25</v>
      </c>
      <c r="F1185" s="100">
        <f t="shared" si="472"/>
        <v>45312</v>
      </c>
      <c r="G1185" s="141">
        <f t="shared" si="473"/>
        <v>2.6995934989231252E-3</v>
      </c>
      <c r="H1185" s="101">
        <f t="shared" si="474"/>
        <v>17</v>
      </c>
      <c r="I1185" s="101">
        <f t="shared" si="475"/>
        <v>30</v>
      </c>
      <c r="J1185" s="96">
        <f t="shared" si="476"/>
        <v>1.001528876021081</v>
      </c>
      <c r="K1185" s="96">
        <v>1</v>
      </c>
      <c r="L1185" s="96">
        <f t="shared" si="477"/>
        <v>1.00152887</v>
      </c>
      <c r="M1185" s="96">
        <f t="shared" si="478"/>
        <v>1182.63139677</v>
      </c>
      <c r="N1185" s="24">
        <f t="shared" si="516"/>
        <v>0</v>
      </c>
      <c r="O1185" s="95">
        <f t="shared" si="517"/>
        <v>0</v>
      </c>
      <c r="P1185" s="96">
        <f t="shared" si="479"/>
        <v>0</v>
      </c>
      <c r="Q1185" s="5">
        <f t="shared" si="514"/>
        <v>0.12</v>
      </c>
      <c r="R1185" s="8">
        <f t="shared" si="480"/>
        <v>1.0053659779999999</v>
      </c>
      <c r="S1185" s="3">
        <f t="shared" si="481"/>
        <v>6.3459740499999997</v>
      </c>
      <c r="T1185" s="3">
        <f t="shared" si="482"/>
        <v>0</v>
      </c>
      <c r="U1185" s="97" t="str">
        <f t="shared" ref="U1185" si="539">U1184</f>
        <v>A+J=</v>
      </c>
      <c r="V1185" s="122">
        <f t="shared" si="468"/>
        <v>45950</v>
      </c>
      <c r="W1185" s="4"/>
      <c r="X1185" s="4"/>
      <c r="Y1185" s="4"/>
      <c r="Z1185" s="16"/>
      <c r="AD1185" s="5"/>
    </row>
    <row r="1186" spans="1:135" x14ac:dyDescent="0.2">
      <c r="A1186" s="98">
        <f t="shared" si="513"/>
        <v>45938</v>
      </c>
      <c r="B1186" s="96">
        <f t="shared" si="469"/>
        <v>1189.4586122799999</v>
      </c>
      <c r="C1186" s="3">
        <f t="shared" si="470"/>
        <v>1180.82606723</v>
      </c>
      <c r="D1186" s="99">
        <f t="shared" si="471"/>
        <v>1088.3119999999999</v>
      </c>
      <c r="E1186" s="120">
        <f>IF(DAY(A1185)=$A$5,VLOOKUP(A1185,[1]A!$E$15:$G$200,3),E1185)</f>
        <v>1091.25</v>
      </c>
      <c r="F1186" s="100">
        <f t="shared" si="472"/>
        <v>45312</v>
      </c>
      <c r="G1186" s="141">
        <f t="shared" si="473"/>
        <v>2.6995934989231252E-3</v>
      </c>
      <c r="H1186" s="101">
        <f t="shared" si="474"/>
        <v>18</v>
      </c>
      <c r="I1186" s="101">
        <f t="shared" si="475"/>
        <v>30</v>
      </c>
      <c r="J1186" s="96">
        <f t="shared" si="476"/>
        <v>1.0016188826627157</v>
      </c>
      <c r="K1186" s="96">
        <v>1</v>
      </c>
      <c r="L1186" s="96">
        <f t="shared" si="477"/>
        <v>1.0016188800000001</v>
      </c>
      <c r="M1186" s="96">
        <f t="shared" si="478"/>
        <v>1182.7376829299999</v>
      </c>
      <c r="N1186" s="24">
        <f t="shared" si="516"/>
        <v>0</v>
      </c>
      <c r="O1186" s="95">
        <f t="shared" si="517"/>
        <v>0</v>
      </c>
      <c r="P1186" s="96">
        <f t="shared" si="479"/>
        <v>0</v>
      </c>
      <c r="Q1186" s="5">
        <f t="shared" si="514"/>
        <v>0.12</v>
      </c>
      <c r="R1186" s="8">
        <f t="shared" si="480"/>
        <v>1.0056825190000001</v>
      </c>
      <c r="S1186" s="3">
        <f t="shared" si="481"/>
        <v>6.7209293499999996</v>
      </c>
      <c r="T1186" s="3">
        <f t="shared" si="482"/>
        <v>0</v>
      </c>
      <c r="U1186" s="97" t="str">
        <f t="shared" ref="U1186" si="540">U1185</f>
        <v>A+J=</v>
      </c>
      <c r="V1186" s="122">
        <f t="shared" si="468"/>
        <v>45950</v>
      </c>
      <c r="W1186" s="4"/>
      <c r="X1186" s="4"/>
      <c r="Y1186" s="4"/>
      <c r="Z1186" s="16"/>
      <c r="AD1186" s="5"/>
    </row>
    <row r="1187" spans="1:135" x14ac:dyDescent="0.2">
      <c r="A1187" s="98">
        <f t="shared" si="513"/>
        <v>45939</v>
      </c>
      <c r="B1187" s="96">
        <f t="shared" si="469"/>
        <v>1189.9400381200001</v>
      </c>
      <c r="C1187" s="3">
        <f t="shared" si="470"/>
        <v>1180.82606723</v>
      </c>
      <c r="D1187" s="99">
        <f t="shared" si="471"/>
        <v>1088.3119999999999</v>
      </c>
      <c r="E1187" s="120">
        <f>IF(DAY(A1186)=$A$5,VLOOKUP(A1186,[1]A!$E$15:$G$200,3),E1186)</f>
        <v>1091.25</v>
      </c>
      <c r="F1187" s="100">
        <f t="shared" si="472"/>
        <v>45312</v>
      </c>
      <c r="G1187" s="141">
        <f t="shared" si="473"/>
        <v>2.6995934989231252E-3</v>
      </c>
      <c r="H1187" s="101">
        <f t="shared" si="474"/>
        <v>19</v>
      </c>
      <c r="I1187" s="101">
        <f t="shared" si="475"/>
        <v>30</v>
      </c>
      <c r="J1187" s="96">
        <f t="shared" si="476"/>
        <v>1.0017088973931791</v>
      </c>
      <c r="K1187" s="96">
        <v>1</v>
      </c>
      <c r="L1187" s="96">
        <f t="shared" si="477"/>
        <v>1.00170889</v>
      </c>
      <c r="M1187" s="96">
        <f t="shared" si="478"/>
        <v>1182.8439690800001</v>
      </c>
      <c r="N1187" s="24">
        <f t="shared" si="516"/>
        <v>0</v>
      </c>
      <c r="O1187" s="95">
        <f t="shared" si="517"/>
        <v>0</v>
      </c>
      <c r="P1187" s="96">
        <f t="shared" si="479"/>
        <v>0</v>
      </c>
      <c r="Q1187" s="5">
        <f t="shared" si="514"/>
        <v>0.12</v>
      </c>
      <c r="R1187" s="8">
        <f t="shared" si="480"/>
        <v>1.0059991589999999</v>
      </c>
      <c r="S1187" s="3">
        <f t="shared" si="481"/>
        <v>7.0960690399999997</v>
      </c>
      <c r="T1187" s="3">
        <f t="shared" si="482"/>
        <v>0</v>
      </c>
      <c r="U1187" s="97" t="str">
        <f t="shared" ref="U1187" si="541">U1186</f>
        <v>A+J=</v>
      </c>
      <c r="V1187" s="122">
        <f t="shared" si="468"/>
        <v>45950</v>
      </c>
      <c r="W1187" s="4"/>
      <c r="X1187" s="4"/>
      <c r="Y1187" s="4"/>
      <c r="Z1187" s="16"/>
      <c r="AD1187" s="5"/>
    </row>
    <row r="1188" spans="1:135" x14ac:dyDescent="0.2">
      <c r="A1188" s="98">
        <f t="shared" si="513"/>
        <v>45940</v>
      </c>
      <c r="B1188" s="96">
        <f t="shared" si="469"/>
        <v>1190.42167451</v>
      </c>
      <c r="C1188" s="3">
        <f t="shared" si="470"/>
        <v>1180.82606723</v>
      </c>
      <c r="D1188" s="99">
        <f t="shared" si="471"/>
        <v>1088.3119999999999</v>
      </c>
      <c r="E1188" s="120">
        <f>IF(DAY(A1187)=$A$5,VLOOKUP(A1187,[1]A!$E$15:$G$200,3),E1187)</f>
        <v>1091.25</v>
      </c>
      <c r="F1188" s="100">
        <f t="shared" si="472"/>
        <v>45312</v>
      </c>
      <c r="G1188" s="141">
        <f t="shared" si="473"/>
        <v>2.6995934989231252E-3</v>
      </c>
      <c r="H1188" s="101">
        <f t="shared" si="474"/>
        <v>20</v>
      </c>
      <c r="I1188" s="101">
        <f t="shared" si="475"/>
        <v>30</v>
      </c>
      <c r="J1188" s="96">
        <f t="shared" si="476"/>
        <v>1.0017989202131983</v>
      </c>
      <c r="K1188" s="96">
        <v>1</v>
      </c>
      <c r="L1188" s="96">
        <f t="shared" si="477"/>
        <v>1.0017989199999999</v>
      </c>
      <c r="M1188" s="96">
        <f t="shared" si="478"/>
        <v>1182.9502788499999</v>
      </c>
      <c r="N1188" s="24">
        <f t="shared" si="516"/>
        <v>0</v>
      </c>
      <c r="O1188" s="95">
        <f t="shared" si="517"/>
        <v>0</v>
      </c>
      <c r="P1188" s="96">
        <f t="shared" si="479"/>
        <v>0</v>
      </c>
      <c r="Q1188" s="5">
        <f t="shared" si="514"/>
        <v>0.12</v>
      </c>
      <c r="R1188" s="8">
        <f t="shared" si="480"/>
        <v>1.0063158999999999</v>
      </c>
      <c r="S1188" s="3">
        <f t="shared" si="481"/>
        <v>7.4713956599999998</v>
      </c>
      <c r="T1188" s="3">
        <f t="shared" si="482"/>
        <v>0</v>
      </c>
      <c r="U1188" s="97" t="str">
        <f t="shared" ref="U1188" si="542">U1187</f>
        <v>A+J=</v>
      </c>
      <c r="V1188" s="122">
        <f t="shared" si="468"/>
        <v>45950</v>
      </c>
      <c r="W1188" s="4"/>
      <c r="X1188" s="4"/>
      <c r="Y1188" s="4"/>
      <c r="Z1188" s="16"/>
      <c r="AD1188" s="5"/>
    </row>
    <row r="1189" spans="1:135" x14ac:dyDescent="0.2">
      <c r="A1189" s="98">
        <f t="shared" si="513"/>
        <v>45941</v>
      </c>
      <c r="B1189" s="96">
        <f t="shared" si="469"/>
        <v>1190.90349537</v>
      </c>
      <c r="C1189" s="3">
        <f t="shared" si="470"/>
        <v>1180.82606723</v>
      </c>
      <c r="D1189" s="99">
        <f t="shared" si="471"/>
        <v>1088.3119999999999</v>
      </c>
      <c r="E1189" s="120">
        <f>IF(DAY(A1188)=$A$5,VLOOKUP(A1188,[1]A!$E$15:$G$200,3),E1188)</f>
        <v>1091.25</v>
      </c>
      <c r="F1189" s="100">
        <f t="shared" si="472"/>
        <v>45312</v>
      </c>
      <c r="G1189" s="141">
        <f t="shared" si="473"/>
        <v>2.6995934989231252E-3</v>
      </c>
      <c r="H1189" s="101">
        <f t="shared" si="474"/>
        <v>21</v>
      </c>
      <c r="I1189" s="101">
        <f t="shared" si="475"/>
        <v>30</v>
      </c>
      <c r="J1189" s="96">
        <f t="shared" si="476"/>
        <v>1.0018889511234998</v>
      </c>
      <c r="K1189" s="96">
        <v>1</v>
      </c>
      <c r="L1189" s="96">
        <f t="shared" si="477"/>
        <v>1.0018889499999999</v>
      </c>
      <c r="M1189" s="96">
        <f t="shared" si="478"/>
        <v>1183.05658862</v>
      </c>
      <c r="N1189" s="24">
        <f t="shared" si="516"/>
        <v>0</v>
      </c>
      <c r="O1189" s="95">
        <f t="shared" si="517"/>
        <v>0</v>
      </c>
      <c r="P1189" s="96">
        <f t="shared" si="479"/>
        <v>0</v>
      </c>
      <c r="Q1189" s="5">
        <f t="shared" si="514"/>
        <v>0.12</v>
      </c>
      <c r="R1189" s="8">
        <f t="shared" si="480"/>
        <v>1.0066327399999999</v>
      </c>
      <c r="S1189" s="3">
        <f t="shared" si="481"/>
        <v>7.8469067499999996</v>
      </c>
      <c r="T1189" s="3">
        <f t="shared" si="482"/>
        <v>0</v>
      </c>
      <c r="U1189" s="97" t="str">
        <f t="shared" ref="U1189" si="543">U1188</f>
        <v>A+J=</v>
      </c>
      <c r="V1189" s="122">
        <f t="shared" si="468"/>
        <v>45950</v>
      </c>
      <c r="W1189" s="4"/>
      <c r="X1189" s="4"/>
      <c r="Y1189" s="4"/>
      <c r="Z1189" s="16"/>
      <c r="AD1189" s="5"/>
    </row>
    <row r="1190" spans="1:135" x14ac:dyDescent="0.2">
      <c r="A1190" s="98">
        <f t="shared" si="513"/>
        <v>45942</v>
      </c>
      <c r="B1190" s="96">
        <f t="shared" si="469"/>
        <v>1191.38551381</v>
      </c>
      <c r="C1190" s="3">
        <f t="shared" si="470"/>
        <v>1180.82606723</v>
      </c>
      <c r="D1190" s="99">
        <f t="shared" si="471"/>
        <v>1088.3119999999999</v>
      </c>
      <c r="E1190" s="120">
        <f>IF(DAY(A1189)=$A$5,VLOOKUP(A1189,[1]A!$E$15:$G$200,3),E1189)</f>
        <v>1091.25</v>
      </c>
      <c r="F1190" s="100">
        <f t="shared" si="472"/>
        <v>45312</v>
      </c>
      <c r="G1190" s="141">
        <f t="shared" si="473"/>
        <v>2.6995934989231252E-3</v>
      </c>
      <c r="H1190" s="101">
        <f t="shared" si="474"/>
        <v>22</v>
      </c>
      <c r="I1190" s="101">
        <f t="shared" si="475"/>
        <v>30</v>
      </c>
      <c r="J1190" s="96">
        <f t="shared" si="476"/>
        <v>1.0019789901248115</v>
      </c>
      <c r="K1190" s="96">
        <v>1</v>
      </c>
      <c r="L1190" s="96">
        <f t="shared" si="477"/>
        <v>1.00197899</v>
      </c>
      <c r="M1190" s="96">
        <f t="shared" si="478"/>
        <v>1183.1629101999999</v>
      </c>
      <c r="N1190" s="24">
        <f t="shared" si="516"/>
        <v>0</v>
      </c>
      <c r="O1190" s="95">
        <f t="shared" si="517"/>
        <v>0</v>
      </c>
      <c r="P1190" s="96">
        <f t="shared" si="479"/>
        <v>0</v>
      </c>
      <c r="Q1190" s="5">
        <f t="shared" si="514"/>
        <v>0.12</v>
      </c>
      <c r="R1190" s="8">
        <f t="shared" si="480"/>
        <v>1.00694968</v>
      </c>
      <c r="S1190" s="3">
        <f t="shared" si="481"/>
        <v>8.2226036100000002</v>
      </c>
      <c r="T1190" s="3">
        <f t="shared" si="482"/>
        <v>0</v>
      </c>
      <c r="U1190" s="97" t="str">
        <f t="shared" ref="U1190" si="544">U1189</f>
        <v>A+J=</v>
      </c>
      <c r="V1190" s="122">
        <f t="shared" si="468"/>
        <v>45950</v>
      </c>
      <c r="W1190" s="4"/>
      <c r="X1190" s="4"/>
      <c r="Y1190" s="4"/>
      <c r="Z1190" s="16"/>
      <c r="AD1190" s="5"/>
    </row>
    <row r="1191" spans="1:135" x14ac:dyDescent="0.2">
      <c r="A1191" s="98">
        <f t="shared" si="513"/>
        <v>45943</v>
      </c>
      <c r="B1191" s="96">
        <f t="shared" si="469"/>
        <v>1191.8677167799999</v>
      </c>
      <c r="C1191" s="3">
        <f t="shared" si="470"/>
        <v>1180.82606723</v>
      </c>
      <c r="D1191" s="99">
        <f t="shared" si="471"/>
        <v>1088.3119999999999</v>
      </c>
      <c r="E1191" s="120">
        <f>IF(DAY(A1190)=$A$5,VLOOKUP(A1190,[1]A!$E$15:$G$200,3),E1190)</f>
        <v>1091.25</v>
      </c>
      <c r="F1191" s="100">
        <f t="shared" si="472"/>
        <v>45312</v>
      </c>
      <c r="G1191" s="141">
        <f t="shared" si="473"/>
        <v>2.6995934989231252E-3</v>
      </c>
      <c r="H1191" s="101">
        <f t="shared" si="474"/>
        <v>23</v>
      </c>
      <c r="I1191" s="101">
        <f t="shared" si="475"/>
        <v>30</v>
      </c>
      <c r="J1191" s="96">
        <f t="shared" si="476"/>
        <v>1.0020690372178598</v>
      </c>
      <c r="K1191" s="96">
        <v>1</v>
      </c>
      <c r="L1191" s="96">
        <f t="shared" si="477"/>
        <v>1.0020690299999999</v>
      </c>
      <c r="M1191" s="96">
        <f t="shared" si="478"/>
        <v>1183.2692317799999</v>
      </c>
      <c r="N1191" s="24">
        <f t="shared" si="516"/>
        <v>0</v>
      </c>
      <c r="O1191" s="95">
        <f t="shared" si="517"/>
        <v>0</v>
      </c>
      <c r="P1191" s="96">
        <f t="shared" si="479"/>
        <v>0</v>
      </c>
      <c r="Q1191" s="5">
        <f t="shared" si="514"/>
        <v>0.12</v>
      </c>
      <c r="R1191" s="8">
        <f t="shared" si="480"/>
        <v>1.007266719</v>
      </c>
      <c r="S1191" s="3">
        <f t="shared" si="481"/>
        <v>8.5984850000000002</v>
      </c>
      <c r="T1191" s="3">
        <f t="shared" si="482"/>
        <v>0</v>
      </c>
      <c r="U1191" s="97" t="str">
        <f t="shared" ref="U1191" si="545">U1190</f>
        <v>A+J=</v>
      </c>
      <c r="V1191" s="122">
        <f t="shared" si="468"/>
        <v>45950</v>
      </c>
      <c r="W1191" s="4"/>
      <c r="X1191" s="4"/>
      <c r="Y1191" s="4"/>
      <c r="Z1191" s="16"/>
      <c r="AD1191" s="5"/>
    </row>
    <row r="1192" spans="1:135" x14ac:dyDescent="0.2">
      <c r="A1192" s="98">
        <f t="shared" si="513"/>
        <v>45944</v>
      </c>
      <c r="B1192" s="96">
        <f t="shared" si="469"/>
        <v>1192.3501304900001</v>
      </c>
      <c r="C1192" s="3">
        <f t="shared" si="470"/>
        <v>1180.82606723</v>
      </c>
      <c r="D1192" s="99">
        <f t="shared" si="471"/>
        <v>1088.3119999999999</v>
      </c>
      <c r="E1192" s="120">
        <f>IF(DAY(A1191)=$A$5,VLOOKUP(A1191,[1]A!$E$15:$G$200,3),E1191)</f>
        <v>1091.25</v>
      </c>
      <c r="F1192" s="100">
        <f t="shared" si="472"/>
        <v>45312</v>
      </c>
      <c r="G1192" s="141">
        <f t="shared" si="473"/>
        <v>2.6995934989231252E-3</v>
      </c>
      <c r="H1192" s="101">
        <f t="shared" si="474"/>
        <v>24</v>
      </c>
      <c r="I1192" s="101">
        <f t="shared" si="475"/>
        <v>30</v>
      </c>
      <c r="J1192" s="96">
        <f t="shared" si="476"/>
        <v>1.0021590924033721</v>
      </c>
      <c r="K1192" s="96">
        <v>1</v>
      </c>
      <c r="L1192" s="96">
        <f t="shared" si="477"/>
        <v>1.0021590899999999</v>
      </c>
      <c r="M1192" s="96">
        <f t="shared" si="478"/>
        <v>1183.37557698</v>
      </c>
      <c r="N1192" s="24">
        <f t="shared" si="516"/>
        <v>0</v>
      </c>
      <c r="O1192" s="95">
        <f t="shared" si="517"/>
        <v>0</v>
      </c>
      <c r="P1192" s="96">
        <f t="shared" si="479"/>
        <v>0</v>
      </c>
      <c r="Q1192" s="5">
        <f t="shared" si="514"/>
        <v>0.12</v>
      </c>
      <c r="R1192" s="8">
        <f t="shared" si="480"/>
        <v>1.0075838589999999</v>
      </c>
      <c r="S1192" s="3">
        <f t="shared" si="481"/>
        <v>8.9745535099999998</v>
      </c>
      <c r="T1192" s="3">
        <f t="shared" si="482"/>
        <v>0</v>
      </c>
      <c r="U1192" s="97" t="str">
        <f t="shared" ref="U1192" si="546">U1191</f>
        <v>A+J=</v>
      </c>
      <c r="V1192" s="122">
        <f t="shared" si="468"/>
        <v>45950</v>
      </c>
      <c r="W1192" s="4"/>
      <c r="X1192" s="4"/>
      <c r="Y1192" s="4"/>
      <c r="Z1192" s="16"/>
      <c r="AD1192" s="5"/>
    </row>
    <row r="1193" spans="1:135" x14ac:dyDescent="0.2">
      <c r="A1193" s="98">
        <f t="shared" si="513"/>
        <v>45945</v>
      </c>
      <c r="B1193" s="96">
        <f t="shared" si="469"/>
        <v>1192.8327288099999</v>
      </c>
      <c r="C1193" s="3">
        <f t="shared" si="470"/>
        <v>1180.82606723</v>
      </c>
      <c r="D1193" s="99">
        <f t="shared" si="471"/>
        <v>1088.3119999999999</v>
      </c>
      <c r="E1193" s="120">
        <f>IF(DAY(A1192)=$A$5,VLOOKUP(A1192,[1]A!$E$15:$G$200,3),E1192)</f>
        <v>1091.25</v>
      </c>
      <c r="F1193" s="100">
        <f t="shared" si="472"/>
        <v>45312</v>
      </c>
      <c r="G1193" s="141">
        <f t="shared" si="473"/>
        <v>2.6995934989231252E-3</v>
      </c>
      <c r="H1193" s="101">
        <f t="shared" si="474"/>
        <v>25</v>
      </c>
      <c r="I1193" s="101">
        <f t="shared" si="475"/>
        <v>30</v>
      </c>
      <c r="J1193" s="96">
        <f t="shared" si="476"/>
        <v>1.0022491556820758</v>
      </c>
      <c r="K1193" s="96">
        <v>1</v>
      </c>
      <c r="L1193" s="96">
        <f t="shared" si="477"/>
        <v>1.0022491499999999</v>
      </c>
      <c r="M1193" s="96">
        <f t="shared" si="478"/>
        <v>1183.48192217</v>
      </c>
      <c r="N1193" s="24">
        <f t="shared" si="516"/>
        <v>0</v>
      </c>
      <c r="O1193" s="95">
        <f t="shared" si="517"/>
        <v>0</v>
      </c>
      <c r="P1193" s="96">
        <f t="shared" si="479"/>
        <v>0</v>
      </c>
      <c r="Q1193" s="5">
        <f t="shared" si="514"/>
        <v>0.12</v>
      </c>
      <c r="R1193" s="8">
        <f t="shared" si="480"/>
        <v>1.0079010980000001</v>
      </c>
      <c r="S1193" s="3">
        <f t="shared" si="481"/>
        <v>9.3508066400000001</v>
      </c>
      <c r="T1193" s="3">
        <f t="shared" si="482"/>
        <v>0</v>
      </c>
      <c r="U1193" s="97" t="str">
        <f t="shared" ref="U1193" si="547">U1192</f>
        <v>A+J=</v>
      </c>
      <c r="V1193" s="122">
        <f t="shared" si="468"/>
        <v>45950</v>
      </c>
      <c r="W1193" s="4"/>
      <c r="X1193" s="4"/>
      <c r="Y1193" s="4"/>
      <c r="Z1193" s="16"/>
      <c r="AD1193" s="5"/>
    </row>
    <row r="1194" spans="1:135" x14ac:dyDescent="0.2">
      <c r="A1194" s="98">
        <f t="shared" si="513"/>
        <v>45946</v>
      </c>
      <c r="B1194" s="96">
        <f t="shared" si="469"/>
        <v>1193.3155248799999</v>
      </c>
      <c r="C1194" s="3">
        <f t="shared" si="470"/>
        <v>1180.82606723</v>
      </c>
      <c r="D1194" s="99">
        <f t="shared" si="471"/>
        <v>1088.3119999999999</v>
      </c>
      <c r="E1194" s="120">
        <f>IF(DAY(A1193)=$A$5,VLOOKUP(A1193,[1]A!$E$15:$G$200,3),E1193)</f>
        <v>1091.25</v>
      </c>
      <c r="F1194" s="100">
        <f t="shared" si="472"/>
        <v>45312</v>
      </c>
      <c r="G1194" s="141">
        <f t="shared" si="473"/>
        <v>2.6995934989231252E-3</v>
      </c>
      <c r="H1194" s="101">
        <f t="shared" si="474"/>
        <v>26</v>
      </c>
      <c r="I1194" s="101">
        <f t="shared" si="475"/>
        <v>30</v>
      </c>
      <c r="J1194" s="96">
        <f t="shared" si="476"/>
        <v>1.0023392270546982</v>
      </c>
      <c r="K1194" s="96">
        <v>1</v>
      </c>
      <c r="L1194" s="96">
        <f t="shared" si="477"/>
        <v>1.0023392200000001</v>
      </c>
      <c r="M1194" s="96">
        <f t="shared" si="478"/>
        <v>1183.58827918</v>
      </c>
      <c r="N1194" s="24">
        <f t="shared" si="516"/>
        <v>0</v>
      </c>
      <c r="O1194" s="95">
        <f t="shared" si="517"/>
        <v>0</v>
      </c>
      <c r="P1194" s="96">
        <f t="shared" si="479"/>
        <v>0</v>
      </c>
      <c r="Q1194" s="5">
        <f t="shared" si="514"/>
        <v>0.12</v>
      </c>
      <c r="R1194" s="8">
        <f t="shared" si="480"/>
        <v>1.008218437</v>
      </c>
      <c r="S1194" s="3">
        <f t="shared" si="481"/>
        <v>9.7272456999999992</v>
      </c>
      <c r="T1194" s="3">
        <f t="shared" si="482"/>
        <v>0</v>
      </c>
      <c r="U1194" s="97" t="str">
        <f t="shared" ref="U1194" si="548">U1193</f>
        <v>A+J=</v>
      </c>
      <c r="V1194" s="122">
        <f t="shared" si="468"/>
        <v>45950</v>
      </c>
      <c r="W1194" s="4"/>
      <c r="X1194" s="4"/>
      <c r="Y1194" s="4"/>
      <c r="Z1194" s="16"/>
      <c r="AD1194" s="5"/>
    </row>
    <row r="1195" spans="1:135" x14ac:dyDescent="0.2">
      <c r="A1195" s="98">
        <f t="shared" si="513"/>
        <v>45947</v>
      </c>
      <c r="B1195" s="96">
        <f t="shared" si="469"/>
        <v>1193.7985187199999</v>
      </c>
      <c r="C1195" s="3">
        <f t="shared" si="470"/>
        <v>1180.82606723</v>
      </c>
      <c r="D1195" s="99">
        <f t="shared" si="471"/>
        <v>1088.3119999999999</v>
      </c>
      <c r="E1195" s="120">
        <f>IF(DAY(A1194)=$A$5,VLOOKUP(A1194,[1]A!$E$15:$G$200,3),E1194)</f>
        <v>1091.25</v>
      </c>
      <c r="F1195" s="100">
        <f t="shared" si="472"/>
        <v>45312</v>
      </c>
      <c r="G1195" s="141">
        <f t="shared" si="473"/>
        <v>2.6995934989231252E-3</v>
      </c>
      <c r="H1195" s="101">
        <f t="shared" si="474"/>
        <v>27</v>
      </c>
      <c r="I1195" s="101">
        <f t="shared" si="475"/>
        <v>30</v>
      </c>
      <c r="J1195" s="96">
        <f t="shared" si="476"/>
        <v>1.0024293065219667</v>
      </c>
      <c r="K1195" s="96">
        <v>1</v>
      </c>
      <c r="L1195" s="96">
        <f t="shared" si="477"/>
        <v>1.0024293</v>
      </c>
      <c r="M1195" s="96">
        <f t="shared" si="478"/>
        <v>1183.69464799</v>
      </c>
      <c r="N1195" s="24">
        <f t="shared" si="516"/>
        <v>0</v>
      </c>
      <c r="O1195" s="95">
        <f t="shared" si="517"/>
        <v>0</v>
      </c>
      <c r="P1195" s="96">
        <f t="shared" si="479"/>
        <v>0</v>
      </c>
      <c r="Q1195" s="5">
        <f t="shared" si="514"/>
        <v>0.12</v>
      </c>
      <c r="R1195" s="8">
        <f t="shared" si="480"/>
        <v>1.0085358760000001</v>
      </c>
      <c r="S1195" s="3">
        <f t="shared" si="481"/>
        <v>10.103870730000001</v>
      </c>
      <c r="T1195" s="3">
        <f t="shared" si="482"/>
        <v>0</v>
      </c>
      <c r="U1195" s="97" t="str">
        <f t="shared" ref="U1195" si="549">U1194</f>
        <v>A+J=</v>
      </c>
      <c r="V1195" s="122">
        <f t="shared" ref="V1195:V1258" si="550">IF(N1194&gt;0,EDATE(V1194,1),V1194)</f>
        <v>45950</v>
      </c>
      <c r="W1195" s="4"/>
      <c r="X1195" s="4"/>
      <c r="Y1195" s="4"/>
      <c r="Z1195" s="16"/>
      <c r="AD1195" s="5"/>
    </row>
    <row r="1196" spans="1:135" x14ac:dyDescent="0.2">
      <c r="A1196" s="98">
        <f t="shared" si="513"/>
        <v>45948</v>
      </c>
      <c r="B1196" s="96">
        <f t="shared" si="469"/>
        <v>1194.2817103899999</v>
      </c>
      <c r="C1196" s="3">
        <f t="shared" si="470"/>
        <v>1180.82606723</v>
      </c>
      <c r="D1196" s="99">
        <f t="shared" si="471"/>
        <v>1088.3119999999999</v>
      </c>
      <c r="E1196" s="120">
        <f>IF(DAY(A1195)=$A$5,VLOOKUP(A1195,[1]A!$E$15:$G$200,3),E1195)</f>
        <v>1091.25</v>
      </c>
      <c r="F1196" s="100">
        <f t="shared" si="472"/>
        <v>45312</v>
      </c>
      <c r="G1196" s="141">
        <f t="shared" si="473"/>
        <v>2.6995934989231252E-3</v>
      </c>
      <c r="H1196" s="101">
        <f t="shared" si="474"/>
        <v>28</v>
      </c>
      <c r="I1196" s="101">
        <f t="shared" si="475"/>
        <v>30</v>
      </c>
      <c r="J1196" s="96">
        <f t="shared" si="476"/>
        <v>1.0025193940846087</v>
      </c>
      <c r="K1196" s="96">
        <v>1</v>
      </c>
      <c r="L1196" s="96">
        <f t="shared" si="477"/>
        <v>1.00251939</v>
      </c>
      <c r="M1196" s="96">
        <f t="shared" si="478"/>
        <v>1183.80102861</v>
      </c>
      <c r="N1196" s="24">
        <f t="shared" si="516"/>
        <v>0</v>
      </c>
      <c r="O1196" s="95">
        <f t="shared" si="517"/>
        <v>0</v>
      </c>
      <c r="P1196" s="96">
        <f t="shared" si="479"/>
        <v>0</v>
      </c>
      <c r="Q1196" s="5">
        <f t="shared" si="514"/>
        <v>0.12</v>
      </c>
      <c r="R1196" s="8">
        <f t="shared" si="480"/>
        <v>1.0088534149999999</v>
      </c>
      <c r="S1196" s="3">
        <f t="shared" si="481"/>
        <v>10.480681779999999</v>
      </c>
      <c r="T1196" s="3">
        <f t="shared" si="482"/>
        <v>0</v>
      </c>
      <c r="U1196" s="97" t="str">
        <f t="shared" ref="U1196" si="551">U1195</f>
        <v>A+J=</v>
      </c>
      <c r="V1196" s="122">
        <f t="shared" si="550"/>
        <v>45950</v>
      </c>
      <c r="W1196" s="4"/>
      <c r="X1196" s="4"/>
      <c r="Y1196" s="4"/>
      <c r="Z1196" s="16"/>
      <c r="AD1196" s="5"/>
    </row>
    <row r="1197" spans="1:135" x14ac:dyDescent="0.2">
      <c r="A1197" s="98">
        <f t="shared" si="513"/>
        <v>45949</v>
      </c>
      <c r="B1197" s="96">
        <f t="shared" ref="B1197:B1260" si="552">(M1197+S1197)</f>
        <v>1194.76508801</v>
      </c>
      <c r="C1197" s="3">
        <f t="shared" ref="C1197:C1260" si="553">IF(N1196&gt;0,M1196-P1196,C1196)</f>
        <v>1180.82606723</v>
      </c>
      <c r="D1197" s="99">
        <f t="shared" ref="D1197:D1260" si="554">IF(E1197=E1196,D1196,E1196)</f>
        <v>1088.3119999999999</v>
      </c>
      <c r="E1197" s="120">
        <f>IF(DAY(A1196)=$A$5,VLOOKUP(A1196,[1]A!$E$15:$G$200,3),E1196)</f>
        <v>1091.25</v>
      </c>
      <c r="F1197" s="100">
        <f t="shared" ref="F1197:F1260" si="555">IF(D1197=D1196,F1196,EDATE(A1197,-1))</f>
        <v>45312</v>
      </c>
      <c r="G1197" s="141">
        <f t="shared" ref="G1197:G1260" si="556">(E1197/D1197)-1</f>
        <v>2.6995934989231252E-3</v>
      </c>
      <c r="H1197" s="101">
        <f t="shared" ref="H1197:H1260" si="557">IF(A1197&gt;A$7,IF(DAY(A1197)=A$5+1,1,H1196+1),0)</f>
        <v>29</v>
      </c>
      <c r="I1197" s="101">
        <f t="shared" ref="I1197:I1260" si="558">IF(DAY(A1197)=A$5+1,DAY(EOMONTH(A1197,0)),I1196)</f>
        <v>30</v>
      </c>
      <c r="J1197" s="96">
        <f t="shared" ref="J1197:J1260" si="559">IF(E1197&gt;D1197,((E1197/D1197)^(H1197/I1197)),1)</f>
        <v>1.0026094897433515</v>
      </c>
      <c r="K1197" s="96">
        <v>1</v>
      </c>
      <c r="L1197" s="96">
        <f t="shared" ref="L1197:L1260" si="560">TRUNC(J1197*K1197,8)</f>
        <v>1.0026094800000001</v>
      </c>
      <c r="M1197" s="96">
        <f t="shared" ref="M1197:M1260" si="561">TRUNC(C1197*L1197,8)</f>
        <v>1183.90740923</v>
      </c>
      <c r="N1197" s="24">
        <f t="shared" si="516"/>
        <v>0</v>
      </c>
      <c r="O1197" s="95">
        <f t="shared" si="517"/>
        <v>0</v>
      </c>
      <c r="P1197" s="96">
        <f t="shared" ref="P1197:P1260" si="562">IF(O1197&gt;0,TRUNC(O1197*M1197,8),0)</f>
        <v>0</v>
      </c>
      <c r="Q1197" s="5">
        <f t="shared" si="514"/>
        <v>0.12</v>
      </c>
      <c r="R1197" s="8">
        <f t="shared" ref="R1197:R1260" si="563">ROUND((1+Q1197)^(30/360)^(H1197/I1197),9)</f>
        <v>1.0091710540000001</v>
      </c>
      <c r="S1197" s="3">
        <f t="shared" ref="S1197:S1260" si="564">TRUNC(M1197*(R1197-1),8)</f>
        <v>10.857678780000001</v>
      </c>
      <c r="T1197" s="3">
        <f t="shared" ref="T1197:T1260" si="565">IF(N1197&gt;0,P1197+S1197,0)</f>
        <v>0</v>
      </c>
      <c r="U1197" s="97" t="str">
        <f t="shared" ref="U1197" si="566">U1196</f>
        <v>A+J=</v>
      </c>
      <c r="V1197" s="122">
        <f t="shared" si="550"/>
        <v>45950</v>
      </c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>
        <f t="shared" si="513"/>
        <v>45950</v>
      </c>
      <c r="B1198" s="96">
        <f t="shared" si="552"/>
        <v>1195.2486754500001</v>
      </c>
      <c r="C1198" s="3">
        <f t="shared" si="553"/>
        <v>1180.82606723</v>
      </c>
      <c r="D1198" s="99">
        <f t="shared" si="554"/>
        <v>1088.3119999999999</v>
      </c>
      <c r="E1198" s="120">
        <f>IF(DAY(A1197)=$A$5,VLOOKUP(A1197,[1]A!$E$15:$G$200,3),E1197)</f>
        <v>1091.25</v>
      </c>
      <c r="F1198" s="100">
        <f t="shared" si="555"/>
        <v>45312</v>
      </c>
      <c r="G1198" s="141">
        <f t="shared" si="556"/>
        <v>2.6995934989231252E-3</v>
      </c>
      <c r="H1198" s="101">
        <f t="shared" si="557"/>
        <v>30</v>
      </c>
      <c r="I1198" s="101">
        <f t="shared" si="558"/>
        <v>30</v>
      </c>
      <c r="J1198" s="96">
        <f t="shared" si="559"/>
        <v>1.0026995934989231</v>
      </c>
      <c r="K1198" s="96">
        <v>1</v>
      </c>
      <c r="L1198" s="96">
        <f t="shared" si="560"/>
        <v>1.00269959</v>
      </c>
      <c r="M1198" s="96">
        <f t="shared" si="561"/>
        <v>1184.0138134700001</v>
      </c>
      <c r="N1198" s="24">
        <f t="shared" si="516"/>
        <v>39</v>
      </c>
      <c r="O1198" s="95">
        <f t="shared" si="517"/>
        <v>5.0000000000000001E-3</v>
      </c>
      <c r="P1198" s="96">
        <f t="shared" si="562"/>
        <v>5.9200690600000003</v>
      </c>
      <c r="Q1198" s="5">
        <f t="shared" si="514"/>
        <v>0.12</v>
      </c>
      <c r="R1198" s="8">
        <f t="shared" si="563"/>
        <v>1.0094887930000001</v>
      </c>
      <c r="S1198" s="3">
        <f t="shared" si="564"/>
        <v>11.23486198</v>
      </c>
      <c r="T1198" s="3">
        <f t="shared" si="565"/>
        <v>17.154931040000001</v>
      </c>
      <c r="U1198" s="97" t="str">
        <f t="shared" ref="U1198" si="567">U1197</f>
        <v>A+J=</v>
      </c>
      <c r="V1198" s="122">
        <f t="shared" si="550"/>
        <v>45950</v>
      </c>
      <c r="W1198" s="4"/>
      <c r="X1198" s="4"/>
      <c r="Y1198" s="4"/>
      <c r="Z1198" s="16"/>
      <c r="AD1198" s="5"/>
    </row>
    <row r="1199" spans="1:135" x14ac:dyDescent="0.2">
      <c r="A1199" s="98">
        <f t="shared" si="513"/>
        <v>45951</v>
      </c>
      <c r="B1199" s="96">
        <f t="shared" si="552"/>
        <v>1178.5551913499999</v>
      </c>
      <c r="C1199" s="3">
        <f t="shared" si="553"/>
        <v>1178.09374441</v>
      </c>
      <c r="D1199" s="99">
        <f t="shared" si="554"/>
        <v>1088.3119999999999</v>
      </c>
      <c r="E1199" s="120">
        <f>IF(DAY(A1198)=$A$5,VLOOKUP(A1198,[1]A!$E$15:$G$200,3),E1198)</f>
        <v>1091.25</v>
      </c>
      <c r="F1199" s="100">
        <f t="shared" si="555"/>
        <v>45312</v>
      </c>
      <c r="G1199" s="141">
        <f t="shared" si="556"/>
        <v>2.6995934989231252E-3</v>
      </c>
      <c r="H1199" s="101">
        <f t="shared" si="557"/>
        <v>1</v>
      </c>
      <c r="I1199" s="101">
        <f t="shared" si="558"/>
        <v>31</v>
      </c>
      <c r="J1199" s="96">
        <f t="shared" si="559"/>
        <v>1.0000869701088155</v>
      </c>
      <c r="K1199" s="96">
        <v>1</v>
      </c>
      <c r="L1199" s="96">
        <f t="shared" si="560"/>
        <v>1.0000869699999999</v>
      </c>
      <c r="M1199" s="96">
        <f t="shared" si="561"/>
        <v>1178.1962032199999</v>
      </c>
      <c r="N1199" s="24">
        <f t="shared" si="516"/>
        <v>0</v>
      </c>
      <c r="O1199" s="95">
        <f t="shared" si="517"/>
        <v>0</v>
      </c>
      <c r="P1199" s="96">
        <f t="shared" si="562"/>
        <v>0</v>
      </c>
      <c r="Q1199" s="5">
        <f t="shared" si="514"/>
        <v>0.12</v>
      </c>
      <c r="R1199" s="8">
        <f t="shared" si="563"/>
        <v>1.0003046929999999</v>
      </c>
      <c r="S1199" s="3">
        <f t="shared" si="564"/>
        <v>0.35898813000000002</v>
      </c>
      <c r="T1199" s="3">
        <f t="shared" si="565"/>
        <v>0</v>
      </c>
      <c r="U1199" s="97" t="str">
        <f t="shared" ref="U1199" si="568">U1198</f>
        <v>A+J=</v>
      </c>
      <c r="V1199" s="122">
        <f t="shared" si="550"/>
        <v>45981</v>
      </c>
      <c r="W1199" s="4"/>
      <c r="X1199" s="4"/>
      <c r="Y1199" s="4"/>
      <c r="Z1199" s="16"/>
      <c r="AD1199" s="5"/>
    </row>
    <row r="1200" spans="1:135" x14ac:dyDescent="0.2">
      <c r="A1200" s="98">
        <f t="shared" si="513"/>
        <v>45952</v>
      </c>
      <c r="B1200" s="96">
        <f t="shared" si="552"/>
        <v>1179.01681149</v>
      </c>
      <c r="C1200" s="3">
        <f t="shared" si="553"/>
        <v>1178.09374441</v>
      </c>
      <c r="D1200" s="99">
        <f t="shared" si="554"/>
        <v>1088.3119999999999</v>
      </c>
      <c r="E1200" s="120">
        <f>IF(DAY(A1199)=$A$5,VLOOKUP(A1199,[1]A!$E$15:$G$200,3),E1199)</f>
        <v>1091.25</v>
      </c>
      <c r="F1200" s="100">
        <f t="shared" si="555"/>
        <v>45312</v>
      </c>
      <c r="G1200" s="141">
        <f t="shared" si="556"/>
        <v>2.6995934989231252E-3</v>
      </c>
      <c r="H1200" s="101">
        <f t="shared" si="557"/>
        <v>2</v>
      </c>
      <c r="I1200" s="101">
        <f t="shared" si="558"/>
        <v>31</v>
      </c>
      <c r="J1200" s="96">
        <f t="shared" si="559"/>
        <v>1.0001739477814309</v>
      </c>
      <c r="K1200" s="96">
        <v>1</v>
      </c>
      <c r="L1200" s="96">
        <f t="shared" si="560"/>
        <v>1.00017394</v>
      </c>
      <c r="M1200" s="96">
        <f t="shared" si="561"/>
        <v>1178.2986620300001</v>
      </c>
      <c r="N1200" s="24">
        <f t="shared" si="516"/>
        <v>0</v>
      </c>
      <c r="O1200" s="95">
        <f t="shared" si="517"/>
        <v>0</v>
      </c>
      <c r="P1200" s="96">
        <f t="shared" si="562"/>
        <v>0</v>
      </c>
      <c r="Q1200" s="5">
        <f t="shared" si="514"/>
        <v>0.12</v>
      </c>
      <c r="R1200" s="8">
        <f t="shared" si="563"/>
        <v>1.0006094800000001</v>
      </c>
      <c r="S1200" s="3">
        <f t="shared" si="564"/>
        <v>0.71814946000000002</v>
      </c>
      <c r="T1200" s="3">
        <f t="shared" si="565"/>
        <v>0</v>
      </c>
      <c r="U1200" s="97" t="str">
        <f t="shared" ref="U1200" si="569">U1199</f>
        <v>A+J=</v>
      </c>
      <c r="V1200" s="122">
        <f t="shared" si="550"/>
        <v>45981</v>
      </c>
      <c r="W1200" s="4"/>
      <c r="X1200" s="4"/>
      <c r="Y1200" s="4"/>
      <c r="Z1200" s="16"/>
      <c r="AD1200" s="5"/>
    </row>
    <row r="1201" spans="1:30" x14ac:dyDescent="0.2">
      <c r="A1201" s="98">
        <f t="shared" si="513"/>
        <v>45953</v>
      </c>
      <c r="B1201" s="96">
        <f t="shared" si="552"/>
        <v>1179.4786260999999</v>
      </c>
      <c r="C1201" s="3">
        <f t="shared" si="553"/>
        <v>1178.09374441</v>
      </c>
      <c r="D1201" s="99">
        <f t="shared" si="554"/>
        <v>1088.3119999999999</v>
      </c>
      <c r="E1201" s="120">
        <f>IF(DAY(A1200)=$A$5,VLOOKUP(A1200,[1]A!$E$15:$G$200,3),E1200)</f>
        <v>1091.25</v>
      </c>
      <c r="F1201" s="100">
        <f t="shared" si="555"/>
        <v>45312</v>
      </c>
      <c r="G1201" s="141">
        <f t="shared" si="556"/>
        <v>2.6995934989231252E-3</v>
      </c>
      <c r="H1201" s="101">
        <f t="shared" si="557"/>
        <v>3</v>
      </c>
      <c r="I1201" s="101">
        <f t="shared" si="558"/>
        <v>31</v>
      </c>
      <c r="J1201" s="96">
        <f t="shared" si="559"/>
        <v>1.0002609330185039</v>
      </c>
      <c r="K1201" s="96">
        <v>1</v>
      </c>
      <c r="L1201" s="96">
        <f t="shared" si="560"/>
        <v>1.00026093</v>
      </c>
      <c r="M1201" s="96">
        <f t="shared" si="561"/>
        <v>1178.4011444099999</v>
      </c>
      <c r="N1201" s="24">
        <f t="shared" si="516"/>
        <v>0</v>
      </c>
      <c r="O1201" s="95">
        <f t="shared" si="517"/>
        <v>0</v>
      </c>
      <c r="P1201" s="96">
        <f t="shared" si="562"/>
        <v>0</v>
      </c>
      <c r="Q1201" s="5">
        <f t="shared" si="514"/>
        <v>0.12</v>
      </c>
      <c r="R1201" s="8">
        <f t="shared" si="563"/>
        <v>1.000914359</v>
      </c>
      <c r="S1201" s="3">
        <f t="shared" si="564"/>
        <v>1.0774816899999999</v>
      </c>
      <c r="T1201" s="3">
        <f t="shared" si="565"/>
        <v>0</v>
      </c>
      <c r="U1201" s="97" t="str">
        <f t="shared" ref="U1201" si="570">U1200</f>
        <v>A+J=</v>
      </c>
      <c r="V1201" s="122">
        <f t="shared" si="550"/>
        <v>45981</v>
      </c>
      <c r="W1201" s="4"/>
      <c r="X1201" s="4"/>
      <c r="Y1201" s="4"/>
      <c r="Z1201" s="16"/>
      <c r="AD1201" s="5"/>
    </row>
    <row r="1202" spans="1:30" x14ac:dyDescent="0.2">
      <c r="A1202" s="98">
        <f t="shared" si="513"/>
        <v>45954</v>
      </c>
      <c r="B1202" s="96">
        <f t="shared" si="552"/>
        <v>1179.94061278</v>
      </c>
      <c r="C1202" s="3">
        <f t="shared" si="553"/>
        <v>1178.09374441</v>
      </c>
      <c r="D1202" s="99">
        <f t="shared" si="554"/>
        <v>1088.3119999999999</v>
      </c>
      <c r="E1202" s="120">
        <f>IF(DAY(A1201)=$A$5,VLOOKUP(A1201,[1]A!$E$15:$G$200,3),E1201)</f>
        <v>1091.25</v>
      </c>
      <c r="F1202" s="100">
        <f t="shared" si="555"/>
        <v>45312</v>
      </c>
      <c r="G1202" s="141">
        <f t="shared" si="556"/>
        <v>2.6995934989231252E-3</v>
      </c>
      <c r="H1202" s="101">
        <f t="shared" si="557"/>
        <v>4</v>
      </c>
      <c r="I1202" s="101">
        <f t="shared" si="558"/>
        <v>31</v>
      </c>
      <c r="J1202" s="96">
        <f t="shared" si="559"/>
        <v>1.0003479258206924</v>
      </c>
      <c r="K1202" s="96">
        <v>1</v>
      </c>
      <c r="L1202" s="96">
        <f t="shared" si="560"/>
        <v>1.0003479200000001</v>
      </c>
      <c r="M1202" s="96">
        <f t="shared" si="561"/>
        <v>1178.5036267800001</v>
      </c>
      <c r="N1202" s="24">
        <f t="shared" si="516"/>
        <v>0</v>
      </c>
      <c r="O1202" s="95">
        <f t="shared" si="517"/>
        <v>0</v>
      </c>
      <c r="P1202" s="96">
        <f t="shared" si="562"/>
        <v>0</v>
      </c>
      <c r="Q1202" s="5">
        <f t="shared" si="514"/>
        <v>0.12</v>
      </c>
      <c r="R1202" s="8">
        <f t="shared" si="563"/>
        <v>1.0012193309999999</v>
      </c>
      <c r="S1202" s="3">
        <f t="shared" si="564"/>
        <v>1.4369860000000001</v>
      </c>
      <c r="T1202" s="3">
        <f t="shared" si="565"/>
        <v>0</v>
      </c>
      <c r="U1202" s="97" t="str">
        <f t="shared" ref="U1202" si="571">U1201</f>
        <v>A+J=</v>
      </c>
      <c r="V1202" s="122">
        <f t="shared" si="550"/>
        <v>45981</v>
      </c>
      <c r="W1202" s="4"/>
      <c r="X1202" s="4"/>
      <c r="Y1202" s="4"/>
      <c r="Z1202" s="16"/>
      <c r="AD1202" s="5"/>
    </row>
    <row r="1203" spans="1:30" x14ac:dyDescent="0.2">
      <c r="A1203" s="98">
        <f t="shared" si="513"/>
        <v>45955</v>
      </c>
      <c r="B1203" s="96">
        <f t="shared" si="552"/>
        <v>1180.40278339</v>
      </c>
      <c r="C1203" s="3">
        <f t="shared" si="553"/>
        <v>1178.09374441</v>
      </c>
      <c r="D1203" s="99">
        <f t="shared" si="554"/>
        <v>1088.3119999999999</v>
      </c>
      <c r="E1203" s="120">
        <f>IF(DAY(A1202)=$A$5,VLOOKUP(A1202,[1]A!$E$15:$G$200,3),E1202)</f>
        <v>1091.25</v>
      </c>
      <c r="F1203" s="100">
        <f t="shared" si="555"/>
        <v>45312</v>
      </c>
      <c r="G1203" s="141">
        <f t="shared" si="556"/>
        <v>2.6995934989231252E-3</v>
      </c>
      <c r="H1203" s="101">
        <f t="shared" si="557"/>
        <v>5</v>
      </c>
      <c r="I1203" s="101">
        <f t="shared" si="558"/>
        <v>31</v>
      </c>
      <c r="J1203" s="96">
        <f t="shared" si="559"/>
        <v>1.0004349261886545</v>
      </c>
      <c r="K1203" s="96">
        <v>1</v>
      </c>
      <c r="L1203" s="96">
        <f t="shared" si="560"/>
        <v>1.00043492</v>
      </c>
      <c r="M1203" s="96">
        <f t="shared" si="561"/>
        <v>1178.60612094</v>
      </c>
      <c r="N1203" s="24">
        <f t="shared" si="516"/>
        <v>0</v>
      </c>
      <c r="O1203" s="95">
        <f t="shared" si="517"/>
        <v>0</v>
      </c>
      <c r="P1203" s="96">
        <f t="shared" si="562"/>
        <v>0</v>
      </c>
      <c r="Q1203" s="5">
        <f t="shared" si="514"/>
        <v>0.12</v>
      </c>
      <c r="R1203" s="8">
        <f t="shared" si="563"/>
        <v>1.001524396</v>
      </c>
      <c r="S1203" s="3">
        <f t="shared" si="564"/>
        <v>1.7966624499999999</v>
      </c>
      <c r="T1203" s="3">
        <f t="shared" si="565"/>
        <v>0</v>
      </c>
      <c r="U1203" s="97" t="str">
        <f t="shared" ref="U1203" si="572">U1202</f>
        <v>A+J=</v>
      </c>
      <c r="V1203" s="122">
        <f t="shared" si="550"/>
        <v>45981</v>
      </c>
      <c r="W1203" s="4"/>
      <c r="X1203" s="4"/>
      <c r="Y1203" s="4"/>
      <c r="Z1203" s="16"/>
      <c r="AD1203" s="5"/>
    </row>
    <row r="1204" spans="1:30" x14ac:dyDescent="0.2">
      <c r="A1204" s="98">
        <f t="shared" si="513"/>
        <v>45956</v>
      </c>
      <c r="B1204" s="96">
        <f t="shared" si="552"/>
        <v>1180.86513795</v>
      </c>
      <c r="C1204" s="3">
        <f t="shared" si="553"/>
        <v>1178.09374441</v>
      </c>
      <c r="D1204" s="99">
        <f t="shared" si="554"/>
        <v>1088.3119999999999</v>
      </c>
      <c r="E1204" s="120">
        <f>IF(DAY(A1203)=$A$5,VLOOKUP(A1203,[1]A!$E$15:$G$200,3),E1203)</f>
        <v>1091.25</v>
      </c>
      <c r="F1204" s="100">
        <f t="shared" si="555"/>
        <v>45312</v>
      </c>
      <c r="G1204" s="141">
        <f t="shared" si="556"/>
        <v>2.6995934989231252E-3</v>
      </c>
      <c r="H1204" s="101">
        <f t="shared" si="557"/>
        <v>6</v>
      </c>
      <c r="I1204" s="101">
        <f t="shared" si="558"/>
        <v>31</v>
      </c>
      <c r="J1204" s="96">
        <f t="shared" si="559"/>
        <v>1.000521934123048</v>
      </c>
      <c r="K1204" s="96">
        <v>1</v>
      </c>
      <c r="L1204" s="96">
        <f t="shared" si="560"/>
        <v>1.0005219299999999</v>
      </c>
      <c r="M1204" s="96">
        <f t="shared" si="561"/>
        <v>1178.70862687</v>
      </c>
      <c r="N1204" s="24">
        <f t="shared" si="516"/>
        <v>0</v>
      </c>
      <c r="O1204" s="95">
        <f t="shared" si="517"/>
        <v>0</v>
      </c>
      <c r="P1204" s="96">
        <f t="shared" si="562"/>
        <v>0</v>
      </c>
      <c r="Q1204" s="5">
        <f t="shared" si="514"/>
        <v>0.12</v>
      </c>
      <c r="R1204" s="8">
        <f t="shared" si="563"/>
        <v>1.001829554</v>
      </c>
      <c r="S1204" s="3">
        <f t="shared" si="564"/>
        <v>2.15651108</v>
      </c>
      <c r="T1204" s="3">
        <f t="shared" si="565"/>
        <v>0</v>
      </c>
      <c r="U1204" s="97" t="str">
        <f t="shared" ref="U1204" si="573">U1203</f>
        <v>A+J=</v>
      </c>
      <c r="V1204" s="122">
        <f t="shared" si="550"/>
        <v>45981</v>
      </c>
      <c r="W1204" s="4"/>
      <c r="X1204" s="4"/>
      <c r="Y1204" s="4"/>
      <c r="Z1204" s="16"/>
      <c r="AD1204" s="5"/>
    </row>
    <row r="1205" spans="1:30" x14ac:dyDescent="0.2">
      <c r="A1205" s="98">
        <f t="shared" si="513"/>
        <v>45957</v>
      </c>
      <c r="B1205" s="96">
        <f t="shared" si="552"/>
        <v>1181.3276635299999</v>
      </c>
      <c r="C1205" s="3">
        <f t="shared" si="553"/>
        <v>1178.09374441</v>
      </c>
      <c r="D1205" s="99">
        <f t="shared" si="554"/>
        <v>1088.3119999999999</v>
      </c>
      <c r="E1205" s="120">
        <f>IF(DAY(A1204)=$A$5,VLOOKUP(A1204,[1]A!$E$15:$G$200,3),E1204)</f>
        <v>1091.25</v>
      </c>
      <c r="F1205" s="100">
        <f t="shared" si="555"/>
        <v>45312</v>
      </c>
      <c r="G1205" s="141">
        <f t="shared" si="556"/>
        <v>2.6995934989231252E-3</v>
      </c>
      <c r="H1205" s="101">
        <f t="shared" si="557"/>
        <v>7</v>
      </c>
      <c r="I1205" s="101">
        <f t="shared" si="558"/>
        <v>31</v>
      </c>
      <c r="J1205" s="96">
        <f t="shared" si="559"/>
        <v>1.000608949624531</v>
      </c>
      <c r="K1205" s="96">
        <v>1</v>
      </c>
      <c r="L1205" s="96">
        <f t="shared" si="560"/>
        <v>1.00060894</v>
      </c>
      <c r="M1205" s="96">
        <f t="shared" si="561"/>
        <v>1178.8111328099999</v>
      </c>
      <c r="N1205" s="24">
        <f t="shared" si="516"/>
        <v>0</v>
      </c>
      <c r="O1205" s="95">
        <f t="shared" si="517"/>
        <v>0</v>
      </c>
      <c r="P1205" s="96">
        <f t="shared" si="562"/>
        <v>0</v>
      </c>
      <c r="Q1205" s="5">
        <f t="shared" si="514"/>
        <v>0.12</v>
      </c>
      <c r="R1205" s="8">
        <f t="shared" si="563"/>
        <v>1.002134804</v>
      </c>
      <c r="S1205" s="3">
        <f t="shared" si="564"/>
        <v>2.51653072</v>
      </c>
      <c r="T1205" s="3">
        <f t="shared" si="565"/>
        <v>0</v>
      </c>
      <c r="U1205" s="97" t="str">
        <f t="shared" ref="U1205" si="574">U1204</f>
        <v>A+J=</v>
      </c>
      <c r="V1205" s="122">
        <f t="shared" si="550"/>
        <v>45981</v>
      </c>
      <c r="W1205" s="4"/>
      <c r="X1205" s="4"/>
      <c r="Y1205" s="4"/>
      <c r="Z1205" s="16"/>
      <c r="AD1205" s="5"/>
    </row>
    <row r="1206" spans="1:30" x14ac:dyDescent="0.2">
      <c r="A1206" s="98">
        <f t="shared" si="513"/>
        <v>45958</v>
      </c>
      <c r="B1206" s="96">
        <f t="shared" si="552"/>
        <v>1181.79038612</v>
      </c>
      <c r="C1206" s="3">
        <f t="shared" si="553"/>
        <v>1178.09374441</v>
      </c>
      <c r="D1206" s="99">
        <f t="shared" si="554"/>
        <v>1088.3119999999999</v>
      </c>
      <c r="E1206" s="120">
        <f>IF(DAY(A1205)=$A$5,VLOOKUP(A1205,[1]A!$E$15:$G$200,3),E1205)</f>
        <v>1091.25</v>
      </c>
      <c r="F1206" s="100">
        <f t="shared" si="555"/>
        <v>45312</v>
      </c>
      <c r="G1206" s="141">
        <f t="shared" si="556"/>
        <v>2.6995934989231252E-3</v>
      </c>
      <c r="H1206" s="101">
        <f t="shared" si="557"/>
        <v>8</v>
      </c>
      <c r="I1206" s="101">
        <f t="shared" si="558"/>
        <v>31</v>
      </c>
      <c r="J1206" s="96">
        <f t="shared" si="559"/>
        <v>1.0006959726937616</v>
      </c>
      <c r="K1206" s="96">
        <v>1</v>
      </c>
      <c r="L1206" s="96">
        <f t="shared" si="560"/>
        <v>1.00069597</v>
      </c>
      <c r="M1206" s="96">
        <f t="shared" si="561"/>
        <v>1178.9136623100001</v>
      </c>
      <c r="N1206" s="24">
        <f t="shared" si="516"/>
        <v>0</v>
      </c>
      <c r="O1206" s="95">
        <f t="shared" si="517"/>
        <v>0</v>
      </c>
      <c r="P1206" s="96">
        <f t="shared" si="562"/>
        <v>0</v>
      </c>
      <c r="Q1206" s="5">
        <f t="shared" si="514"/>
        <v>0.12</v>
      </c>
      <c r="R1206" s="8">
        <f t="shared" si="563"/>
        <v>1.002440148</v>
      </c>
      <c r="S1206" s="3">
        <f t="shared" si="564"/>
        <v>2.8767238100000001</v>
      </c>
      <c r="T1206" s="3">
        <f t="shared" si="565"/>
        <v>0</v>
      </c>
      <c r="U1206" s="97" t="str">
        <f t="shared" ref="U1206" si="575">U1205</f>
        <v>A+J=</v>
      </c>
      <c r="V1206" s="122">
        <f t="shared" si="550"/>
        <v>45981</v>
      </c>
      <c r="W1206" s="4"/>
      <c r="X1206" s="4"/>
      <c r="Y1206" s="4"/>
      <c r="Z1206" s="16"/>
      <c r="AD1206" s="5"/>
    </row>
    <row r="1207" spans="1:30" x14ac:dyDescent="0.2">
      <c r="A1207" s="98">
        <f t="shared" si="513"/>
        <v>45959</v>
      </c>
      <c r="B1207" s="96">
        <f t="shared" si="552"/>
        <v>1182.25328098</v>
      </c>
      <c r="C1207" s="3">
        <f t="shared" si="553"/>
        <v>1178.09374441</v>
      </c>
      <c r="D1207" s="99">
        <f t="shared" si="554"/>
        <v>1088.3119999999999</v>
      </c>
      <c r="E1207" s="120">
        <f>IF(DAY(A1206)=$A$5,VLOOKUP(A1206,[1]A!$E$15:$G$200,3),E1206)</f>
        <v>1091.25</v>
      </c>
      <c r="F1207" s="100">
        <f t="shared" si="555"/>
        <v>45312</v>
      </c>
      <c r="G1207" s="141">
        <f t="shared" si="556"/>
        <v>2.6995934989231252E-3</v>
      </c>
      <c r="H1207" s="101">
        <f t="shared" si="557"/>
        <v>9</v>
      </c>
      <c r="I1207" s="101">
        <f t="shared" si="558"/>
        <v>31</v>
      </c>
      <c r="J1207" s="96">
        <f t="shared" si="559"/>
        <v>1.000783003331398</v>
      </c>
      <c r="K1207" s="96">
        <v>1</v>
      </c>
      <c r="L1207" s="96">
        <f t="shared" si="560"/>
        <v>1.000783</v>
      </c>
      <c r="M1207" s="96">
        <f t="shared" si="561"/>
        <v>1179.01619181</v>
      </c>
      <c r="N1207" s="24">
        <f t="shared" si="516"/>
        <v>0</v>
      </c>
      <c r="O1207" s="95">
        <f t="shared" si="517"/>
        <v>0</v>
      </c>
      <c r="P1207" s="96">
        <f t="shared" si="562"/>
        <v>0</v>
      </c>
      <c r="Q1207" s="5">
        <f t="shared" si="514"/>
        <v>0.12</v>
      </c>
      <c r="R1207" s="8">
        <f t="shared" si="563"/>
        <v>1.002745585</v>
      </c>
      <c r="S1207" s="3">
        <f t="shared" si="564"/>
        <v>3.23708917</v>
      </c>
      <c r="T1207" s="3">
        <f t="shared" si="565"/>
        <v>0</v>
      </c>
      <c r="U1207" s="97" t="str">
        <f t="shared" ref="U1207" si="576">U1206</f>
        <v>A+J=</v>
      </c>
      <c r="V1207" s="122">
        <f t="shared" si="550"/>
        <v>45981</v>
      </c>
      <c r="W1207" s="4"/>
      <c r="X1207" s="4"/>
      <c r="Y1207" s="4"/>
      <c r="Z1207" s="16"/>
      <c r="AD1207" s="5"/>
    </row>
    <row r="1208" spans="1:30" x14ac:dyDescent="0.2">
      <c r="A1208" s="98">
        <f t="shared" si="513"/>
        <v>45960</v>
      </c>
      <c r="B1208" s="96">
        <f t="shared" si="552"/>
        <v>1182.7163599400001</v>
      </c>
      <c r="C1208" s="3">
        <f t="shared" si="553"/>
        <v>1178.09374441</v>
      </c>
      <c r="D1208" s="99">
        <f t="shared" si="554"/>
        <v>1088.3119999999999</v>
      </c>
      <c r="E1208" s="120">
        <f>IF(DAY(A1207)=$A$5,VLOOKUP(A1207,[1]A!$E$15:$G$200,3),E1207)</f>
        <v>1091.25</v>
      </c>
      <c r="F1208" s="100">
        <f t="shared" si="555"/>
        <v>45312</v>
      </c>
      <c r="G1208" s="141">
        <f t="shared" si="556"/>
        <v>2.6995934989231252E-3</v>
      </c>
      <c r="H1208" s="101">
        <f t="shared" si="557"/>
        <v>10</v>
      </c>
      <c r="I1208" s="101">
        <f t="shared" si="558"/>
        <v>31</v>
      </c>
      <c r="J1208" s="96">
        <f t="shared" si="559"/>
        <v>1.0008700415380984</v>
      </c>
      <c r="K1208" s="96">
        <v>1</v>
      </c>
      <c r="L1208" s="96">
        <f t="shared" si="560"/>
        <v>1.0008700399999999</v>
      </c>
      <c r="M1208" s="96">
        <f t="shared" si="561"/>
        <v>1179.11873309</v>
      </c>
      <c r="N1208" s="24">
        <f t="shared" si="516"/>
        <v>0</v>
      </c>
      <c r="O1208" s="95">
        <f t="shared" si="517"/>
        <v>0</v>
      </c>
      <c r="P1208" s="96">
        <f t="shared" si="562"/>
        <v>0</v>
      </c>
      <c r="Q1208" s="5">
        <f t="shared" si="514"/>
        <v>0.12</v>
      </c>
      <c r="R1208" s="8">
        <f t="shared" si="563"/>
        <v>1.0030511150000001</v>
      </c>
      <c r="S1208" s="3">
        <f t="shared" si="564"/>
        <v>3.5976268500000002</v>
      </c>
      <c r="T1208" s="3">
        <f t="shared" si="565"/>
        <v>0</v>
      </c>
      <c r="U1208" s="97" t="str">
        <f t="shared" ref="U1208" si="577">U1207</f>
        <v>A+J=</v>
      </c>
      <c r="V1208" s="122">
        <f t="shared" si="550"/>
        <v>45981</v>
      </c>
      <c r="W1208" s="4"/>
      <c r="X1208" s="4"/>
      <c r="Y1208" s="4"/>
      <c r="Z1208" s="16"/>
      <c r="AD1208" s="5"/>
    </row>
    <row r="1209" spans="1:30" x14ac:dyDescent="0.2">
      <c r="A1209" s="98">
        <f t="shared" si="513"/>
        <v>45961</v>
      </c>
      <c r="B1209" s="96">
        <f t="shared" si="552"/>
        <v>1183.1796112299999</v>
      </c>
      <c r="C1209" s="3">
        <f t="shared" si="553"/>
        <v>1178.09374441</v>
      </c>
      <c r="D1209" s="99">
        <f t="shared" si="554"/>
        <v>1088.3119999999999</v>
      </c>
      <c r="E1209" s="120">
        <f>IF(DAY(A1208)=$A$5,VLOOKUP(A1208,[1]A!$E$15:$G$200,3),E1208)</f>
        <v>1091.25</v>
      </c>
      <c r="F1209" s="100">
        <f t="shared" si="555"/>
        <v>45312</v>
      </c>
      <c r="G1209" s="141">
        <f t="shared" si="556"/>
        <v>2.6995934989231252E-3</v>
      </c>
      <c r="H1209" s="101">
        <f t="shared" si="557"/>
        <v>11</v>
      </c>
      <c r="I1209" s="101">
        <f t="shared" si="558"/>
        <v>31</v>
      </c>
      <c r="J1209" s="96">
        <f t="shared" si="559"/>
        <v>1.0009570873145213</v>
      </c>
      <c r="K1209" s="96">
        <v>1</v>
      </c>
      <c r="L1209" s="96">
        <f t="shared" si="560"/>
        <v>1.0009570800000001</v>
      </c>
      <c r="M1209" s="96">
        <f t="shared" si="561"/>
        <v>1179.2212743699999</v>
      </c>
      <c r="N1209" s="24">
        <f t="shared" si="516"/>
        <v>0</v>
      </c>
      <c r="O1209" s="95">
        <f t="shared" si="517"/>
        <v>0</v>
      </c>
      <c r="P1209" s="96">
        <f t="shared" si="562"/>
        <v>0</v>
      </c>
      <c r="Q1209" s="5">
        <f t="shared" si="514"/>
        <v>0.12</v>
      </c>
      <c r="R1209" s="8">
        <f t="shared" si="563"/>
        <v>1.0033567379999999</v>
      </c>
      <c r="S1209" s="3">
        <f t="shared" si="564"/>
        <v>3.9583368600000002</v>
      </c>
      <c r="T1209" s="3">
        <f t="shared" si="565"/>
        <v>0</v>
      </c>
      <c r="U1209" s="97" t="str">
        <f t="shared" ref="U1209" si="578">U1208</f>
        <v>A+J=</v>
      </c>
      <c r="V1209" s="122">
        <f t="shared" si="550"/>
        <v>45981</v>
      </c>
      <c r="W1209" s="4"/>
      <c r="X1209" s="4"/>
      <c r="Y1209" s="4"/>
      <c r="Z1209" s="16"/>
      <c r="AD1209" s="5"/>
    </row>
    <row r="1210" spans="1:30" x14ac:dyDescent="0.2">
      <c r="A1210" s="98">
        <f t="shared" si="513"/>
        <v>45962</v>
      </c>
      <c r="B1210" s="96">
        <f t="shared" si="552"/>
        <v>1183.6430585200001</v>
      </c>
      <c r="C1210" s="3">
        <f t="shared" si="553"/>
        <v>1178.09374441</v>
      </c>
      <c r="D1210" s="99">
        <f t="shared" si="554"/>
        <v>1088.3119999999999</v>
      </c>
      <c r="E1210" s="120">
        <f>IF(DAY(A1209)=$A$5,VLOOKUP(A1209,[1]A!$E$15:$G$200,3),E1209)</f>
        <v>1091.25</v>
      </c>
      <c r="F1210" s="100">
        <f t="shared" si="555"/>
        <v>45312</v>
      </c>
      <c r="G1210" s="141">
        <f t="shared" si="556"/>
        <v>2.6995934989231252E-3</v>
      </c>
      <c r="H1210" s="101">
        <f t="shared" si="557"/>
        <v>12</v>
      </c>
      <c r="I1210" s="101">
        <f t="shared" si="558"/>
        <v>31</v>
      </c>
      <c r="J1210" s="96">
        <f t="shared" si="559"/>
        <v>1.0010441406613246</v>
      </c>
      <c r="K1210" s="96">
        <v>1</v>
      </c>
      <c r="L1210" s="96">
        <f t="shared" si="560"/>
        <v>1.0010441400000001</v>
      </c>
      <c r="M1210" s="96">
        <f t="shared" si="561"/>
        <v>1179.32383921</v>
      </c>
      <c r="N1210" s="24">
        <f t="shared" si="516"/>
        <v>0</v>
      </c>
      <c r="O1210" s="95">
        <f t="shared" si="517"/>
        <v>0</v>
      </c>
      <c r="P1210" s="96">
        <f t="shared" si="562"/>
        <v>0</v>
      </c>
      <c r="Q1210" s="5">
        <f t="shared" si="514"/>
        <v>0.12</v>
      </c>
      <c r="R1210" s="8">
        <f t="shared" si="563"/>
        <v>1.0036624540000001</v>
      </c>
      <c r="S1210" s="3">
        <f t="shared" si="564"/>
        <v>4.3192193100000003</v>
      </c>
      <c r="T1210" s="3">
        <f t="shared" si="565"/>
        <v>0</v>
      </c>
      <c r="U1210" s="97" t="str">
        <f t="shared" ref="U1210" si="579">U1209</f>
        <v>A+J=</v>
      </c>
      <c r="V1210" s="122">
        <f t="shared" si="550"/>
        <v>45981</v>
      </c>
      <c r="W1210" s="4"/>
      <c r="X1210" s="4"/>
      <c r="Y1210" s="4"/>
      <c r="Z1210" s="16"/>
      <c r="AD1210" s="5"/>
    </row>
    <row r="1211" spans="1:30" x14ac:dyDescent="0.2">
      <c r="A1211" s="98">
        <f t="shared" si="513"/>
        <v>45963</v>
      </c>
      <c r="B1211" s="96">
        <f t="shared" si="552"/>
        <v>1184.1066793800001</v>
      </c>
      <c r="C1211" s="3">
        <f t="shared" si="553"/>
        <v>1178.09374441</v>
      </c>
      <c r="D1211" s="99">
        <f t="shared" si="554"/>
        <v>1088.3119999999999</v>
      </c>
      <c r="E1211" s="120">
        <f>IF(DAY(A1210)=$A$5,VLOOKUP(A1210,[1]A!$E$15:$G$200,3),E1210)</f>
        <v>1091.25</v>
      </c>
      <c r="F1211" s="100">
        <f t="shared" si="555"/>
        <v>45312</v>
      </c>
      <c r="G1211" s="141">
        <f t="shared" si="556"/>
        <v>2.6995934989231252E-3</v>
      </c>
      <c r="H1211" s="101">
        <f t="shared" si="557"/>
        <v>13</v>
      </c>
      <c r="I1211" s="101">
        <f t="shared" si="558"/>
        <v>31</v>
      </c>
      <c r="J1211" s="96">
        <f t="shared" si="559"/>
        <v>1.0011312015791671</v>
      </c>
      <c r="K1211" s="96">
        <v>1</v>
      </c>
      <c r="L1211" s="96">
        <f t="shared" si="560"/>
        <v>1.0011312000000001</v>
      </c>
      <c r="M1211" s="96">
        <f t="shared" si="561"/>
        <v>1179.42640405</v>
      </c>
      <c r="N1211" s="24">
        <f t="shared" si="516"/>
        <v>0</v>
      </c>
      <c r="O1211" s="95">
        <f t="shared" si="517"/>
        <v>0</v>
      </c>
      <c r="P1211" s="96">
        <f t="shared" si="562"/>
        <v>0</v>
      </c>
      <c r="Q1211" s="5">
        <f t="shared" si="514"/>
        <v>0.12</v>
      </c>
      <c r="R1211" s="8">
        <f t="shared" si="563"/>
        <v>1.0039682640000001</v>
      </c>
      <c r="S1211" s="3">
        <f t="shared" si="564"/>
        <v>4.6802753299999997</v>
      </c>
      <c r="T1211" s="3">
        <f t="shared" si="565"/>
        <v>0</v>
      </c>
      <c r="U1211" s="97" t="str">
        <f t="shared" ref="U1211" si="580">U1210</f>
        <v>A+J=</v>
      </c>
      <c r="V1211" s="122">
        <f t="shared" si="550"/>
        <v>45981</v>
      </c>
      <c r="W1211" s="4"/>
      <c r="X1211" s="4"/>
      <c r="Y1211" s="4"/>
      <c r="Z1211" s="16"/>
      <c r="AD1211" s="5"/>
    </row>
    <row r="1212" spans="1:30" x14ac:dyDescent="0.2">
      <c r="A1212" s="98">
        <f t="shared" si="513"/>
        <v>45964</v>
      </c>
      <c r="B1212" s="96">
        <f t="shared" si="552"/>
        <v>1184.5704833300001</v>
      </c>
      <c r="C1212" s="3">
        <f t="shared" si="553"/>
        <v>1178.09374441</v>
      </c>
      <c r="D1212" s="99">
        <f t="shared" si="554"/>
        <v>1088.3119999999999</v>
      </c>
      <c r="E1212" s="120">
        <f>IF(DAY(A1211)=$A$5,VLOOKUP(A1211,[1]A!$E$15:$G$200,3),E1211)</f>
        <v>1091.25</v>
      </c>
      <c r="F1212" s="100">
        <f t="shared" si="555"/>
        <v>45312</v>
      </c>
      <c r="G1212" s="141">
        <f t="shared" si="556"/>
        <v>2.6995934989231252E-3</v>
      </c>
      <c r="H1212" s="101">
        <f t="shared" si="557"/>
        <v>14</v>
      </c>
      <c r="I1212" s="101">
        <f t="shared" si="558"/>
        <v>31</v>
      </c>
      <c r="J1212" s="96">
        <f t="shared" si="559"/>
        <v>1.0012182700687071</v>
      </c>
      <c r="K1212" s="96">
        <v>1</v>
      </c>
      <c r="L1212" s="96">
        <f t="shared" si="560"/>
        <v>1.0012182700000001</v>
      </c>
      <c r="M1212" s="96">
        <f t="shared" si="561"/>
        <v>1179.52898067</v>
      </c>
      <c r="N1212" s="24">
        <f t="shared" si="516"/>
        <v>0</v>
      </c>
      <c r="O1212" s="95">
        <f t="shared" si="517"/>
        <v>0</v>
      </c>
      <c r="P1212" s="96">
        <f t="shared" si="562"/>
        <v>0</v>
      </c>
      <c r="Q1212" s="5">
        <f t="shared" si="514"/>
        <v>0.12</v>
      </c>
      <c r="R1212" s="8">
        <f t="shared" si="563"/>
        <v>1.0042741660000001</v>
      </c>
      <c r="S1212" s="3">
        <f t="shared" si="564"/>
        <v>5.0415026599999999</v>
      </c>
      <c r="T1212" s="3">
        <f t="shared" si="565"/>
        <v>0</v>
      </c>
      <c r="U1212" s="97" t="str">
        <f t="shared" ref="U1212" si="581">U1211</f>
        <v>A+J=</v>
      </c>
      <c r="V1212" s="122">
        <f t="shared" si="550"/>
        <v>45981</v>
      </c>
      <c r="W1212" s="4"/>
      <c r="X1212" s="4"/>
      <c r="Y1212" s="4"/>
      <c r="Z1212" s="16"/>
      <c r="AD1212" s="5"/>
    </row>
    <row r="1213" spans="1:30" x14ac:dyDescent="0.2">
      <c r="A1213" s="98">
        <f t="shared" si="513"/>
        <v>45965</v>
      </c>
      <c r="B1213" s="96">
        <f t="shared" si="552"/>
        <v>1185.0344609200001</v>
      </c>
      <c r="C1213" s="3">
        <f t="shared" si="553"/>
        <v>1178.09374441</v>
      </c>
      <c r="D1213" s="99">
        <f t="shared" si="554"/>
        <v>1088.3119999999999</v>
      </c>
      <c r="E1213" s="120">
        <f>IF(DAY(A1212)=$A$5,VLOOKUP(A1212,[1]A!$E$15:$G$200,3),E1212)</f>
        <v>1091.25</v>
      </c>
      <c r="F1213" s="100">
        <f t="shared" si="555"/>
        <v>45312</v>
      </c>
      <c r="G1213" s="141">
        <f t="shared" si="556"/>
        <v>2.6995934989231252E-3</v>
      </c>
      <c r="H1213" s="101">
        <f t="shared" si="557"/>
        <v>15</v>
      </c>
      <c r="I1213" s="101">
        <f t="shared" si="558"/>
        <v>31</v>
      </c>
      <c r="J1213" s="96">
        <f t="shared" si="559"/>
        <v>1.001305346130603</v>
      </c>
      <c r="K1213" s="96">
        <v>1</v>
      </c>
      <c r="L1213" s="96">
        <f t="shared" si="560"/>
        <v>1.00130534</v>
      </c>
      <c r="M1213" s="96">
        <f t="shared" si="561"/>
        <v>1179.63155729</v>
      </c>
      <c r="N1213" s="24">
        <f t="shared" si="516"/>
        <v>0</v>
      </c>
      <c r="O1213" s="95">
        <f t="shared" si="517"/>
        <v>0</v>
      </c>
      <c r="P1213" s="96">
        <f t="shared" si="562"/>
        <v>0</v>
      </c>
      <c r="Q1213" s="5">
        <f t="shared" si="514"/>
        <v>0.12</v>
      </c>
      <c r="R1213" s="8">
        <f t="shared" si="563"/>
        <v>1.0045801620000001</v>
      </c>
      <c r="S1213" s="3">
        <f t="shared" si="564"/>
        <v>5.40290363</v>
      </c>
      <c r="T1213" s="3">
        <f t="shared" si="565"/>
        <v>0</v>
      </c>
      <c r="U1213" s="97" t="str">
        <f t="shared" ref="U1213" si="582">U1212</f>
        <v>A+J=</v>
      </c>
      <c r="V1213" s="122">
        <f t="shared" si="550"/>
        <v>45981</v>
      </c>
      <c r="W1213" s="4"/>
      <c r="X1213" s="4"/>
      <c r="Y1213" s="4"/>
      <c r="Z1213" s="16"/>
      <c r="AD1213" s="5"/>
    </row>
    <row r="1214" spans="1:30" x14ac:dyDescent="0.2">
      <c r="A1214" s="98">
        <f t="shared" si="513"/>
        <v>45966</v>
      </c>
      <c r="B1214" s="96">
        <f t="shared" si="552"/>
        <v>1185.4986228400001</v>
      </c>
      <c r="C1214" s="3">
        <f t="shared" si="553"/>
        <v>1178.09374441</v>
      </c>
      <c r="D1214" s="99">
        <f t="shared" si="554"/>
        <v>1088.3119999999999</v>
      </c>
      <c r="E1214" s="120">
        <f>IF(DAY(A1213)=$A$5,VLOOKUP(A1213,[1]A!$E$15:$G$200,3),E1213)</f>
        <v>1091.25</v>
      </c>
      <c r="F1214" s="100">
        <f t="shared" si="555"/>
        <v>45312</v>
      </c>
      <c r="G1214" s="141">
        <f t="shared" si="556"/>
        <v>2.6995934989231252E-3</v>
      </c>
      <c r="H1214" s="101">
        <f t="shared" si="557"/>
        <v>16</v>
      </c>
      <c r="I1214" s="101">
        <f t="shared" si="558"/>
        <v>31</v>
      </c>
      <c r="J1214" s="96">
        <f t="shared" si="559"/>
        <v>1.0013924297655135</v>
      </c>
      <c r="K1214" s="96">
        <v>1</v>
      </c>
      <c r="L1214" s="96">
        <f t="shared" si="560"/>
        <v>1.0013924199999999</v>
      </c>
      <c r="M1214" s="96">
        <f t="shared" si="561"/>
        <v>1179.7341457</v>
      </c>
      <c r="N1214" s="24">
        <f t="shared" si="516"/>
        <v>0</v>
      </c>
      <c r="O1214" s="95">
        <f t="shared" si="517"/>
        <v>0</v>
      </c>
      <c r="P1214" s="96">
        <f t="shared" si="562"/>
        <v>0</v>
      </c>
      <c r="Q1214" s="5">
        <f t="shared" si="514"/>
        <v>0.12</v>
      </c>
      <c r="R1214" s="8">
        <f t="shared" si="563"/>
        <v>1.0048862510000001</v>
      </c>
      <c r="S1214" s="3">
        <f t="shared" si="564"/>
        <v>5.7644771400000003</v>
      </c>
      <c r="T1214" s="3">
        <f t="shared" si="565"/>
        <v>0</v>
      </c>
      <c r="U1214" s="97" t="str">
        <f t="shared" ref="U1214" si="583">U1213</f>
        <v>A+J=</v>
      </c>
      <c r="V1214" s="122">
        <f t="shared" si="550"/>
        <v>45981</v>
      </c>
      <c r="W1214" s="4"/>
      <c r="X1214" s="4"/>
      <c r="Y1214" s="4"/>
      <c r="Z1214" s="16"/>
      <c r="AD1214" s="5"/>
    </row>
    <row r="1215" spans="1:30" x14ac:dyDescent="0.2">
      <c r="A1215" s="98">
        <f t="shared" si="513"/>
        <v>45967</v>
      </c>
      <c r="B1215" s="96">
        <f t="shared" si="552"/>
        <v>1185.96298097</v>
      </c>
      <c r="C1215" s="3">
        <f t="shared" si="553"/>
        <v>1178.09374441</v>
      </c>
      <c r="D1215" s="99">
        <f t="shared" si="554"/>
        <v>1088.3119999999999</v>
      </c>
      <c r="E1215" s="120">
        <f>IF(DAY(A1214)=$A$5,VLOOKUP(A1214,[1]A!$E$15:$G$200,3),E1214)</f>
        <v>1091.25</v>
      </c>
      <c r="F1215" s="100">
        <f t="shared" si="555"/>
        <v>45312</v>
      </c>
      <c r="G1215" s="141">
        <f t="shared" si="556"/>
        <v>2.6995934989231252E-3</v>
      </c>
      <c r="H1215" s="101">
        <f t="shared" si="557"/>
        <v>17</v>
      </c>
      <c r="I1215" s="101">
        <f t="shared" si="558"/>
        <v>31</v>
      </c>
      <c r="J1215" s="96">
        <f t="shared" si="559"/>
        <v>1.0014795209740972</v>
      </c>
      <c r="K1215" s="96">
        <v>1</v>
      </c>
      <c r="L1215" s="96">
        <f t="shared" si="560"/>
        <v>1.00147952</v>
      </c>
      <c r="M1215" s="96">
        <f t="shared" si="561"/>
        <v>1179.8367576600001</v>
      </c>
      <c r="N1215" s="24">
        <f t="shared" si="516"/>
        <v>0</v>
      </c>
      <c r="O1215" s="95">
        <f t="shared" si="517"/>
        <v>0</v>
      </c>
      <c r="P1215" s="96">
        <f t="shared" si="562"/>
        <v>0</v>
      </c>
      <c r="Q1215" s="5">
        <f t="shared" si="514"/>
        <v>0.12</v>
      </c>
      <c r="R1215" s="8">
        <f t="shared" si="563"/>
        <v>1.0051924329999999</v>
      </c>
      <c r="S1215" s="3">
        <f t="shared" si="564"/>
        <v>6.1262233100000003</v>
      </c>
      <c r="T1215" s="3">
        <f t="shared" si="565"/>
        <v>0</v>
      </c>
      <c r="U1215" s="97" t="str">
        <f t="shared" ref="U1215" si="584">U1214</f>
        <v>A+J=</v>
      </c>
      <c r="V1215" s="122">
        <f t="shared" si="550"/>
        <v>45981</v>
      </c>
      <c r="W1215" s="4"/>
      <c r="X1215" s="4"/>
      <c r="Y1215" s="4"/>
      <c r="Z1215" s="16"/>
      <c r="AD1215" s="5"/>
    </row>
    <row r="1216" spans="1:30" x14ac:dyDescent="0.2">
      <c r="A1216" s="98">
        <f t="shared" si="513"/>
        <v>45968</v>
      </c>
      <c r="B1216" s="96">
        <f t="shared" si="552"/>
        <v>1186.42750101</v>
      </c>
      <c r="C1216" s="3">
        <f t="shared" si="553"/>
        <v>1178.09374441</v>
      </c>
      <c r="D1216" s="99">
        <f t="shared" si="554"/>
        <v>1088.3119999999999</v>
      </c>
      <c r="E1216" s="120">
        <f>IF(DAY(A1215)=$A$5,VLOOKUP(A1215,[1]A!$E$15:$G$200,3),E1215)</f>
        <v>1091.25</v>
      </c>
      <c r="F1216" s="100">
        <f t="shared" si="555"/>
        <v>45312</v>
      </c>
      <c r="G1216" s="141">
        <f t="shared" si="556"/>
        <v>2.6995934989231252E-3</v>
      </c>
      <c r="H1216" s="101">
        <f t="shared" si="557"/>
        <v>18</v>
      </c>
      <c r="I1216" s="101">
        <f t="shared" si="558"/>
        <v>31</v>
      </c>
      <c r="J1216" s="96">
        <f t="shared" si="559"/>
        <v>1.001566619757013</v>
      </c>
      <c r="K1216" s="96">
        <v>1</v>
      </c>
      <c r="L1216" s="96">
        <f t="shared" si="560"/>
        <v>1.00156661</v>
      </c>
      <c r="M1216" s="96">
        <f t="shared" si="561"/>
        <v>1179.9393578500001</v>
      </c>
      <c r="N1216" s="24">
        <f t="shared" si="516"/>
        <v>0</v>
      </c>
      <c r="O1216" s="95">
        <f t="shared" si="517"/>
        <v>0</v>
      </c>
      <c r="P1216" s="96">
        <f t="shared" si="562"/>
        <v>0</v>
      </c>
      <c r="Q1216" s="5">
        <f t="shared" si="514"/>
        <v>0.12</v>
      </c>
      <c r="R1216" s="8">
        <f t="shared" si="563"/>
        <v>1.005498709</v>
      </c>
      <c r="S1216" s="3">
        <f t="shared" si="564"/>
        <v>6.4881431599999999</v>
      </c>
      <c r="T1216" s="3">
        <f t="shared" si="565"/>
        <v>0</v>
      </c>
      <c r="U1216" s="97" t="str">
        <f t="shared" ref="U1216" si="585">U1215</f>
        <v>A+J=</v>
      </c>
      <c r="V1216" s="122">
        <f t="shared" si="550"/>
        <v>45981</v>
      </c>
      <c r="W1216" s="4"/>
      <c r="X1216" s="4"/>
      <c r="Y1216" s="4"/>
      <c r="Z1216" s="16"/>
      <c r="AD1216" s="5"/>
    </row>
    <row r="1217" spans="1:135" x14ac:dyDescent="0.2">
      <c r="A1217" s="98">
        <f t="shared" si="513"/>
        <v>45969</v>
      </c>
      <c r="B1217" s="96">
        <f t="shared" si="552"/>
        <v>1186.89221733</v>
      </c>
      <c r="C1217" s="3">
        <f t="shared" si="553"/>
        <v>1178.09374441</v>
      </c>
      <c r="D1217" s="99">
        <f t="shared" si="554"/>
        <v>1088.3119999999999</v>
      </c>
      <c r="E1217" s="120">
        <f>IF(DAY(A1216)=$A$5,VLOOKUP(A1216,[1]A!$E$15:$G$200,3),E1216)</f>
        <v>1091.25</v>
      </c>
      <c r="F1217" s="100">
        <f t="shared" si="555"/>
        <v>45312</v>
      </c>
      <c r="G1217" s="141">
        <f t="shared" si="556"/>
        <v>2.6995934989231252E-3</v>
      </c>
      <c r="H1217" s="101">
        <f t="shared" si="557"/>
        <v>19</v>
      </c>
      <c r="I1217" s="101">
        <f t="shared" si="558"/>
        <v>31</v>
      </c>
      <c r="J1217" s="96">
        <f t="shared" si="559"/>
        <v>1.0016537261149192</v>
      </c>
      <c r="K1217" s="96">
        <v>1</v>
      </c>
      <c r="L1217" s="96">
        <f t="shared" si="560"/>
        <v>1.00165372</v>
      </c>
      <c r="M1217" s="96">
        <f t="shared" si="561"/>
        <v>1180.04198159</v>
      </c>
      <c r="N1217" s="24">
        <f t="shared" si="516"/>
        <v>0</v>
      </c>
      <c r="O1217" s="95">
        <f t="shared" si="517"/>
        <v>0</v>
      </c>
      <c r="P1217" s="96">
        <f t="shared" si="562"/>
        <v>0</v>
      </c>
      <c r="Q1217" s="5">
        <f t="shared" si="514"/>
        <v>0.12</v>
      </c>
      <c r="R1217" s="8">
        <f t="shared" si="563"/>
        <v>1.0058050780000001</v>
      </c>
      <c r="S1217" s="3">
        <f t="shared" si="564"/>
        <v>6.8502357399999996</v>
      </c>
      <c r="T1217" s="3">
        <f t="shared" si="565"/>
        <v>0</v>
      </c>
      <c r="U1217" s="97" t="str">
        <f t="shared" ref="U1217" si="586">U1216</f>
        <v>A+J=</v>
      </c>
      <c r="V1217" s="122">
        <f t="shared" si="550"/>
        <v>45981</v>
      </c>
      <c r="W1217" s="4"/>
      <c r="X1217" s="4"/>
      <c r="Y1217" s="4"/>
      <c r="Z1217" s="16"/>
      <c r="AD1217" s="5"/>
    </row>
    <row r="1218" spans="1:135" x14ac:dyDescent="0.2">
      <c r="A1218" s="98">
        <f t="shared" si="513"/>
        <v>45970</v>
      </c>
      <c r="B1218" s="96">
        <f t="shared" si="552"/>
        <v>1187.3571181500001</v>
      </c>
      <c r="C1218" s="3">
        <f t="shared" si="553"/>
        <v>1178.09374441</v>
      </c>
      <c r="D1218" s="99">
        <f t="shared" si="554"/>
        <v>1088.3119999999999</v>
      </c>
      <c r="E1218" s="120">
        <f>IF(DAY(A1217)=$A$5,VLOOKUP(A1217,[1]A!$E$15:$G$200,3),E1217)</f>
        <v>1091.25</v>
      </c>
      <c r="F1218" s="100">
        <f t="shared" si="555"/>
        <v>45312</v>
      </c>
      <c r="G1218" s="141">
        <f t="shared" si="556"/>
        <v>2.6995934989231252E-3</v>
      </c>
      <c r="H1218" s="101">
        <f t="shared" si="557"/>
        <v>20</v>
      </c>
      <c r="I1218" s="101">
        <f t="shared" si="558"/>
        <v>31</v>
      </c>
      <c r="J1218" s="96">
        <f t="shared" si="559"/>
        <v>1.0017408400484749</v>
      </c>
      <c r="K1218" s="96">
        <v>1</v>
      </c>
      <c r="L1218" s="96">
        <f t="shared" si="560"/>
        <v>1.0017408400000001</v>
      </c>
      <c r="M1218" s="96">
        <f t="shared" si="561"/>
        <v>1180.14461712</v>
      </c>
      <c r="N1218" s="24">
        <f t="shared" si="516"/>
        <v>0</v>
      </c>
      <c r="O1218" s="95">
        <f t="shared" si="517"/>
        <v>0</v>
      </c>
      <c r="P1218" s="96">
        <f t="shared" si="562"/>
        <v>0</v>
      </c>
      <c r="Q1218" s="5">
        <f t="shared" si="514"/>
        <v>0.12</v>
      </c>
      <c r="R1218" s="8">
        <f t="shared" si="563"/>
        <v>1.00611154</v>
      </c>
      <c r="S1218" s="3">
        <f t="shared" si="564"/>
        <v>7.2125010300000003</v>
      </c>
      <c r="T1218" s="3">
        <f t="shared" si="565"/>
        <v>0</v>
      </c>
      <c r="U1218" s="97" t="str">
        <f t="shared" ref="U1218" si="587">U1217</f>
        <v>A+J=</v>
      </c>
      <c r="V1218" s="122">
        <f t="shared" si="550"/>
        <v>45981</v>
      </c>
      <c r="W1218" s="4"/>
      <c r="X1218" s="4"/>
      <c r="Y1218" s="4"/>
      <c r="Z1218" s="16"/>
      <c r="AD1218" s="5"/>
    </row>
    <row r="1219" spans="1:135" x14ac:dyDescent="0.2">
      <c r="A1219" s="98">
        <f t="shared" si="513"/>
        <v>45971</v>
      </c>
      <c r="B1219" s="96">
        <f t="shared" si="552"/>
        <v>1187.82219164</v>
      </c>
      <c r="C1219" s="3">
        <f t="shared" si="553"/>
        <v>1178.09374441</v>
      </c>
      <c r="D1219" s="99">
        <f t="shared" si="554"/>
        <v>1088.3119999999999</v>
      </c>
      <c r="E1219" s="120">
        <f>IF(DAY(A1218)=$A$5,VLOOKUP(A1218,[1]A!$E$15:$G$200,3),E1218)</f>
        <v>1091.25</v>
      </c>
      <c r="F1219" s="100">
        <f t="shared" si="555"/>
        <v>45312</v>
      </c>
      <c r="G1219" s="141">
        <f t="shared" si="556"/>
        <v>2.6995934989231252E-3</v>
      </c>
      <c r="H1219" s="101">
        <f t="shared" si="557"/>
        <v>21</v>
      </c>
      <c r="I1219" s="101">
        <f t="shared" si="558"/>
        <v>31</v>
      </c>
      <c r="J1219" s="96">
        <f t="shared" si="559"/>
        <v>1.001827961558339</v>
      </c>
      <c r="K1219" s="96">
        <v>1</v>
      </c>
      <c r="L1219" s="96">
        <f t="shared" si="560"/>
        <v>1.00182796</v>
      </c>
      <c r="M1219" s="96">
        <f t="shared" si="561"/>
        <v>1180.2472526500001</v>
      </c>
      <c r="N1219" s="24">
        <f t="shared" si="516"/>
        <v>0</v>
      </c>
      <c r="O1219" s="95">
        <f t="shared" si="517"/>
        <v>0</v>
      </c>
      <c r="P1219" s="96">
        <f t="shared" si="562"/>
        <v>0</v>
      </c>
      <c r="Q1219" s="5">
        <f t="shared" si="514"/>
        <v>0.12</v>
      </c>
      <c r="R1219" s="8">
        <f t="shared" si="563"/>
        <v>1.0064180949999999</v>
      </c>
      <c r="S1219" s="3">
        <f t="shared" si="564"/>
        <v>7.5749389899999997</v>
      </c>
      <c r="T1219" s="3">
        <f t="shared" si="565"/>
        <v>0</v>
      </c>
      <c r="U1219" s="97" t="str">
        <f t="shared" ref="U1219" si="588">U1218</f>
        <v>A+J=</v>
      </c>
      <c r="V1219" s="122">
        <f t="shared" si="550"/>
        <v>45981</v>
      </c>
      <c r="W1219" s="4"/>
      <c r="X1219" s="4"/>
      <c r="Y1219" s="4"/>
      <c r="Z1219" s="16"/>
      <c r="AD1219" s="5"/>
    </row>
    <row r="1220" spans="1:135" x14ac:dyDescent="0.2">
      <c r="A1220" s="98">
        <f t="shared" si="513"/>
        <v>45972</v>
      </c>
      <c r="B1220" s="96">
        <f t="shared" si="552"/>
        <v>1188.2874508499999</v>
      </c>
      <c r="C1220" s="3">
        <f t="shared" si="553"/>
        <v>1178.09374441</v>
      </c>
      <c r="D1220" s="99">
        <f t="shared" si="554"/>
        <v>1088.3119999999999</v>
      </c>
      <c r="E1220" s="120">
        <f>IF(DAY(A1219)=$A$5,VLOOKUP(A1219,[1]A!$E$15:$G$200,3),E1219)</f>
        <v>1091.25</v>
      </c>
      <c r="F1220" s="100">
        <f t="shared" si="555"/>
        <v>45312</v>
      </c>
      <c r="G1220" s="141">
        <f t="shared" si="556"/>
        <v>2.6995934989231252E-3</v>
      </c>
      <c r="H1220" s="101">
        <f t="shared" si="557"/>
        <v>22</v>
      </c>
      <c r="I1220" s="101">
        <f t="shared" si="558"/>
        <v>31</v>
      </c>
      <c r="J1220" s="96">
        <f t="shared" si="559"/>
        <v>1.0019150906451701</v>
      </c>
      <c r="K1220" s="96">
        <v>1</v>
      </c>
      <c r="L1220" s="96">
        <f t="shared" si="560"/>
        <v>1.00191509</v>
      </c>
      <c r="M1220" s="96">
        <f t="shared" si="561"/>
        <v>1180.34989995</v>
      </c>
      <c r="N1220" s="24">
        <f t="shared" si="516"/>
        <v>0</v>
      </c>
      <c r="O1220" s="95">
        <f t="shared" si="517"/>
        <v>0</v>
      </c>
      <c r="P1220" s="96">
        <f t="shared" si="562"/>
        <v>0</v>
      </c>
      <c r="Q1220" s="5">
        <f t="shared" si="514"/>
        <v>0.12</v>
      </c>
      <c r="R1220" s="8">
        <f t="shared" si="563"/>
        <v>1.006724744</v>
      </c>
      <c r="S1220" s="3">
        <f t="shared" si="564"/>
        <v>7.9375508999999997</v>
      </c>
      <c r="T1220" s="3">
        <f t="shared" si="565"/>
        <v>0</v>
      </c>
      <c r="U1220" s="97" t="str">
        <f t="shared" ref="U1220" si="589">U1219</f>
        <v>A+J=</v>
      </c>
      <c r="V1220" s="122">
        <f t="shared" si="550"/>
        <v>45981</v>
      </c>
      <c r="W1220" s="4"/>
      <c r="X1220" s="4"/>
      <c r="Y1220" s="4"/>
      <c r="Z1220" s="16"/>
      <c r="AD1220" s="5"/>
    </row>
    <row r="1221" spans="1:135" x14ac:dyDescent="0.2">
      <c r="A1221" s="98">
        <f t="shared" si="513"/>
        <v>45973</v>
      </c>
      <c r="B1221" s="96">
        <f t="shared" si="552"/>
        <v>1188.752884</v>
      </c>
      <c r="C1221" s="3">
        <f t="shared" si="553"/>
        <v>1178.09374441</v>
      </c>
      <c r="D1221" s="99">
        <f t="shared" si="554"/>
        <v>1088.3119999999999</v>
      </c>
      <c r="E1221" s="120">
        <f>IF(DAY(A1220)=$A$5,VLOOKUP(A1220,[1]A!$E$15:$G$200,3),E1220)</f>
        <v>1091.25</v>
      </c>
      <c r="F1221" s="100">
        <f t="shared" si="555"/>
        <v>45312</v>
      </c>
      <c r="G1221" s="141">
        <f t="shared" si="556"/>
        <v>2.6995934989231252E-3</v>
      </c>
      <c r="H1221" s="101">
        <f t="shared" si="557"/>
        <v>23</v>
      </c>
      <c r="I1221" s="101">
        <f t="shared" si="558"/>
        <v>31</v>
      </c>
      <c r="J1221" s="96">
        <f t="shared" si="559"/>
        <v>1.0020022273096274</v>
      </c>
      <c r="K1221" s="96">
        <v>1</v>
      </c>
      <c r="L1221" s="96">
        <f t="shared" si="560"/>
        <v>1.0020022200000001</v>
      </c>
      <c r="M1221" s="96">
        <f t="shared" si="561"/>
        <v>1180.4525472600001</v>
      </c>
      <c r="N1221" s="24">
        <f t="shared" si="516"/>
        <v>0</v>
      </c>
      <c r="O1221" s="95">
        <f t="shared" si="517"/>
        <v>0</v>
      </c>
      <c r="P1221" s="96">
        <f t="shared" si="562"/>
        <v>0</v>
      </c>
      <c r="Q1221" s="5">
        <f t="shared" si="514"/>
        <v>0.12</v>
      </c>
      <c r="R1221" s="8">
        <f t="shared" si="563"/>
        <v>1.0070314869999999</v>
      </c>
      <c r="S1221" s="3">
        <f t="shared" si="564"/>
        <v>8.3003367400000005</v>
      </c>
      <c r="T1221" s="3">
        <f t="shared" si="565"/>
        <v>0</v>
      </c>
      <c r="U1221" s="97" t="str">
        <f t="shared" ref="U1221" si="590">U1220</f>
        <v>A+J=</v>
      </c>
      <c r="V1221" s="122">
        <f t="shared" si="550"/>
        <v>45981</v>
      </c>
      <c r="W1221" s="4"/>
      <c r="X1221" s="4"/>
      <c r="Y1221" s="4"/>
      <c r="Z1221" s="16"/>
      <c r="AD1221" s="5"/>
    </row>
    <row r="1222" spans="1:135" x14ac:dyDescent="0.2">
      <c r="A1222" s="98">
        <f t="shared" si="513"/>
        <v>45974</v>
      </c>
      <c r="B1222" s="96">
        <f t="shared" si="552"/>
        <v>1189.21851363</v>
      </c>
      <c r="C1222" s="3">
        <f t="shared" si="553"/>
        <v>1178.09374441</v>
      </c>
      <c r="D1222" s="99">
        <f t="shared" si="554"/>
        <v>1088.3119999999999</v>
      </c>
      <c r="E1222" s="120">
        <f>IF(DAY(A1221)=$A$5,VLOOKUP(A1221,[1]A!$E$15:$G$200,3),E1221)</f>
        <v>1091.25</v>
      </c>
      <c r="F1222" s="100">
        <f t="shared" si="555"/>
        <v>45312</v>
      </c>
      <c r="G1222" s="141">
        <f t="shared" si="556"/>
        <v>2.6995934989231252E-3</v>
      </c>
      <c r="H1222" s="101">
        <f t="shared" si="557"/>
        <v>24</v>
      </c>
      <c r="I1222" s="101">
        <f t="shared" si="558"/>
        <v>31</v>
      </c>
      <c r="J1222" s="96">
        <f t="shared" si="559"/>
        <v>1.00208937155237</v>
      </c>
      <c r="K1222" s="96">
        <v>1</v>
      </c>
      <c r="L1222" s="96">
        <f t="shared" si="560"/>
        <v>1.00208937</v>
      </c>
      <c r="M1222" s="96">
        <f t="shared" si="561"/>
        <v>1180.55521813</v>
      </c>
      <c r="N1222" s="24">
        <f t="shared" si="516"/>
        <v>0</v>
      </c>
      <c r="O1222" s="95">
        <f t="shared" si="517"/>
        <v>0</v>
      </c>
      <c r="P1222" s="96">
        <f t="shared" si="562"/>
        <v>0</v>
      </c>
      <c r="Q1222" s="5">
        <f t="shared" si="514"/>
        <v>0.12</v>
      </c>
      <c r="R1222" s="8">
        <f t="shared" si="563"/>
        <v>1.0073383229999999</v>
      </c>
      <c r="S1222" s="3">
        <f t="shared" si="564"/>
        <v>8.6632955000000003</v>
      </c>
      <c r="T1222" s="3">
        <f t="shared" si="565"/>
        <v>0</v>
      </c>
      <c r="U1222" s="97" t="str">
        <f t="shared" ref="U1222" si="591">U1221</f>
        <v>A+J=</v>
      </c>
      <c r="V1222" s="122">
        <f t="shared" si="550"/>
        <v>45981</v>
      </c>
      <c r="W1222" s="4"/>
      <c r="X1222" s="4"/>
      <c r="Y1222" s="4"/>
      <c r="Z1222" s="16"/>
      <c r="AD1222" s="5"/>
    </row>
    <row r="1223" spans="1:135" x14ac:dyDescent="0.2">
      <c r="A1223" s="98">
        <f t="shared" si="513"/>
        <v>45975</v>
      </c>
      <c r="B1223" s="96">
        <f t="shared" si="552"/>
        <v>1189.6843160800001</v>
      </c>
      <c r="C1223" s="3">
        <f t="shared" si="553"/>
        <v>1178.09374441</v>
      </c>
      <c r="D1223" s="99">
        <f t="shared" si="554"/>
        <v>1088.3119999999999</v>
      </c>
      <c r="E1223" s="120">
        <f>IF(DAY(A1222)=$A$5,VLOOKUP(A1222,[1]A!$E$15:$G$200,3),E1222)</f>
        <v>1091.25</v>
      </c>
      <c r="F1223" s="100">
        <f t="shared" si="555"/>
        <v>45312</v>
      </c>
      <c r="G1223" s="141">
        <f t="shared" si="556"/>
        <v>2.6995934989231252E-3</v>
      </c>
      <c r="H1223" s="101">
        <f t="shared" si="557"/>
        <v>25</v>
      </c>
      <c r="I1223" s="101">
        <f t="shared" si="558"/>
        <v>31</v>
      </c>
      <c r="J1223" s="96">
        <f t="shared" si="559"/>
        <v>1.0021765233740567</v>
      </c>
      <c r="K1223" s="96">
        <v>1</v>
      </c>
      <c r="L1223" s="96">
        <f t="shared" si="560"/>
        <v>1.0021765199999999</v>
      </c>
      <c r="M1223" s="96">
        <f t="shared" si="561"/>
        <v>1180.6578890000001</v>
      </c>
      <c r="N1223" s="24">
        <f t="shared" si="516"/>
        <v>0</v>
      </c>
      <c r="O1223" s="95">
        <f t="shared" si="517"/>
        <v>0</v>
      </c>
      <c r="P1223" s="96">
        <f t="shared" si="562"/>
        <v>0</v>
      </c>
      <c r="Q1223" s="5">
        <f t="shared" si="514"/>
        <v>0.12</v>
      </c>
      <c r="R1223" s="8">
        <f t="shared" si="563"/>
        <v>1.0076452520000001</v>
      </c>
      <c r="S1223" s="3">
        <f t="shared" si="564"/>
        <v>9.0264270799999995</v>
      </c>
      <c r="T1223" s="3">
        <f t="shared" si="565"/>
        <v>0</v>
      </c>
      <c r="U1223" s="97" t="str">
        <f t="shared" ref="U1223" si="592">U1222</f>
        <v>A+J=</v>
      </c>
      <c r="V1223" s="122">
        <f t="shared" si="550"/>
        <v>45981</v>
      </c>
      <c r="W1223" s="4"/>
      <c r="X1223" s="4"/>
      <c r="Y1223" s="4"/>
      <c r="Z1223" s="16"/>
      <c r="AD1223" s="5"/>
    </row>
    <row r="1224" spans="1:135" x14ac:dyDescent="0.2">
      <c r="A1224" s="98">
        <f t="shared" si="513"/>
        <v>45976</v>
      </c>
      <c r="B1224" s="96">
        <f t="shared" si="552"/>
        <v>1190.1503044199999</v>
      </c>
      <c r="C1224" s="3">
        <f t="shared" si="553"/>
        <v>1178.09374441</v>
      </c>
      <c r="D1224" s="99">
        <f t="shared" si="554"/>
        <v>1088.3119999999999</v>
      </c>
      <c r="E1224" s="120">
        <f>IF(DAY(A1223)=$A$5,VLOOKUP(A1223,[1]A!$E$15:$G$200,3),E1223)</f>
        <v>1091.25</v>
      </c>
      <c r="F1224" s="100">
        <f t="shared" si="555"/>
        <v>45312</v>
      </c>
      <c r="G1224" s="141">
        <f t="shared" si="556"/>
        <v>2.6995934989231252E-3</v>
      </c>
      <c r="H1224" s="101">
        <f t="shared" si="557"/>
        <v>26</v>
      </c>
      <c r="I1224" s="101">
        <f t="shared" si="558"/>
        <v>31</v>
      </c>
      <c r="J1224" s="96">
        <f t="shared" si="559"/>
        <v>1.0022636827753468</v>
      </c>
      <c r="K1224" s="96">
        <v>1</v>
      </c>
      <c r="L1224" s="96">
        <f t="shared" si="560"/>
        <v>1.00226368</v>
      </c>
      <c r="M1224" s="96">
        <f t="shared" si="561"/>
        <v>1180.76057165</v>
      </c>
      <c r="N1224" s="24">
        <f t="shared" si="516"/>
        <v>0</v>
      </c>
      <c r="O1224" s="95">
        <f t="shared" si="517"/>
        <v>0</v>
      </c>
      <c r="P1224" s="96">
        <f t="shared" si="562"/>
        <v>0</v>
      </c>
      <c r="Q1224" s="5">
        <f t="shared" si="514"/>
        <v>0.12</v>
      </c>
      <c r="R1224" s="8">
        <f t="shared" si="563"/>
        <v>1.0079522750000001</v>
      </c>
      <c r="S1224" s="3">
        <f t="shared" si="564"/>
        <v>9.3897327700000002</v>
      </c>
      <c r="T1224" s="3">
        <f t="shared" si="565"/>
        <v>0</v>
      </c>
      <c r="U1224" s="97" t="str">
        <f t="shared" ref="U1224" si="593">U1223</f>
        <v>A+J=</v>
      </c>
      <c r="V1224" s="122">
        <f t="shared" si="550"/>
        <v>45981</v>
      </c>
      <c r="W1224" s="4"/>
      <c r="X1224" s="4"/>
      <c r="Y1224" s="4"/>
      <c r="Z1224" s="16"/>
      <c r="AD1224" s="5"/>
    </row>
    <row r="1225" spans="1:135" x14ac:dyDescent="0.2">
      <c r="A1225" s="98">
        <f t="shared" si="513"/>
        <v>45977</v>
      </c>
      <c r="B1225" s="96">
        <f t="shared" si="552"/>
        <v>1190.6164656300002</v>
      </c>
      <c r="C1225" s="3">
        <f t="shared" si="553"/>
        <v>1178.09374441</v>
      </c>
      <c r="D1225" s="99">
        <f t="shared" si="554"/>
        <v>1088.3119999999999</v>
      </c>
      <c r="E1225" s="120">
        <f>IF(DAY(A1224)=$A$5,VLOOKUP(A1224,[1]A!$E$15:$G$200,3),E1224)</f>
        <v>1091.25</v>
      </c>
      <c r="F1225" s="100">
        <f t="shared" si="555"/>
        <v>45312</v>
      </c>
      <c r="G1225" s="141">
        <f t="shared" si="556"/>
        <v>2.6995934989231252E-3</v>
      </c>
      <c r="H1225" s="101">
        <f t="shared" si="557"/>
        <v>27</v>
      </c>
      <c r="I1225" s="101">
        <f t="shared" si="558"/>
        <v>31</v>
      </c>
      <c r="J1225" s="96">
        <f t="shared" si="559"/>
        <v>1.0023508497568998</v>
      </c>
      <c r="K1225" s="96">
        <v>1</v>
      </c>
      <c r="L1225" s="96">
        <f t="shared" si="560"/>
        <v>1.0023508400000001</v>
      </c>
      <c r="M1225" s="96">
        <f t="shared" si="561"/>
        <v>1180.8632543000001</v>
      </c>
      <c r="N1225" s="24">
        <f t="shared" si="516"/>
        <v>0</v>
      </c>
      <c r="O1225" s="95">
        <f t="shared" si="517"/>
        <v>0</v>
      </c>
      <c r="P1225" s="96">
        <f t="shared" si="562"/>
        <v>0</v>
      </c>
      <c r="Q1225" s="5">
        <f t="shared" si="514"/>
        <v>0.12</v>
      </c>
      <c r="R1225" s="8">
        <f t="shared" si="563"/>
        <v>1.0082593909999999</v>
      </c>
      <c r="S1225" s="3">
        <f t="shared" si="564"/>
        <v>9.7532113299999992</v>
      </c>
      <c r="T1225" s="3">
        <f t="shared" si="565"/>
        <v>0</v>
      </c>
      <c r="U1225" s="97" t="str">
        <f t="shared" ref="U1225" si="594">U1224</f>
        <v>A+J=</v>
      </c>
      <c r="V1225" s="122">
        <f t="shared" si="550"/>
        <v>45981</v>
      </c>
      <c r="W1225" s="4"/>
      <c r="X1225" s="4"/>
      <c r="Y1225" s="4"/>
      <c r="Z1225" s="16"/>
      <c r="AD1225" s="5"/>
    </row>
    <row r="1226" spans="1:135" x14ac:dyDescent="0.2">
      <c r="A1226" s="98">
        <f t="shared" si="513"/>
        <v>45978</v>
      </c>
      <c r="B1226" s="96">
        <f t="shared" si="552"/>
        <v>1191.0828246900001</v>
      </c>
      <c r="C1226" s="3">
        <f t="shared" si="553"/>
        <v>1178.09374441</v>
      </c>
      <c r="D1226" s="99">
        <f t="shared" si="554"/>
        <v>1088.3119999999999</v>
      </c>
      <c r="E1226" s="120">
        <f>IF(DAY(A1225)=$A$5,VLOOKUP(A1225,[1]A!$E$15:$G$200,3),E1225)</f>
        <v>1091.25</v>
      </c>
      <c r="F1226" s="100">
        <f t="shared" si="555"/>
        <v>45312</v>
      </c>
      <c r="G1226" s="141">
        <f t="shared" si="556"/>
        <v>2.6995934989231252E-3</v>
      </c>
      <c r="H1226" s="101">
        <f t="shared" si="557"/>
        <v>28</v>
      </c>
      <c r="I1226" s="101">
        <f t="shared" si="558"/>
        <v>31</v>
      </c>
      <c r="J1226" s="96">
        <f t="shared" si="559"/>
        <v>1.0024380243193745</v>
      </c>
      <c r="K1226" s="96">
        <v>1</v>
      </c>
      <c r="L1226" s="96">
        <f t="shared" si="560"/>
        <v>1.00243802</v>
      </c>
      <c r="M1226" s="96">
        <f t="shared" si="561"/>
        <v>1180.96596052</v>
      </c>
      <c r="N1226" s="24">
        <f t="shared" si="516"/>
        <v>0</v>
      </c>
      <c r="O1226" s="95">
        <f t="shared" si="517"/>
        <v>0</v>
      </c>
      <c r="P1226" s="96">
        <f t="shared" si="562"/>
        <v>0</v>
      </c>
      <c r="Q1226" s="5">
        <f t="shared" si="514"/>
        <v>0.12</v>
      </c>
      <c r="R1226" s="8">
        <f t="shared" si="563"/>
        <v>1.0085666010000001</v>
      </c>
      <c r="S1226" s="3">
        <f t="shared" si="564"/>
        <v>10.116864169999999</v>
      </c>
      <c r="T1226" s="3">
        <f t="shared" si="565"/>
        <v>0</v>
      </c>
      <c r="U1226" s="97" t="str">
        <f t="shared" ref="U1226" si="595">U1225</f>
        <v>A+J=</v>
      </c>
      <c r="V1226" s="122">
        <f t="shared" si="550"/>
        <v>45981</v>
      </c>
      <c r="W1226" s="4"/>
      <c r="X1226" s="4"/>
      <c r="Y1226" s="4"/>
      <c r="Z1226" s="16"/>
      <c r="AD1226" s="5"/>
    </row>
    <row r="1227" spans="1:135" x14ac:dyDescent="0.2">
      <c r="A1227" s="98">
        <f t="shared" ref="A1227:A1290" si="596">(A1226+1)</f>
        <v>45979</v>
      </c>
      <c r="B1227" s="96">
        <f t="shared" si="552"/>
        <v>1191.54935787</v>
      </c>
      <c r="C1227" s="3">
        <f t="shared" si="553"/>
        <v>1178.09374441</v>
      </c>
      <c r="D1227" s="99">
        <f t="shared" si="554"/>
        <v>1088.3119999999999</v>
      </c>
      <c r="E1227" s="120">
        <f>IF(DAY(A1226)=$A$5,VLOOKUP(A1226,[1]A!$E$15:$G$200,3),E1226)</f>
        <v>1091.25</v>
      </c>
      <c r="F1227" s="100">
        <f t="shared" si="555"/>
        <v>45312</v>
      </c>
      <c r="G1227" s="141">
        <f t="shared" si="556"/>
        <v>2.6995934989231252E-3</v>
      </c>
      <c r="H1227" s="101">
        <f t="shared" si="557"/>
        <v>29</v>
      </c>
      <c r="I1227" s="101">
        <f t="shared" si="558"/>
        <v>31</v>
      </c>
      <c r="J1227" s="96">
        <f t="shared" si="559"/>
        <v>1.0025252064634302</v>
      </c>
      <c r="K1227" s="96">
        <v>1</v>
      </c>
      <c r="L1227" s="96">
        <f t="shared" si="560"/>
        <v>1.0025252</v>
      </c>
      <c r="M1227" s="96">
        <f t="shared" si="561"/>
        <v>1181.0686667299999</v>
      </c>
      <c r="N1227" s="24">
        <f t="shared" si="516"/>
        <v>0</v>
      </c>
      <c r="O1227" s="95">
        <f t="shared" si="517"/>
        <v>0</v>
      </c>
      <c r="P1227" s="96">
        <f t="shared" si="562"/>
        <v>0</v>
      </c>
      <c r="Q1227" s="5">
        <f t="shared" ref="Q1227:Q1290" si="597">(Q1226)</f>
        <v>0.12</v>
      </c>
      <c r="R1227" s="8">
        <f t="shared" si="563"/>
        <v>1.008873905</v>
      </c>
      <c r="S1227" s="3">
        <f t="shared" si="564"/>
        <v>10.480691139999999</v>
      </c>
      <c r="T1227" s="3">
        <f t="shared" si="565"/>
        <v>0</v>
      </c>
      <c r="U1227" s="97" t="str">
        <f t="shared" ref="U1227" si="598">U1226</f>
        <v>A+J=</v>
      </c>
      <c r="V1227" s="122">
        <f t="shared" si="550"/>
        <v>45981</v>
      </c>
      <c r="W1227" s="4"/>
      <c r="X1227" s="4"/>
      <c r="Y1227" s="4"/>
      <c r="Z1227" s="16"/>
      <c r="AD1227" s="5"/>
    </row>
    <row r="1228" spans="1:135" x14ac:dyDescent="0.2">
      <c r="A1228" s="98">
        <f t="shared" si="596"/>
        <v>45980</v>
      </c>
      <c r="B1228" s="96">
        <f t="shared" si="552"/>
        <v>1192.0160759100002</v>
      </c>
      <c r="C1228" s="3">
        <f t="shared" si="553"/>
        <v>1178.09374441</v>
      </c>
      <c r="D1228" s="99">
        <f t="shared" si="554"/>
        <v>1088.3119999999999</v>
      </c>
      <c r="E1228" s="120">
        <f>IF(DAY(A1227)=$A$5,VLOOKUP(A1227,[1]A!$E$15:$G$200,3),E1227)</f>
        <v>1091.25</v>
      </c>
      <c r="F1228" s="100">
        <f t="shared" si="555"/>
        <v>45312</v>
      </c>
      <c r="G1228" s="141">
        <f t="shared" si="556"/>
        <v>2.6995934989231252E-3</v>
      </c>
      <c r="H1228" s="101">
        <f t="shared" si="557"/>
        <v>30</v>
      </c>
      <c r="I1228" s="101">
        <f t="shared" si="558"/>
        <v>31</v>
      </c>
      <c r="J1228" s="96">
        <f t="shared" si="559"/>
        <v>1.0026123961897266</v>
      </c>
      <c r="K1228" s="96">
        <v>1</v>
      </c>
      <c r="L1228" s="96">
        <f t="shared" si="560"/>
        <v>1.0026123899999999</v>
      </c>
      <c r="M1228" s="96">
        <f t="shared" si="561"/>
        <v>1181.1713847200001</v>
      </c>
      <c r="N1228" s="24">
        <f t="shared" ref="N1228:N1291" si="599">IF(DAY(A1228)=A$5,VLOOKUP(A1228,$Y$10:$AG$80,8),0)</f>
        <v>0</v>
      </c>
      <c r="O1228" s="95">
        <f t="shared" ref="O1228:O1291" si="600">IF(N1228&gt;0,VLOOKUP(N1228,$X$10:$AD$117,7),0)</f>
        <v>0</v>
      </c>
      <c r="P1228" s="96">
        <f t="shared" si="562"/>
        <v>0</v>
      </c>
      <c r="Q1228" s="5">
        <f t="shared" si="597"/>
        <v>0.12</v>
      </c>
      <c r="R1228" s="8">
        <f t="shared" si="563"/>
        <v>1.009181302</v>
      </c>
      <c r="S1228" s="3">
        <f t="shared" si="564"/>
        <v>10.844691190000001</v>
      </c>
      <c r="T1228" s="3">
        <f t="shared" si="565"/>
        <v>0</v>
      </c>
      <c r="U1228" s="97" t="str">
        <f t="shared" ref="U1228" si="601">U1227</f>
        <v>A+J=</v>
      </c>
      <c r="V1228" s="122">
        <f t="shared" si="550"/>
        <v>45981</v>
      </c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>
        <f t="shared" si="596"/>
        <v>45981</v>
      </c>
      <c r="B1229" s="96">
        <f t="shared" si="552"/>
        <v>1192.48298004</v>
      </c>
      <c r="C1229" s="3">
        <f t="shared" si="553"/>
        <v>1178.09374441</v>
      </c>
      <c r="D1229" s="99">
        <f t="shared" si="554"/>
        <v>1088.3119999999999</v>
      </c>
      <c r="E1229" s="120">
        <f>IF(DAY(A1228)=$A$5,VLOOKUP(A1228,[1]A!$E$15:$G$200,3),E1228)</f>
        <v>1091.25</v>
      </c>
      <c r="F1229" s="100">
        <f t="shared" si="555"/>
        <v>45312</v>
      </c>
      <c r="G1229" s="141">
        <f t="shared" si="556"/>
        <v>2.6995934989231252E-3</v>
      </c>
      <c r="H1229" s="101">
        <f t="shared" si="557"/>
        <v>31</v>
      </c>
      <c r="I1229" s="101">
        <f t="shared" si="558"/>
        <v>31</v>
      </c>
      <c r="J1229" s="96">
        <f t="shared" si="559"/>
        <v>1.0026995934989231</v>
      </c>
      <c r="K1229" s="96">
        <v>1</v>
      </c>
      <c r="L1229" s="96">
        <f t="shared" si="560"/>
        <v>1.00269959</v>
      </c>
      <c r="M1229" s="96">
        <f t="shared" si="561"/>
        <v>1181.2741145</v>
      </c>
      <c r="N1229" s="24">
        <f t="shared" si="599"/>
        <v>40</v>
      </c>
      <c r="O1229" s="95">
        <f t="shared" si="600"/>
        <v>5.0000000000000001E-3</v>
      </c>
      <c r="P1229" s="96">
        <f t="shared" si="562"/>
        <v>5.90637057</v>
      </c>
      <c r="Q1229" s="5">
        <f t="shared" si="597"/>
        <v>0.12</v>
      </c>
      <c r="R1229" s="8">
        <f t="shared" si="563"/>
        <v>1.0094887930000001</v>
      </c>
      <c r="S1229" s="3">
        <f t="shared" si="564"/>
        <v>11.20886554</v>
      </c>
      <c r="T1229" s="3">
        <f t="shared" si="565"/>
        <v>17.115236109999998</v>
      </c>
      <c r="U1229" s="97" t="str">
        <f t="shared" ref="U1229" si="602">U1228</f>
        <v>A+J=</v>
      </c>
      <c r="V1229" s="122">
        <f t="shared" si="550"/>
        <v>45981</v>
      </c>
      <c r="W1229" s="4"/>
      <c r="X1229" s="4"/>
      <c r="Y1229" s="4"/>
      <c r="Z1229" s="16"/>
      <c r="AD1229" s="5"/>
    </row>
    <row r="1230" spans="1:135" x14ac:dyDescent="0.2">
      <c r="A1230" s="98">
        <f t="shared" si="596"/>
        <v>45982</v>
      </c>
      <c r="B1230" s="96">
        <f t="shared" si="552"/>
        <v>1175.8434614299999</v>
      </c>
      <c r="C1230" s="3">
        <f t="shared" si="553"/>
        <v>1175.36774393</v>
      </c>
      <c r="D1230" s="99">
        <f t="shared" si="554"/>
        <v>1088.3119999999999</v>
      </c>
      <c r="E1230" s="120">
        <f>IF(DAY(A1229)=$A$5,VLOOKUP(A1229,[1]A!$E$15:$G$200,3),E1229)</f>
        <v>1091.25</v>
      </c>
      <c r="F1230" s="100">
        <f t="shared" si="555"/>
        <v>45312</v>
      </c>
      <c r="G1230" s="141">
        <f t="shared" si="556"/>
        <v>2.6995934989231252E-3</v>
      </c>
      <c r="H1230" s="101">
        <f t="shared" si="557"/>
        <v>1</v>
      </c>
      <c r="I1230" s="101">
        <f t="shared" si="558"/>
        <v>30</v>
      </c>
      <c r="J1230" s="96">
        <f t="shared" si="559"/>
        <v>1.0000898692427045</v>
      </c>
      <c r="K1230" s="96">
        <v>1</v>
      </c>
      <c r="L1230" s="96">
        <f t="shared" si="560"/>
        <v>1.0000898600000001</v>
      </c>
      <c r="M1230" s="96">
        <f t="shared" si="561"/>
        <v>1175.47336247</v>
      </c>
      <c r="N1230" s="24">
        <f t="shared" si="599"/>
        <v>0</v>
      </c>
      <c r="O1230" s="95">
        <f t="shared" si="600"/>
        <v>0</v>
      </c>
      <c r="P1230" s="96">
        <f t="shared" si="562"/>
        <v>0</v>
      </c>
      <c r="Q1230" s="5">
        <f t="shared" si="597"/>
        <v>0.12</v>
      </c>
      <c r="R1230" s="8">
        <f t="shared" si="563"/>
        <v>1.0003148509999999</v>
      </c>
      <c r="S1230" s="3">
        <f t="shared" si="564"/>
        <v>0.37009895999999998</v>
      </c>
      <c r="T1230" s="3">
        <f t="shared" si="565"/>
        <v>0</v>
      </c>
      <c r="U1230" s="97" t="str">
        <f t="shared" ref="U1230" si="603">U1229</f>
        <v>A+J=</v>
      </c>
      <c r="V1230" s="122">
        <f t="shared" si="550"/>
        <v>46011</v>
      </c>
      <c r="W1230" s="4"/>
      <c r="X1230" s="4"/>
      <c r="Y1230" s="4"/>
      <c r="Z1230" s="16"/>
      <c r="AD1230" s="5"/>
    </row>
    <row r="1231" spans="1:135" x14ac:dyDescent="0.2">
      <c r="A1231" s="98">
        <f t="shared" si="596"/>
        <v>45983</v>
      </c>
      <c r="B1231" s="96">
        <f t="shared" si="552"/>
        <v>1176.3193865199999</v>
      </c>
      <c r="C1231" s="3">
        <f t="shared" si="553"/>
        <v>1175.36774393</v>
      </c>
      <c r="D1231" s="99">
        <f t="shared" si="554"/>
        <v>1088.3119999999999</v>
      </c>
      <c r="E1231" s="120">
        <f>IF(DAY(A1230)=$A$5,VLOOKUP(A1230,[1]A!$E$15:$G$200,3),E1230)</f>
        <v>1091.25</v>
      </c>
      <c r="F1231" s="100">
        <f t="shared" si="555"/>
        <v>45312</v>
      </c>
      <c r="G1231" s="141">
        <f t="shared" si="556"/>
        <v>2.6995934989231252E-3</v>
      </c>
      <c r="H1231" s="101">
        <f t="shared" si="557"/>
        <v>2</v>
      </c>
      <c r="I1231" s="101">
        <f t="shared" si="558"/>
        <v>30</v>
      </c>
      <c r="J1231" s="96">
        <f t="shared" si="559"/>
        <v>1.0001797465618898</v>
      </c>
      <c r="K1231" s="96">
        <v>1</v>
      </c>
      <c r="L1231" s="96">
        <f t="shared" si="560"/>
        <v>1.0001797400000001</v>
      </c>
      <c r="M1231" s="96">
        <f t="shared" si="561"/>
        <v>1175.5790045199999</v>
      </c>
      <c r="N1231" s="24">
        <f t="shared" si="599"/>
        <v>0</v>
      </c>
      <c r="O1231" s="95">
        <f t="shared" si="600"/>
        <v>0</v>
      </c>
      <c r="P1231" s="96">
        <f t="shared" si="562"/>
        <v>0</v>
      </c>
      <c r="Q1231" s="5">
        <f t="shared" si="597"/>
        <v>0.12</v>
      </c>
      <c r="R1231" s="8">
        <f t="shared" si="563"/>
        <v>1.000629802</v>
      </c>
      <c r="S1231" s="3">
        <f t="shared" si="564"/>
        <v>0.74038199999999998</v>
      </c>
      <c r="T1231" s="3">
        <f t="shared" si="565"/>
        <v>0</v>
      </c>
      <c r="U1231" s="97" t="str">
        <f t="shared" ref="U1231" si="604">U1230</f>
        <v>A+J=</v>
      </c>
      <c r="V1231" s="122">
        <f t="shared" si="550"/>
        <v>46011</v>
      </c>
      <c r="W1231" s="4"/>
      <c r="X1231" s="4"/>
      <c r="Y1231" s="4"/>
      <c r="Z1231" s="16"/>
      <c r="AD1231" s="5"/>
    </row>
    <row r="1232" spans="1:135" x14ac:dyDescent="0.2">
      <c r="A1232" s="98">
        <f t="shared" si="596"/>
        <v>45984</v>
      </c>
      <c r="B1232" s="96">
        <f t="shared" si="552"/>
        <v>1176.7955063300001</v>
      </c>
      <c r="C1232" s="3">
        <f t="shared" si="553"/>
        <v>1175.36774393</v>
      </c>
      <c r="D1232" s="99">
        <f t="shared" si="554"/>
        <v>1088.3119999999999</v>
      </c>
      <c r="E1232" s="120">
        <f>IF(DAY(A1231)=$A$5,VLOOKUP(A1231,[1]A!$E$15:$G$200,3),E1231)</f>
        <v>1091.25</v>
      </c>
      <c r="F1232" s="100">
        <f t="shared" si="555"/>
        <v>45312</v>
      </c>
      <c r="G1232" s="141">
        <f t="shared" si="556"/>
        <v>2.6995934989231252E-3</v>
      </c>
      <c r="H1232" s="101">
        <f t="shared" si="557"/>
        <v>3</v>
      </c>
      <c r="I1232" s="101">
        <f t="shared" si="558"/>
        <v>30</v>
      </c>
      <c r="J1232" s="96">
        <f t="shared" si="559"/>
        <v>1.0002696319582818</v>
      </c>
      <c r="K1232" s="96">
        <v>1</v>
      </c>
      <c r="L1232" s="96">
        <f t="shared" si="560"/>
        <v>1.00026963</v>
      </c>
      <c r="M1232" s="96">
        <f t="shared" si="561"/>
        <v>1175.68465833</v>
      </c>
      <c r="N1232" s="24">
        <f t="shared" si="599"/>
        <v>0</v>
      </c>
      <c r="O1232" s="95">
        <f t="shared" si="600"/>
        <v>0</v>
      </c>
      <c r="P1232" s="96">
        <f t="shared" si="562"/>
        <v>0</v>
      </c>
      <c r="Q1232" s="5">
        <f t="shared" si="597"/>
        <v>0.12</v>
      </c>
      <c r="R1232" s="8">
        <f t="shared" si="563"/>
        <v>1.0009448519999999</v>
      </c>
      <c r="S1232" s="3">
        <f t="shared" si="564"/>
        <v>1.1108480000000001</v>
      </c>
      <c r="T1232" s="3">
        <f t="shared" si="565"/>
        <v>0</v>
      </c>
      <c r="U1232" s="97" t="str">
        <f t="shared" ref="U1232" si="605">U1231</f>
        <v>A+J=</v>
      </c>
      <c r="V1232" s="122">
        <f t="shared" si="550"/>
        <v>46011</v>
      </c>
      <c r="W1232" s="4"/>
      <c r="X1232" s="17"/>
      <c r="Y1232" s="16"/>
      <c r="Z1232" s="16"/>
      <c r="AD1232" s="5"/>
    </row>
    <row r="1233" spans="1:30" x14ac:dyDescent="0.2">
      <c r="A1233" s="98">
        <f t="shared" si="596"/>
        <v>45985</v>
      </c>
      <c r="B1233" s="96">
        <f t="shared" si="552"/>
        <v>1177.2718090999999</v>
      </c>
      <c r="C1233" s="3">
        <f t="shared" si="553"/>
        <v>1175.36774393</v>
      </c>
      <c r="D1233" s="99">
        <f t="shared" si="554"/>
        <v>1088.3119999999999</v>
      </c>
      <c r="E1233" s="120">
        <f>IF(DAY(A1232)=$A$5,VLOOKUP(A1232,[1]A!$E$15:$G$200,3),E1232)</f>
        <v>1091.25</v>
      </c>
      <c r="F1233" s="100">
        <f t="shared" si="555"/>
        <v>45312</v>
      </c>
      <c r="G1233" s="141">
        <f t="shared" si="556"/>
        <v>2.6995934989231252E-3</v>
      </c>
      <c r="H1233" s="101">
        <f t="shared" si="557"/>
        <v>4</v>
      </c>
      <c r="I1233" s="101">
        <f t="shared" si="558"/>
        <v>30</v>
      </c>
      <c r="J1233" s="96">
        <f t="shared" si="559"/>
        <v>1.0003595254326061</v>
      </c>
      <c r="K1233" s="96">
        <v>1</v>
      </c>
      <c r="L1233" s="96">
        <f t="shared" si="560"/>
        <v>1.0003595199999999</v>
      </c>
      <c r="M1233" s="96">
        <f t="shared" si="561"/>
        <v>1175.79031214</v>
      </c>
      <c r="N1233" s="24">
        <f t="shared" si="599"/>
        <v>0</v>
      </c>
      <c r="O1233" s="95">
        <f t="shared" si="600"/>
        <v>0</v>
      </c>
      <c r="P1233" s="96">
        <f t="shared" si="562"/>
        <v>0</v>
      </c>
      <c r="Q1233" s="5">
        <f t="shared" si="597"/>
        <v>0.12</v>
      </c>
      <c r="R1233" s="8">
        <f t="shared" si="563"/>
        <v>1.0012600009999999</v>
      </c>
      <c r="S1233" s="3">
        <f t="shared" si="564"/>
        <v>1.4814969600000001</v>
      </c>
      <c r="T1233" s="3">
        <f t="shared" si="565"/>
        <v>0</v>
      </c>
      <c r="U1233" s="97" t="str">
        <f t="shared" ref="U1233" si="606">U1232</f>
        <v>A+J=</v>
      </c>
      <c r="V1233" s="122">
        <f t="shared" si="550"/>
        <v>46011</v>
      </c>
      <c r="W1233" s="4"/>
      <c r="X1233" s="17"/>
      <c r="Y1233" s="16"/>
      <c r="Z1233" s="16"/>
      <c r="AD1233" s="5"/>
    </row>
    <row r="1234" spans="1:30" x14ac:dyDescent="0.2">
      <c r="A1234" s="98">
        <f t="shared" si="596"/>
        <v>45986</v>
      </c>
      <c r="B1234" s="96">
        <f t="shared" si="552"/>
        <v>1177.74830666</v>
      </c>
      <c r="C1234" s="3">
        <f t="shared" si="553"/>
        <v>1175.36774393</v>
      </c>
      <c r="D1234" s="99">
        <f t="shared" si="554"/>
        <v>1088.3119999999999</v>
      </c>
      <c r="E1234" s="120">
        <f>IF(DAY(A1233)=$A$5,VLOOKUP(A1233,[1]A!$E$15:$G$200,3),E1233)</f>
        <v>1091.25</v>
      </c>
      <c r="F1234" s="100">
        <f t="shared" si="555"/>
        <v>45312</v>
      </c>
      <c r="G1234" s="141">
        <f t="shared" si="556"/>
        <v>2.6995934989231252E-3</v>
      </c>
      <c r="H1234" s="101">
        <f t="shared" si="557"/>
        <v>5</v>
      </c>
      <c r="I1234" s="101">
        <f t="shared" si="558"/>
        <v>30</v>
      </c>
      <c r="J1234" s="96">
        <f t="shared" si="559"/>
        <v>1.000449426985589</v>
      </c>
      <c r="K1234" s="96">
        <v>1</v>
      </c>
      <c r="L1234" s="96">
        <f t="shared" si="560"/>
        <v>1.00044942</v>
      </c>
      <c r="M1234" s="96">
        <f t="shared" si="561"/>
        <v>1175.8959777</v>
      </c>
      <c r="N1234" s="24">
        <f t="shared" si="599"/>
        <v>0</v>
      </c>
      <c r="O1234" s="95">
        <f t="shared" si="600"/>
        <v>0</v>
      </c>
      <c r="P1234" s="96">
        <f t="shared" si="562"/>
        <v>0</v>
      </c>
      <c r="Q1234" s="5">
        <f t="shared" si="597"/>
        <v>0.12</v>
      </c>
      <c r="R1234" s="8">
        <f t="shared" si="563"/>
        <v>1.0015752490000001</v>
      </c>
      <c r="S1234" s="3">
        <f t="shared" si="564"/>
        <v>1.8523289599999999</v>
      </c>
      <c r="T1234" s="3">
        <f t="shared" si="565"/>
        <v>0</v>
      </c>
      <c r="U1234" s="97" t="str">
        <f t="shared" ref="U1234" si="607">U1233</f>
        <v>A+J=</v>
      </c>
      <c r="V1234" s="122">
        <f t="shared" si="550"/>
        <v>46011</v>
      </c>
      <c r="W1234" s="4"/>
      <c r="X1234" s="17"/>
      <c r="Y1234" s="16"/>
      <c r="Z1234" s="16"/>
      <c r="AD1234" s="5"/>
    </row>
    <row r="1235" spans="1:30" x14ac:dyDescent="0.2">
      <c r="A1235" s="98">
        <f t="shared" si="596"/>
        <v>45987</v>
      </c>
      <c r="B1235" s="96">
        <f t="shared" si="552"/>
        <v>1178.2249990299999</v>
      </c>
      <c r="C1235" s="3">
        <f t="shared" si="553"/>
        <v>1175.36774393</v>
      </c>
      <c r="D1235" s="99">
        <f t="shared" si="554"/>
        <v>1088.3119999999999</v>
      </c>
      <c r="E1235" s="120">
        <f>IF(DAY(A1234)=$A$5,VLOOKUP(A1234,[1]A!$E$15:$G$200,3),E1234)</f>
        <v>1091.25</v>
      </c>
      <c r="F1235" s="100">
        <f t="shared" si="555"/>
        <v>45312</v>
      </c>
      <c r="G1235" s="141">
        <f t="shared" si="556"/>
        <v>2.6995934989231252E-3</v>
      </c>
      <c r="H1235" s="101">
        <f t="shared" si="557"/>
        <v>6</v>
      </c>
      <c r="I1235" s="101">
        <f t="shared" si="558"/>
        <v>30</v>
      </c>
      <c r="J1235" s="96">
        <f t="shared" si="559"/>
        <v>1.0005393366179562</v>
      </c>
      <c r="K1235" s="96">
        <v>1</v>
      </c>
      <c r="L1235" s="96">
        <f t="shared" si="560"/>
        <v>1.0005393300000001</v>
      </c>
      <c r="M1235" s="96">
        <f t="shared" si="561"/>
        <v>1176.0016550099999</v>
      </c>
      <c r="N1235" s="24">
        <f t="shared" si="599"/>
        <v>0</v>
      </c>
      <c r="O1235" s="95">
        <f t="shared" si="600"/>
        <v>0</v>
      </c>
      <c r="P1235" s="96">
        <f t="shared" si="562"/>
        <v>0</v>
      </c>
      <c r="Q1235" s="5">
        <f t="shared" si="597"/>
        <v>0.12</v>
      </c>
      <c r="R1235" s="8">
        <f t="shared" si="563"/>
        <v>1.001890596</v>
      </c>
      <c r="S1235" s="3">
        <f t="shared" si="564"/>
        <v>2.2233440199999999</v>
      </c>
      <c r="T1235" s="3">
        <f t="shared" si="565"/>
        <v>0</v>
      </c>
      <c r="U1235" s="97" t="str">
        <f t="shared" ref="U1235" si="608">U1234</f>
        <v>A+J=</v>
      </c>
      <c r="V1235" s="122">
        <f t="shared" si="550"/>
        <v>46011</v>
      </c>
      <c r="W1235" s="4"/>
      <c r="X1235" s="17"/>
      <c r="Y1235" s="16"/>
      <c r="Z1235" s="16"/>
      <c r="AD1235" s="5"/>
    </row>
    <row r="1236" spans="1:30" x14ac:dyDescent="0.2">
      <c r="A1236" s="98">
        <f t="shared" si="596"/>
        <v>45988</v>
      </c>
      <c r="B1236" s="96">
        <f t="shared" si="552"/>
        <v>1178.7018874500002</v>
      </c>
      <c r="C1236" s="3">
        <f t="shared" si="553"/>
        <v>1175.36774393</v>
      </c>
      <c r="D1236" s="99">
        <f t="shared" si="554"/>
        <v>1088.3119999999999</v>
      </c>
      <c r="E1236" s="120">
        <f>IF(DAY(A1235)=$A$5,VLOOKUP(A1235,[1]A!$E$15:$G$200,3),E1235)</f>
        <v>1091.25</v>
      </c>
      <c r="F1236" s="100">
        <f t="shared" si="555"/>
        <v>45312</v>
      </c>
      <c r="G1236" s="141">
        <f t="shared" si="556"/>
        <v>2.6995934989231252E-3</v>
      </c>
      <c r="H1236" s="101">
        <f t="shared" si="557"/>
        <v>7</v>
      </c>
      <c r="I1236" s="101">
        <f t="shared" si="558"/>
        <v>30</v>
      </c>
      <c r="J1236" s="96">
        <f t="shared" si="559"/>
        <v>1.0006292543304343</v>
      </c>
      <c r="K1236" s="96">
        <v>1</v>
      </c>
      <c r="L1236" s="96">
        <f t="shared" si="560"/>
        <v>1.00062925</v>
      </c>
      <c r="M1236" s="96">
        <f t="shared" si="561"/>
        <v>1176.1073440800001</v>
      </c>
      <c r="N1236" s="24">
        <f t="shared" si="599"/>
        <v>0</v>
      </c>
      <c r="O1236" s="95">
        <f t="shared" si="600"/>
        <v>0</v>
      </c>
      <c r="P1236" s="96">
        <f t="shared" si="562"/>
        <v>0</v>
      </c>
      <c r="Q1236" s="5">
        <f t="shared" si="597"/>
        <v>0.12</v>
      </c>
      <c r="R1236" s="8">
        <f t="shared" si="563"/>
        <v>1.0022060429999999</v>
      </c>
      <c r="S1236" s="3">
        <f t="shared" si="564"/>
        <v>2.5945433699999998</v>
      </c>
      <c r="T1236" s="3">
        <f t="shared" si="565"/>
        <v>0</v>
      </c>
      <c r="U1236" s="97" t="str">
        <f t="shared" ref="U1236" si="609">U1235</f>
        <v>A+J=</v>
      </c>
      <c r="V1236" s="122">
        <f t="shared" si="550"/>
        <v>46011</v>
      </c>
      <c r="W1236" s="4"/>
      <c r="X1236" s="17"/>
      <c r="Y1236" s="16"/>
      <c r="Z1236" s="16"/>
      <c r="AD1236" s="5"/>
    </row>
    <row r="1237" spans="1:30" x14ac:dyDescent="0.2">
      <c r="A1237" s="98">
        <f t="shared" si="596"/>
        <v>45989</v>
      </c>
      <c r="B1237" s="96">
        <f t="shared" si="552"/>
        <v>1179.1789707700002</v>
      </c>
      <c r="C1237" s="3">
        <f t="shared" si="553"/>
        <v>1175.36774393</v>
      </c>
      <c r="D1237" s="99">
        <f t="shared" si="554"/>
        <v>1088.3119999999999</v>
      </c>
      <c r="E1237" s="120">
        <f>IF(DAY(A1236)=$A$5,VLOOKUP(A1236,[1]A!$E$15:$G$200,3),E1236)</f>
        <v>1091.25</v>
      </c>
      <c r="F1237" s="100">
        <f t="shared" si="555"/>
        <v>45312</v>
      </c>
      <c r="G1237" s="141">
        <f t="shared" si="556"/>
        <v>2.6995934989231252E-3</v>
      </c>
      <c r="H1237" s="101">
        <f t="shared" si="557"/>
        <v>8</v>
      </c>
      <c r="I1237" s="101">
        <f t="shared" si="558"/>
        <v>30</v>
      </c>
      <c r="J1237" s="96">
        <f t="shared" si="559"/>
        <v>1.0007191801237489</v>
      </c>
      <c r="K1237" s="96">
        <v>1</v>
      </c>
      <c r="L1237" s="96">
        <f t="shared" si="560"/>
        <v>1.0007191799999999</v>
      </c>
      <c r="M1237" s="96">
        <f t="shared" si="561"/>
        <v>1176.2130449000001</v>
      </c>
      <c r="N1237" s="24">
        <f t="shared" si="599"/>
        <v>0</v>
      </c>
      <c r="O1237" s="95">
        <f t="shared" si="600"/>
        <v>0</v>
      </c>
      <c r="P1237" s="96">
        <f t="shared" si="562"/>
        <v>0</v>
      </c>
      <c r="Q1237" s="5">
        <f t="shared" si="597"/>
        <v>0.12</v>
      </c>
      <c r="R1237" s="8">
        <f t="shared" si="563"/>
        <v>1.0025215890000001</v>
      </c>
      <c r="S1237" s="3">
        <f t="shared" si="564"/>
        <v>2.96592587</v>
      </c>
      <c r="T1237" s="3">
        <f t="shared" si="565"/>
        <v>0</v>
      </c>
      <c r="U1237" s="97" t="str">
        <f t="shared" ref="U1237" si="610">U1236</f>
        <v>A+J=</v>
      </c>
      <c r="V1237" s="122">
        <f t="shared" si="550"/>
        <v>46011</v>
      </c>
      <c r="W1237" s="4"/>
      <c r="X1237" s="17"/>
      <c r="Y1237" s="16"/>
      <c r="Z1237" s="16"/>
      <c r="AD1237" s="5"/>
    </row>
    <row r="1238" spans="1:30" x14ac:dyDescent="0.2">
      <c r="A1238" s="98">
        <f t="shared" si="596"/>
        <v>45990</v>
      </c>
      <c r="B1238" s="96">
        <f t="shared" si="552"/>
        <v>1179.6562372599999</v>
      </c>
      <c r="C1238" s="3">
        <f t="shared" si="553"/>
        <v>1175.36774393</v>
      </c>
      <c r="D1238" s="99">
        <f t="shared" si="554"/>
        <v>1088.3119999999999</v>
      </c>
      <c r="E1238" s="120">
        <f>IF(DAY(A1237)=$A$5,VLOOKUP(A1237,[1]A!$E$15:$G$200,3),E1237)</f>
        <v>1091.25</v>
      </c>
      <c r="F1238" s="100">
        <f t="shared" si="555"/>
        <v>45312</v>
      </c>
      <c r="G1238" s="141">
        <f t="shared" si="556"/>
        <v>2.6995934989231252E-3</v>
      </c>
      <c r="H1238" s="101">
        <f t="shared" si="557"/>
        <v>9</v>
      </c>
      <c r="I1238" s="101">
        <f t="shared" si="558"/>
        <v>30</v>
      </c>
      <c r="J1238" s="96">
        <f t="shared" si="559"/>
        <v>1.0008091139986264</v>
      </c>
      <c r="K1238" s="96">
        <v>1</v>
      </c>
      <c r="L1238" s="96">
        <f t="shared" si="560"/>
        <v>1.0008091100000001</v>
      </c>
      <c r="M1238" s="96">
        <f t="shared" si="561"/>
        <v>1176.3187457199999</v>
      </c>
      <c r="N1238" s="24">
        <f t="shared" si="599"/>
        <v>0</v>
      </c>
      <c r="O1238" s="95">
        <f t="shared" si="600"/>
        <v>0</v>
      </c>
      <c r="P1238" s="96">
        <f t="shared" si="562"/>
        <v>0</v>
      </c>
      <c r="Q1238" s="5">
        <f t="shared" si="597"/>
        <v>0.12</v>
      </c>
      <c r="R1238" s="8">
        <f t="shared" si="563"/>
        <v>1.002837234</v>
      </c>
      <c r="S1238" s="3">
        <f t="shared" si="564"/>
        <v>3.3374915399999998</v>
      </c>
      <c r="T1238" s="3">
        <f t="shared" si="565"/>
        <v>0</v>
      </c>
      <c r="U1238" s="97" t="str">
        <f t="shared" ref="U1238" si="611">U1237</f>
        <v>A+J=</v>
      </c>
      <c r="V1238" s="122">
        <f t="shared" si="550"/>
        <v>46011</v>
      </c>
      <c r="W1238" s="4"/>
      <c r="X1238" s="17"/>
      <c r="Y1238" s="16"/>
      <c r="Z1238" s="16"/>
      <c r="AD1238" s="5"/>
    </row>
    <row r="1239" spans="1:30" x14ac:dyDescent="0.2">
      <c r="A1239" s="98">
        <f t="shared" si="596"/>
        <v>45991</v>
      </c>
      <c r="B1239" s="96">
        <f t="shared" si="552"/>
        <v>1180.1336999099999</v>
      </c>
      <c r="C1239" s="3">
        <f t="shared" si="553"/>
        <v>1175.36774393</v>
      </c>
      <c r="D1239" s="99">
        <f t="shared" si="554"/>
        <v>1088.3119999999999</v>
      </c>
      <c r="E1239" s="120">
        <f>IF(DAY(A1238)=$A$5,VLOOKUP(A1238,[1]A!$E$15:$G$200,3),E1238)</f>
        <v>1091.25</v>
      </c>
      <c r="F1239" s="100">
        <f t="shared" si="555"/>
        <v>45312</v>
      </c>
      <c r="G1239" s="141">
        <f t="shared" si="556"/>
        <v>2.6995934989231252E-3</v>
      </c>
      <c r="H1239" s="101">
        <f t="shared" si="557"/>
        <v>10</v>
      </c>
      <c r="I1239" s="101">
        <f t="shared" si="558"/>
        <v>30</v>
      </c>
      <c r="J1239" s="96">
        <f t="shared" si="559"/>
        <v>1.0008990559557933</v>
      </c>
      <c r="K1239" s="96">
        <v>1</v>
      </c>
      <c r="L1239" s="96">
        <f t="shared" si="560"/>
        <v>1.0008990499999999</v>
      </c>
      <c r="M1239" s="96">
        <f t="shared" si="561"/>
        <v>1176.4244583</v>
      </c>
      <c r="N1239" s="24">
        <f t="shared" si="599"/>
        <v>0</v>
      </c>
      <c r="O1239" s="95">
        <f t="shared" si="600"/>
        <v>0</v>
      </c>
      <c r="P1239" s="96">
        <f t="shared" si="562"/>
        <v>0</v>
      </c>
      <c r="Q1239" s="5">
        <f t="shared" si="597"/>
        <v>0.12</v>
      </c>
      <c r="R1239" s="8">
        <f t="shared" si="563"/>
        <v>1.003152979</v>
      </c>
      <c r="S1239" s="3">
        <f t="shared" si="564"/>
        <v>3.7092416099999999</v>
      </c>
      <c r="T1239" s="3">
        <f t="shared" si="565"/>
        <v>0</v>
      </c>
      <c r="U1239" s="97" t="str">
        <f t="shared" ref="U1239" si="612">U1238</f>
        <v>A+J=</v>
      </c>
      <c r="V1239" s="122">
        <f t="shared" si="550"/>
        <v>46011</v>
      </c>
      <c r="W1239" s="4"/>
      <c r="X1239" s="17"/>
      <c r="Y1239" s="16"/>
      <c r="Z1239" s="16"/>
      <c r="AD1239" s="5"/>
    </row>
    <row r="1240" spans="1:30" x14ac:dyDescent="0.2">
      <c r="A1240" s="98">
        <f t="shared" si="596"/>
        <v>45992</v>
      </c>
      <c r="B1240" s="96">
        <f t="shared" si="552"/>
        <v>1180.6113575700001</v>
      </c>
      <c r="C1240" s="3">
        <f t="shared" si="553"/>
        <v>1175.36774393</v>
      </c>
      <c r="D1240" s="99">
        <f t="shared" si="554"/>
        <v>1088.3119999999999</v>
      </c>
      <c r="E1240" s="120">
        <f>IF(DAY(A1239)=$A$5,VLOOKUP(A1239,[1]A!$E$15:$G$200,3),E1239)</f>
        <v>1091.25</v>
      </c>
      <c r="F1240" s="100">
        <f t="shared" si="555"/>
        <v>45312</v>
      </c>
      <c r="G1240" s="141">
        <f t="shared" si="556"/>
        <v>2.6995934989231252E-3</v>
      </c>
      <c r="H1240" s="101">
        <f t="shared" si="557"/>
        <v>11</v>
      </c>
      <c r="I1240" s="101">
        <f t="shared" si="558"/>
        <v>30</v>
      </c>
      <c r="J1240" s="96">
        <f t="shared" si="559"/>
        <v>1.0009890059959756</v>
      </c>
      <c r="K1240" s="96">
        <v>1</v>
      </c>
      <c r="L1240" s="96">
        <f t="shared" si="560"/>
        <v>1.0009889999999999</v>
      </c>
      <c r="M1240" s="96">
        <f t="shared" si="561"/>
        <v>1176.53018262</v>
      </c>
      <c r="N1240" s="24">
        <f t="shared" si="599"/>
        <v>0</v>
      </c>
      <c r="O1240" s="95">
        <f t="shared" si="600"/>
        <v>0</v>
      </c>
      <c r="P1240" s="96">
        <f t="shared" si="562"/>
        <v>0</v>
      </c>
      <c r="Q1240" s="5">
        <f t="shared" si="597"/>
        <v>0.12</v>
      </c>
      <c r="R1240" s="8">
        <f t="shared" si="563"/>
        <v>1.003468823</v>
      </c>
      <c r="S1240" s="3">
        <f t="shared" si="564"/>
        <v>4.0811749500000003</v>
      </c>
      <c r="T1240" s="3">
        <f t="shared" si="565"/>
        <v>0</v>
      </c>
      <c r="U1240" s="97" t="str">
        <f t="shared" ref="U1240" si="613">U1239</f>
        <v>A+J=</v>
      </c>
      <c r="V1240" s="122">
        <f t="shared" si="550"/>
        <v>46011</v>
      </c>
      <c r="W1240" s="4"/>
      <c r="X1240" s="17"/>
      <c r="Y1240" s="16"/>
      <c r="Z1240" s="16"/>
      <c r="AD1240" s="5"/>
    </row>
    <row r="1241" spans="1:30" x14ac:dyDescent="0.2">
      <c r="A1241" s="98">
        <f t="shared" si="596"/>
        <v>45993</v>
      </c>
      <c r="B1241" s="96">
        <f t="shared" si="552"/>
        <v>1181.0892114999999</v>
      </c>
      <c r="C1241" s="3">
        <f t="shared" si="553"/>
        <v>1175.36774393</v>
      </c>
      <c r="D1241" s="99">
        <f t="shared" si="554"/>
        <v>1088.3119999999999</v>
      </c>
      <c r="E1241" s="120">
        <f>IF(DAY(A1240)=$A$5,VLOOKUP(A1240,[1]A!$E$15:$G$200,3),E1240)</f>
        <v>1091.25</v>
      </c>
      <c r="F1241" s="100">
        <f t="shared" si="555"/>
        <v>45312</v>
      </c>
      <c r="G1241" s="141">
        <f t="shared" si="556"/>
        <v>2.6995934989231252E-3</v>
      </c>
      <c r="H1241" s="101">
        <f t="shared" si="557"/>
        <v>12</v>
      </c>
      <c r="I1241" s="101">
        <f t="shared" si="558"/>
        <v>30</v>
      </c>
      <c r="J1241" s="96">
        <f t="shared" si="559"/>
        <v>1.0010789641199</v>
      </c>
      <c r="K1241" s="96">
        <v>1</v>
      </c>
      <c r="L1241" s="96">
        <f t="shared" si="560"/>
        <v>1.0010789600000001</v>
      </c>
      <c r="M1241" s="96">
        <f t="shared" si="561"/>
        <v>1176.6359187099999</v>
      </c>
      <c r="N1241" s="24">
        <f t="shared" si="599"/>
        <v>0</v>
      </c>
      <c r="O1241" s="95">
        <f t="shared" si="600"/>
        <v>0</v>
      </c>
      <c r="P1241" s="96">
        <f t="shared" si="562"/>
        <v>0</v>
      </c>
      <c r="Q1241" s="5">
        <f t="shared" si="597"/>
        <v>0.12</v>
      </c>
      <c r="R1241" s="8">
        <f t="shared" si="563"/>
        <v>1.003784767</v>
      </c>
      <c r="S1241" s="3">
        <f t="shared" si="564"/>
        <v>4.4532927899999999</v>
      </c>
      <c r="T1241" s="3">
        <f t="shared" si="565"/>
        <v>0</v>
      </c>
      <c r="U1241" s="97" t="str">
        <f t="shared" ref="U1241" si="614">U1240</f>
        <v>A+J=</v>
      </c>
      <c r="V1241" s="122">
        <f t="shared" si="550"/>
        <v>46011</v>
      </c>
      <c r="W1241" s="4"/>
      <c r="X1241" s="17"/>
      <c r="Y1241" s="16"/>
      <c r="Z1241" s="16"/>
      <c r="AD1241" s="5"/>
    </row>
    <row r="1242" spans="1:30" x14ac:dyDescent="0.2">
      <c r="A1242" s="98">
        <f t="shared" si="596"/>
        <v>45994</v>
      </c>
      <c r="B1242" s="96">
        <f t="shared" si="552"/>
        <v>1181.5672605300001</v>
      </c>
      <c r="C1242" s="3">
        <f t="shared" si="553"/>
        <v>1175.36774393</v>
      </c>
      <c r="D1242" s="99">
        <f t="shared" si="554"/>
        <v>1088.3119999999999</v>
      </c>
      <c r="E1242" s="120">
        <f>IF(DAY(A1241)=$A$5,VLOOKUP(A1241,[1]A!$E$15:$G$200,3),E1241)</f>
        <v>1091.25</v>
      </c>
      <c r="F1242" s="100">
        <f t="shared" si="555"/>
        <v>45312</v>
      </c>
      <c r="G1242" s="141">
        <f t="shared" si="556"/>
        <v>2.6995934989231252E-3</v>
      </c>
      <c r="H1242" s="101">
        <f t="shared" si="557"/>
        <v>13</v>
      </c>
      <c r="I1242" s="101">
        <f t="shared" si="558"/>
        <v>30</v>
      </c>
      <c r="J1242" s="96">
        <f t="shared" si="559"/>
        <v>1.0011689303282929</v>
      </c>
      <c r="K1242" s="96">
        <v>1</v>
      </c>
      <c r="L1242" s="96">
        <f t="shared" si="560"/>
        <v>1.00116893</v>
      </c>
      <c r="M1242" s="96">
        <f t="shared" si="561"/>
        <v>1176.7416665400001</v>
      </c>
      <c r="N1242" s="24">
        <f t="shared" si="599"/>
        <v>0</v>
      </c>
      <c r="O1242" s="95">
        <f t="shared" si="600"/>
        <v>0</v>
      </c>
      <c r="P1242" s="96">
        <f t="shared" si="562"/>
        <v>0</v>
      </c>
      <c r="Q1242" s="5">
        <f t="shared" si="597"/>
        <v>0.12</v>
      </c>
      <c r="R1242" s="8">
        <f t="shared" si="563"/>
        <v>1.00410081</v>
      </c>
      <c r="S1242" s="3">
        <f t="shared" si="564"/>
        <v>4.8255939899999998</v>
      </c>
      <c r="T1242" s="3">
        <f t="shared" si="565"/>
        <v>0</v>
      </c>
      <c r="U1242" s="97" t="str">
        <f t="shared" ref="U1242" si="615">U1241</f>
        <v>A+J=</v>
      </c>
      <c r="V1242" s="122">
        <f t="shared" si="550"/>
        <v>46011</v>
      </c>
      <c r="W1242" s="4"/>
      <c r="X1242" s="17"/>
      <c r="Y1242" s="16"/>
      <c r="Z1242" s="16"/>
      <c r="AD1242" s="5"/>
    </row>
    <row r="1243" spans="1:30" x14ac:dyDescent="0.2">
      <c r="A1243" s="98">
        <f t="shared" si="596"/>
        <v>45995</v>
      </c>
      <c r="B1243" s="96">
        <f t="shared" si="552"/>
        <v>1182.0454940899999</v>
      </c>
      <c r="C1243" s="3">
        <f t="shared" si="553"/>
        <v>1175.36774393</v>
      </c>
      <c r="D1243" s="99">
        <f t="shared" si="554"/>
        <v>1088.3119999999999</v>
      </c>
      <c r="E1243" s="120">
        <f>IF(DAY(A1242)=$A$5,VLOOKUP(A1242,[1]A!$E$15:$G$200,3),E1242)</f>
        <v>1091.25</v>
      </c>
      <c r="F1243" s="100">
        <f t="shared" si="555"/>
        <v>45312</v>
      </c>
      <c r="G1243" s="141">
        <f t="shared" si="556"/>
        <v>2.6995934989231252E-3</v>
      </c>
      <c r="H1243" s="101">
        <f t="shared" si="557"/>
        <v>14</v>
      </c>
      <c r="I1243" s="101">
        <f t="shared" si="558"/>
        <v>30</v>
      </c>
      <c r="J1243" s="96">
        <f t="shared" si="559"/>
        <v>1.0012589046218807</v>
      </c>
      <c r="K1243" s="96">
        <v>1</v>
      </c>
      <c r="L1243" s="96">
        <f t="shared" si="560"/>
        <v>1.0012589000000001</v>
      </c>
      <c r="M1243" s="96">
        <f t="shared" si="561"/>
        <v>1176.8474143799999</v>
      </c>
      <c r="N1243" s="24">
        <f t="shared" si="599"/>
        <v>0</v>
      </c>
      <c r="O1243" s="95">
        <f t="shared" si="600"/>
        <v>0</v>
      </c>
      <c r="P1243" s="96">
        <f t="shared" si="562"/>
        <v>0</v>
      </c>
      <c r="Q1243" s="5">
        <f t="shared" si="597"/>
        <v>0.12</v>
      </c>
      <c r="R1243" s="8">
        <f t="shared" si="563"/>
        <v>1.004416953</v>
      </c>
      <c r="S1243" s="3">
        <f t="shared" si="564"/>
        <v>5.19807971</v>
      </c>
      <c r="T1243" s="3">
        <f t="shared" si="565"/>
        <v>0</v>
      </c>
      <c r="U1243" s="97" t="str">
        <f t="shared" ref="U1243" si="616">U1242</f>
        <v>A+J=</v>
      </c>
      <c r="V1243" s="122">
        <f t="shared" si="550"/>
        <v>46011</v>
      </c>
      <c r="W1243" s="4"/>
      <c r="X1243" s="17"/>
      <c r="Y1243" s="16"/>
      <c r="Z1243" s="16"/>
      <c r="AD1243" s="5"/>
    </row>
    <row r="1244" spans="1:30" x14ac:dyDescent="0.2">
      <c r="A1244" s="98">
        <f t="shared" si="596"/>
        <v>45996</v>
      </c>
      <c r="B1244" s="96">
        <f t="shared" si="552"/>
        <v>1182.5239228400001</v>
      </c>
      <c r="C1244" s="3">
        <f t="shared" si="553"/>
        <v>1175.36774393</v>
      </c>
      <c r="D1244" s="99">
        <f t="shared" si="554"/>
        <v>1088.3119999999999</v>
      </c>
      <c r="E1244" s="120">
        <f>IF(DAY(A1243)=$A$5,VLOOKUP(A1243,[1]A!$E$15:$G$200,3),E1243)</f>
        <v>1091.25</v>
      </c>
      <c r="F1244" s="100">
        <f t="shared" si="555"/>
        <v>45312</v>
      </c>
      <c r="G1244" s="141">
        <f t="shared" si="556"/>
        <v>2.6995934989231252E-3</v>
      </c>
      <c r="H1244" s="101">
        <f t="shared" si="557"/>
        <v>15</v>
      </c>
      <c r="I1244" s="101">
        <f t="shared" si="558"/>
        <v>30</v>
      </c>
      <c r="J1244" s="96">
        <f t="shared" si="559"/>
        <v>1.0013488870013902</v>
      </c>
      <c r="K1244" s="96">
        <v>1</v>
      </c>
      <c r="L1244" s="96">
        <f t="shared" si="560"/>
        <v>1.0013488800000001</v>
      </c>
      <c r="M1244" s="96">
        <f t="shared" si="561"/>
        <v>1176.9531739700001</v>
      </c>
      <c r="N1244" s="24">
        <f t="shared" si="599"/>
        <v>0</v>
      </c>
      <c r="O1244" s="95">
        <f t="shared" si="600"/>
        <v>0</v>
      </c>
      <c r="P1244" s="96">
        <f t="shared" si="562"/>
        <v>0</v>
      </c>
      <c r="Q1244" s="5">
        <f t="shared" si="597"/>
        <v>0.12</v>
      </c>
      <c r="R1244" s="8">
        <f t="shared" si="563"/>
        <v>1.004733195</v>
      </c>
      <c r="S1244" s="3">
        <f t="shared" si="564"/>
        <v>5.5707488700000001</v>
      </c>
      <c r="T1244" s="3">
        <f t="shared" si="565"/>
        <v>0</v>
      </c>
      <c r="U1244" s="97" t="str">
        <f t="shared" ref="U1244" si="617">U1243</f>
        <v>A+J=</v>
      </c>
      <c r="V1244" s="122">
        <f t="shared" si="550"/>
        <v>46011</v>
      </c>
      <c r="W1244" s="4"/>
      <c r="X1244" s="17"/>
      <c r="Y1244" s="16"/>
      <c r="Z1244" s="16"/>
      <c r="AD1244" s="5"/>
    </row>
    <row r="1245" spans="1:30" x14ac:dyDescent="0.2">
      <c r="A1245" s="98">
        <f t="shared" si="596"/>
        <v>45997</v>
      </c>
      <c r="B1245" s="96">
        <f t="shared" si="552"/>
        <v>1183.0025479999999</v>
      </c>
      <c r="C1245" s="3">
        <f t="shared" si="553"/>
        <v>1175.36774393</v>
      </c>
      <c r="D1245" s="99">
        <f t="shared" si="554"/>
        <v>1088.3119999999999</v>
      </c>
      <c r="E1245" s="120">
        <f>IF(DAY(A1244)=$A$5,VLOOKUP(A1244,[1]A!$E$15:$G$200,3),E1244)</f>
        <v>1091.25</v>
      </c>
      <c r="F1245" s="100">
        <f t="shared" si="555"/>
        <v>45312</v>
      </c>
      <c r="G1245" s="141">
        <f t="shared" si="556"/>
        <v>2.6995934989231252E-3</v>
      </c>
      <c r="H1245" s="101">
        <f t="shared" si="557"/>
        <v>16</v>
      </c>
      <c r="I1245" s="101">
        <f t="shared" si="558"/>
        <v>30</v>
      </c>
      <c r="J1245" s="96">
        <f t="shared" si="559"/>
        <v>1.001438877467548</v>
      </c>
      <c r="K1245" s="96">
        <v>1</v>
      </c>
      <c r="L1245" s="96">
        <f t="shared" si="560"/>
        <v>1.0014388700000001</v>
      </c>
      <c r="M1245" s="96">
        <f t="shared" si="561"/>
        <v>1177.0589453099999</v>
      </c>
      <c r="N1245" s="24">
        <f t="shared" si="599"/>
        <v>0</v>
      </c>
      <c r="O1245" s="95">
        <f t="shared" si="600"/>
        <v>0</v>
      </c>
      <c r="P1245" s="96">
        <f t="shared" si="562"/>
        <v>0</v>
      </c>
      <c r="Q1245" s="5">
        <f t="shared" si="597"/>
        <v>0.12</v>
      </c>
      <c r="R1245" s="8">
        <f t="shared" si="563"/>
        <v>1.0050495370000001</v>
      </c>
      <c r="S1245" s="3">
        <f t="shared" si="564"/>
        <v>5.9436026899999996</v>
      </c>
      <c r="T1245" s="3">
        <f t="shared" si="565"/>
        <v>0</v>
      </c>
      <c r="U1245" s="97" t="str">
        <f t="shared" ref="U1245" si="618">U1244</f>
        <v>A+J=</v>
      </c>
      <c r="V1245" s="122">
        <f t="shared" si="550"/>
        <v>46011</v>
      </c>
      <c r="W1245" s="4"/>
      <c r="X1245" s="17"/>
      <c r="Y1245" s="16"/>
      <c r="Z1245" s="16"/>
      <c r="AD1245" s="5"/>
    </row>
    <row r="1246" spans="1:30" x14ac:dyDescent="0.2">
      <c r="A1246" s="98">
        <f t="shared" si="596"/>
        <v>45998</v>
      </c>
      <c r="B1246" s="96">
        <f t="shared" si="552"/>
        <v>1183.4813684399999</v>
      </c>
      <c r="C1246" s="3">
        <f t="shared" si="553"/>
        <v>1175.36774393</v>
      </c>
      <c r="D1246" s="99">
        <f t="shared" si="554"/>
        <v>1088.3119999999999</v>
      </c>
      <c r="E1246" s="120">
        <f>IF(DAY(A1245)=$A$5,VLOOKUP(A1245,[1]A!$E$15:$G$200,3),E1245)</f>
        <v>1091.25</v>
      </c>
      <c r="F1246" s="100">
        <f t="shared" si="555"/>
        <v>45312</v>
      </c>
      <c r="G1246" s="141">
        <f t="shared" si="556"/>
        <v>2.6995934989231252E-3</v>
      </c>
      <c r="H1246" s="101">
        <f t="shared" si="557"/>
        <v>17</v>
      </c>
      <c r="I1246" s="101">
        <f t="shared" si="558"/>
        <v>30</v>
      </c>
      <c r="J1246" s="96">
        <f t="shared" si="559"/>
        <v>1.001528876021081</v>
      </c>
      <c r="K1246" s="96">
        <v>1</v>
      </c>
      <c r="L1246" s="96">
        <f t="shared" si="560"/>
        <v>1.00152887</v>
      </c>
      <c r="M1246" s="96">
        <f t="shared" si="561"/>
        <v>1177.16472841</v>
      </c>
      <c r="N1246" s="24">
        <f t="shared" si="599"/>
        <v>0</v>
      </c>
      <c r="O1246" s="95">
        <f t="shared" si="600"/>
        <v>0</v>
      </c>
      <c r="P1246" s="96">
        <f t="shared" si="562"/>
        <v>0</v>
      </c>
      <c r="Q1246" s="5">
        <f t="shared" si="597"/>
        <v>0.12</v>
      </c>
      <c r="R1246" s="8">
        <f t="shared" si="563"/>
        <v>1.0053659779999999</v>
      </c>
      <c r="S1246" s="3">
        <f t="shared" si="564"/>
        <v>6.3166400300000003</v>
      </c>
      <c r="T1246" s="3">
        <f t="shared" si="565"/>
        <v>0</v>
      </c>
      <c r="U1246" s="97" t="str">
        <f t="shared" ref="U1246" si="619">U1245</f>
        <v>A+J=</v>
      </c>
      <c r="V1246" s="122">
        <f t="shared" si="550"/>
        <v>46011</v>
      </c>
      <c r="W1246" s="4"/>
      <c r="X1246" s="17"/>
      <c r="Y1246" s="16"/>
      <c r="Z1246" s="16"/>
      <c r="AD1246" s="5"/>
    </row>
    <row r="1247" spans="1:30" x14ac:dyDescent="0.2">
      <c r="A1247" s="98">
        <f t="shared" si="596"/>
        <v>45999</v>
      </c>
      <c r="B1247" s="96">
        <f t="shared" si="552"/>
        <v>1183.9603853699998</v>
      </c>
      <c r="C1247" s="3">
        <f t="shared" si="553"/>
        <v>1175.36774393</v>
      </c>
      <c r="D1247" s="99">
        <f t="shared" si="554"/>
        <v>1088.3119999999999</v>
      </c>
      <c r="E1247" s="120">
        <f>IF(DAY(A1246)=$A$5,VLOOKUP(A1246,[1]A!$E$15:$G$200,3),E1246)</f>
        <v>1091.25</v>
      </c>
      <c r="F1247" s="100">
        <f t="shared" si="555"/>
        <v>45312</v>
      </c>
      <c r="G1247" s="141">
        <f t="shared" si="556"/>
        <v>2.6995934989231252E-3</v>
      </c>
      <c r="H1247" s="101">
        <f t="shared" si="557"/>
        <v>18</v>
      </c>
      <c r="I1247" s="101">
        <f t="shared" si="558"/>
        <v>30</v>
      </c>
      <c r="J1247" s="96">
        <f t="shared" si="559"/>
        <v>1.0016188826627157</v>
      </c>
      <c r="K1247" s="96">
        <v>1</v>
      </c>
      <c r="L1247" s="96">
        <f t="shared" si="560"/>
        <v>1.0016188800000001</v>
      </c>
      <c r="M1247" s="96">
        <f t="shared" si="561"/>
        <v>1177.2705232599999</v>
      </c>
      <c r="N1247" s="24">
        <f t="shared" si="599"/>
        <v>0</v>
      </c>
      <c r="O1247" s="95">
        <f t="shared" si="600"/>
        <v>0</v>
      </c>
      <c r="P1247" s="96">
        <f t="shared" si="562"/>
        <v>0</v>
      </c>
      <c r="Q1247" s="5">
        <f t="shared" si="597"/>
        <v>0.12</v>
      </c>
      <c r="R1247" s="8">
        <f t="shared" si="563"/>
        <v>1.0056825190000001</v>
      </c>
      <c r="S1247" s="3">
        <f t="shared" si="564"/>
        <v>6.68986211</v>
      </c>
      <c r="T1247" s="3">
        <f t="shared" si="565"/>
        <v>0</v>
      </c>
      <c r="U1247" s="97" t="str">
        <f t="shared" ref="U1247" si="620">U1246</f>
        <v>A+J=</v>
      </c>
      <c r="V1247" s="122">
        <f t="shared" si="550"/>
        <v>46011</v>
      </c>
      <c r="W1247" s="4"/>
      <c r="X1247" s="17"/>
      <c r="Y1247" s="16"/>
      <c r="Z1247" s="16"/>
      <c r="AD1247" s="5"/>
    </row>
    <row r="1248" spans="1:30" x14ac:dyDescent="0.2">
      <c r="A1248" s="98">
        <f t="shared" si="596"/>
        <v>46000</v>
      </c>
      <c r="B1248" s="96">
        <f t="shared" si="552"/>
        <v>1184.4395858400001</v>
      </c>
      <c r="C1248" s="3">
        <f t="shared" si="553"/>
        <v>1175.36774393</v>
      </c>
      <c r="D1248" s="99">
        <f t="shared" si="554"/>
        <v>1088.3119999999999</v>
      </c>
      <c r="E1248" s="120">
        <f>IF(DAY(A1247)=$A$5,VLOOKUP(A1247,[1]A!$E$15:$G$200,3),E1247)</f>
        <v>1091.25</v>
      </c>
      <c r="F1248" s="100">
        <f t="shared" si="555"/>
        <v>45312</v>
      </c>
      <c r="G1248" s="141">
        <f t="shared" si="556"/>
        <v>2.6995934989231252E-3</v>
      </c>
      <c r="H1248" s="101">
        <f t="shared" si="557"/>
        <v>19</v>
      </c>
      <c r="I1248" s="101">
        <f t="shared" si="558"/>
        <v>30</v>
      </c>
      <c r="J1248" s="96">
        <f t="shared" si="559"/>
        <v>1.0017088973931791</v>
      </c>
      <c r="K1248" s="96">
        <v>1</v>
      </c>
      <c r="L1248" s="96">
        <f t="shared" si="560"/>
        <v>1.00170889</v>
      </c>
      <c r="M1248" s="96">
        <f t="shared" si="561"/>
        <v>1177.3763181100001</v>
      </c>
      <c r="N1248" s="24">
        <f t="shared" si="599"/>
        <v>0</v>
      </c>
      <c r="O1248" s="95">
        <f t="shared" si="600"/>
        <v>0</v>
      </c>
      <c r="P1248" s="96">
        <f t="shared" si="562"/>
        <v>0</v>
      </c>
      <c r="Q1248" s="5">
        <f t="shared" si="597"/>
        <v>0.12</v>
      </c>
      <c r="R1248" s="8">
        <f t="shared" si="563"/>
        <v>1.0059991589999999</v>
      </c>
      <c r="S1248" s="3">
        <f t="shared" si="564"/>
        <v>7.0632677299999997</v>
      </c>
      <c r="T1248" s="3">
        <f t="shared" si="565"/>
        <v>0</v>
      </c>
      <c r="U1248" s="97" t="str">
        <f t="shared" ref="U1248" si="621">U1247</f>
        <v>A+J=</v>
      </c>
      <c r="V1248" s="122">
        <f t="shared" si="550"/>
        <v>46011</v>
      </c>
      <c r="W1248" s="4"/>
      <c r="X1248" s="17"/>
      <c r="Y1248" s="16"/>
      <c r="Z1248" s="16"/>
      <c r="AD1248" s="5"/>
    </row>
    <row r="1249" spans="1:30" x14ac:dyDescent="0.2">
      <c r="A1249" s="98">
        <f t="shared" si="596"/>
        <v>46001</v>
      </c>
      <c r="B1249" s="96">
        <f t="shared" si="552"/>
        <v>1184.9189958899999</v>
      </c>
      <c r="C1249" s="3">
        <f t="shared" si="553"/>
        <v>1175.36774393</v>
      </c>
      <c r="D1249" s="99">
        <f t="shared" si="554"/>
        <v>1088.3119999999999</v>
      </c>
      <c r="E1249" s="120">
        <f>IF(DAY(A1248)=$A$5,VLOOKUP(A1248,[1]A!$E$15:$G$200,3),E1248)</f>
        <v>1091.25</v>
      </c>
      <c r="F1249" s="100">
        <f t="shared" si="555"/>
        <v>45312</v>
      </c>
      <c r="G1249" s="141">
        <f t="shared" si="556"/>
        <v>2.6995934989231252E-3</v>
      </c>
      <c r="H1249" s="101">
        <f t="shared" si="557"/>
        <v>20</v>
      </c>
      <c r="I1249" s="101">
        <f t="shared" si="558"/>
        <v>30</v>
      </c>
      <c r="J1249" s="96">
        <f t="shared" si="559"/>
        <v>1.0017989202131983</v>
      </c>
      <c r="K1249" s="96">
        <v>1</v>
      </c>
      <c r="L1249" s="96">
        <f t="shared" si="560"/>
        <v>1.0017989199999999</v>
      </c>
      <c r="M1249" s="96">
        <f t="shared" si="561"/>
        <v>1177.4821364699999</v>
      </c>
      <c r="N1249" s="24">
        <f t="shared" si="599"/>
        <v>0</v>
      </c>
      <c r="O1249" s="95">
        <f t="shared" si="600"/>
        <v>0</v>
      </c>
      <c r="P1249" s="96">
        <f t="shared" si="562"/>
        <v>0</v>
      </c>
      <c r="Q1249" s="5">
        <f t="shared" si="597"/>
        <v>0.12</v>
      </c>
      <c r="R1249" s="8">
        <f t="shared" si="563"/>
        <v>1.0063158999999999</v>
      </c>
      <c r="S1249" s="3">
        <f t="shared" si="564"/>
        <v>7.4368594200000002</v>
      </c>
      <c r="T1249" s="3">
        <f t="shared" si="565"/>
        <v>0</v>
      </c>
      <c r="U1249" s="97" t="str">
        <f t="shared" ref="U1249" si="622">U1248</f>
        <v>A+J=</v>
      </c>
      <c r="V1249" s="122">
        <f t="shared" si="550"/>
        <v>46011</v>
      </c>
      <c r="W1249" s="4"/>
      <c r="X1249" s="17"/>
      <c r="Y1249" s="16"/>
      <c r="Z1249" s="16"/>
      <c r="AD1249" s="5"/>
    </row>
    <row r="1250" spans="1:30" x14ac:dyDescent="0.2">
      <c r="A1250" s="98">
        <f t="shared" si="596"/>
        <v>46002</v>
      </c>
      <c r="B1250" s="96">
        <f t="shared" si="552"/>
        <v>1185.39858955</v>
      </c>
      <c r="C1250" s="3">
        <f t="shared" si="553"/>
        <v>1175.36774393</v>
      </c>
      <c r="D1250" s="99">
        <f t="shared" si="554"/>
        <v>1088.3119999999999</v>
      </c>
      <c r="E1250" s="120">
        <f>IF(DAY(A1249)=$A$5,VLOOKUP(A1249,[1]A!$E$15:$G$200,3),E1249)</f>
        <v>1091.25</v>
      </c>
      <c r="F1250" s="100">
        <f t="shared" si="555"/>
        <v>45312</v>
      </c>
      <c r="G1250" s="141">
        <f t="shared" si="556"/>
        <v>2.6995934989231252E-3</v>
      </c>
      <c r="H1250" s="101">
        <f t="shared" si="557"/>
        <v>21</v>
      </c>
      <c r="I1250" s="101">
        <f t="shared" si="558"/>
        <v>30</v>
      </c>
      <c r="J1250" s="96">
        <f t="shared" si="559"/>
        <v>1.0018889511234998</v>
      </c>
      <c r="K1250" s="96">
        <v>1</v>
      </c>
      <c r="L1250" s="96">
        <f t="shared" si="560"/>
        <v>1.0018889499999999</v>
      </c>
      <c r="M1250" s="96">
        <f t="shared" si="561"/>
        <v>1177.58795482</v>
      </c>
      <c r="N1250" s="24">
        <f t="shared" si="599"/>
        <v>0</v>
      </c>
      <c r="O1250" s="95">
        <f t="shared" si="600"/>
        <v>0</v>
      </c>
      <c r="P1250" s="96">
        <f t="shared" si="562"/>
        <v>0</v>
      </c>
      <c r="Q1250" s="5">
        <f t="shared" si="597"/>
        <v>0.12</v>
      </c>
      <c r="R1250" s="8">
        <f t="shared" si="563"/>
        <v>1.0066327399999999</v>
      </c>
      <c r="S1250" s="3">
        <f t="shared" si="564"/>
        <v>7.8106347300000003</v>
      </c>
      <c r="T1250" s="3">
        <f t="shared" si="565"/>
        <v>0</v>
      </c>
      <c r="U1250" s="97" t="str">
        <f t="shared" ref="U1250" si="623">U1249</f>
        <v>A+J=</v>
      </c>
      <c r="V1250" s="122">
        <f t="shared" si="550"/>
        <v>46011</v>
      </c>
      <c r="W1250" s="4"/>
      <c r="X1250" s="17"/>
      <c r="Y1250" s="16"/>
      <c r="Z1250" s="16"/>
      <c r="AD1250" s="5"/>
    </row>
    <row r="1251" spans="1:30" x14ac:dyDescent="0.2">
      <c r="A1251" s="98">
        <f t="shared" si="596"/>
        <v>46003</v>
      </c>
      <c r="B1251" s="96">
        <f t="shared" si="552"/>
        <v>1185.8783798799998</v>
      </c>
      <c r="C1251" s="3">
        <f t="shared" si="553"/>
        <v>1175.36774393</v>
      </c>
      <c r="D1251" s="99">
        <f t="shared" si="554"/>
        <v>1088.3119999999999</v>
      </c>
      <c r="E1251" s="120">
        <f>IF(DAY(A1250)=$A$5,VLOOKUP(A1250,[1]A!$E$15:$G$200,3),E1250)</f>
        <v>1091.25</v>
      </c>
      <c r="F1251" s="100">
        <f t="shared" si="555"/>
        <v>45312</v>
      </c>
      <c r="G1251" s="141">
        <f t="shared" si="556"/>
        <v>2.6995934989231252E-3</v>
      </c>
      <c r="H1251" s="101">
        <f t="shared" si="557"/>
        <v>22</v>
      </c>
      <c r="I1251" s="101">
        <f t="shared" si="558"/>
        <v>30</v>
      </c>
      <c r="J1251" s="96">
        <f t="shared" si="559"/>
        <v>1.0019789901248115</v>
      </c>
      <c r="K1251" s="96">
        <v>1</v>
      </c>
      <c r="L1251" s="96">
        <f t="shared" si="560"/>
        <v>1.00197899</v>
      </c>
      <c r="M1251" s="96">
        <f t="shared" si="561"/>
        <v>1177.6937849399999</v>
      </c>
      <c r="N1251" s="24">
        <f t="shared" si="599"/>
        <v>0</v>
      </c>
      <c r="O1251" s="95">
        <f t="shared" si="600"/>
        <v>0</v>
      </c>
      <c r="P1251" s="96">
        <f t="shared" si="562"/>
        <v>0</v>
      </c>
      <c r="Q1251" s="5">
        <f t="shared" si="597"/>
        <v>0.12</v>
      </c>
      <c r="R1251" s="8">
        <f t="shared" si="563"/>
        <v>1.00694968</v>
      </c>
      <c r="S1251" s="3">
        <f t="shared" si="564"/>
        <v>8.1845949400000002</v>
      </c>
      <c r="T1251" s="3">
        <f t="shared" si="565"/>
        <v>0</v>
      </c>
      <c r="U1251" s="97" t="str">
        <f t="shared" ref="U1251" si="624">U1250</f>
        <v>A+J=</v>
      </c>
      <c r="V1251" s="122">
        <f t="shared" si="550"/>
        <v>46011</v>
      </c>
      <c r="W1251" s="4"/>
      <c r="X1251" s="17"/>
      <c r="Y1251" s="16"/>
      <c r="Z1251" s="16"/>
      <c r="AD1251" s="5"/>
    </row>
    <row r="1252" spans="1:30" x14ac:dyDescent="0.2">
      <c r="A1252" s="98">
        <f t="shared" si="596"/>
        <v>46004</v>
      </c>
      <c r="B1252" s="96">
        <f t="shared" si="552"/>
        <v>1186.35835389</v>
      </c>
      <c r="C1252" s="3">
        <f t="shared" si="553"/>
        <v>1175.36774393</v>
      </c>
      <c r="D1252" s="99">
        <f t="shared" si="554"/>
        <v>1088.3119999999999</v>
      </c>
      <c r="E1252" s="120">
        <f>IF(DAY(A1251)=$A$5,VLOOKUP(A1251,[1]A!$E$15:$G$200,3),E1251)</f>
        <v>1091.25</v>
      </c>
      <c r="F1252" s="100">
        <f t="shared" si="555"/>
        <v>45312</v>
      </c>
      <c r="G1252" s="141">
        <f t="shared" si="556"/>
        <v>2.6995934989231252E-3</v>
      </c>
      <c r="H1252" s="101">
        <f t="shared" si="557"/>
        <v>23</v>
      </c>
      <c r="I1252" s="101">
        <f t="shared" si="558"/>
        <v>30</v>
      </c>
      <c r="J1252" s="96">
        <f t="shared" si="559"/>
        <v>1.0020690372178598</v>
      </c>
      <c r="K1252" s="96">
        <v>1</v>
      </c>
      <c r="L1252" s="96">
        <f t="shared" si="560"/>
        <v>1.0020690299999999</v>
      </c>
      <c r="M1252" s="96">
        <f t="shared" si="561"/>
        <v>1177.7996150500001</v>
      </c>
      <c r="N1252" s="24">
        <f t="shared" si="599"/>
        <v>0</v>
      </c>
      <c r="O1252" s="95">
        <f t="shared" si="600"/>
        <v>0</v>
      </c>
      <c r="P1252" s="96">
        <f t="shared" si="562"/>
        <v>0</v>
      </c>
      <c r="Q1252" s="5">
        <f t="shared" si="597"/>
        <v>0.12</v>
      </c>
      <c r="R1252" s="8">
        <f t="shared" si="563"/>
        <v>1.007266719</v>
      </c>
      <c r="S1252" s="3">
        <f t="shared" si="564"/>
        <v>8.5587388400000002</v>
      </c>
      <c r="T1252" s="3">
        <f t="shared" si="565"/>
        <v>0</v>
      </c>
      <c r="U1252" s="97" t="str">
        <f t="shared" ref="U1252" si="625">U1251</f>
        <v>A+J=</v>
      </c>
      <c r="V1252" s="122">
        <f t="shared" si="550"/>
        <v>46011</v>
      </c>
      <c r="W1252" s="4"/>
      <c r="X1252" s="17"/>
      <c r="Y1252" s="16"/>
      <c r="Z1252" s="16"/>
      <c r="AD1252" s="5"/>
    </row>
    <row r="1253" spans="1:30" x14ac:dyDescent="0.2">
      <c r="A1253" s="98">
        <f t="shared" si="596"/>
        <v>46005</v>
      </c>
      <c r="B1253" s="96">
        <f t="shared" si="552"/>
        <v>1186.8385376499998</v>
      </c>
      <c r="C1253" s="3">
        <f t="shared" si="553"/>
        <v>1175.36774393</v>
      </c>
      <c r="D1253" s="99">
        <f t="shared" si="554"/>
        <v>1088.3119999999999</v>
      </c>
      <c r="E1253" s="120">
        <f>IF(DAY(A1252)=$A$5,VLOOKUP(A1252,[1]A!$E$15:$G$200,3),E1252)</f>
        <v>1091.25</v>
      </c>
      <c r="F1253" s="100">
        <f t="shared" si="555"/>
        <v>45312</v>
      </c>
      <c r="G1253" s="141">
        <f t="shared" si="556"/>
        <v>2.6995934989231252E-3</v>
      </c>
      <c r="H1253" s="101">
        <f t="shared" si="557"/>
        <v>24</v>
      </c>
      <c r="I1253" s="101">
        <f t="shared" si="558"/>
        <v>30</v>
      </c>
      <c r="J1253" s="96">
        <f t="shared" si="559"/>
        <v>1.0021590924033721</v>
      </c>
      <c r="K1253" s="96">
        <v>1</v>
      </c>
      <c r="L1253" s="96">
        <f t="shared" si="560"/>
        <v>1.0021590899999999</v>
      </c>
      <c r="M1253" s="96">
        <f t="shared" si="561"/>
        <v>1177.9054686699999</v>
      </c>
      <c r="N1253" s="24">
        <f t="shared" si="599"/>
        <v>0</v>
      </c>
      <c r="O1253" s="95">
        <f t="shared" si="600"/>
        <v>0</v>
      </c>
      <c r="P1253" s="96">
        <f t="shared" si="562"/>
        <v>0</v>
      </c>
      <c r="Q1253" s="5">
        <f t="shared" si="597"/>
        <v>0.12</v>
      </c>
      <c r="R1253" s="8">
        <f t="shared" si="563"/>
        <v>1.0075838589999999</v>
      </c>
      <c r="S1253" s="3">
        <f t="shared" si="564"/>
        <v>8.9330689799999998</v>
      </c>
      <c r="T1253" s="3">
        <f t="shared" si="565"/>
        <v>0</v>
      </c>
      <c r="U1253" s="97" t="str">
        <f t="shared" ref="U1253" si="626">U1252</f>
        <v>A+J=</v>
      </c>
      <c r="V1253" s="122">
        <f t="shared" si="550"/>
        <v>46011</v>
      </c>
      <c r="W1253" s="4"/>
      <c r="X1253" s="17"/>
      <c r="Y1253" s="16"/>
      <c r="Z1253" s="16"/>
      <c r="AD1253" s="5"/>
    </row>
    <row r="1254" spans="1:30" x14ac:dyDescent="0.2">
      <c r="A1254" s="98">
        <f t="shared" si="596"/>
        <v>46006</v>
      </c>
      <c r="B1254" s="96">
        <f t="shared" si="552"/>
        <v>1187.3189051899999</v>
      </c>
      <c r="C1254" s="3">
        <f t="shared" si="553"/>
        <v>1175.36774393</v>
      </c>
      <c r="D1254" s="99">
        <f t="shared" si="554"/>
        <v>1088.3119999999999</v>
      </c>
      <c r="E1254" s="120">
        <f>IF(DAY(A1253)=$A$5,VLOOKUP(A1253,[1]A!$E$15:$G$200,3),E1253)</f>
        <v>1091.25</v>
      </c>
      <c r="F1254" s="100">
        <f t="shared" si="555"/>
        <v>45312</v>
      </c>
      <c r="G1254" s="141">
        <f t="shared" si="556"/>
        <v>2.6995934989231252E-3</v>
      </c>
      <c r="H1254" s="101">
        <f t="shared" si="557"/>
        <v>25</v>
      </c>
      <c r="I1254" s="101">
        <f t="shared" si="558"/>
        <v>30</v>
      </c>
      <c r="J1254" s="96">
        <f t="shared" si="559"/>
        <v>1.0022491556820758</v>
      </c>
      <c r="K1254" s="96">
        <v>1</v>
      </c>
      <c r="L1254" s="96">
        <f t="shared" si="560"/>
        <v>1.0022491499999999</v>
      </c>
      <c r="M1254" s="96">
        <f t="shared" si="561"/>
        <v>1178.01132229</v>
      </c>
      <c r="N1254" s="24">
        <f t="shared" si="599"/>
        <v>0</v>
      </c>
      <c r="O1254" s="95">
        <f t="shared" si="600"/>
        <v>0</v>
      </c>
      <c r="P1254" s="96">
        <f t="shared" si="562"/>
        <v>0</v>
      </c>
      <c r="Q1254" s="5">
        <f t="shared" si="597"/>
        <v>0.12</v>
      </c>
      <c r="R1254" s="8">
        <f t="shared" si="563"/>
        <v>1.0079010980000001</v>
      </c>
      <c r="S1254" s="3">
        <f t="shared" si="564"/>
        <v>9.3075828999999999</v>
      </c>
      <c r="T1254" s="3">
        <f t="shared" si="565"/>
        <v>0</v>
      </c>
      <c r="U1254" s="97" t="str">
        <f t="shared" ref="U1254" si="627">U1253</f>
        <v>A+J=</v>
      </c>
      <c r="V1254" s="122">
        <f t="shared" si="550"/>
        <v>46011</v>
      </c>
      <c r="W1254" s="4"/>
      <c r="X1254" s="17"/>
      <c r="Y1254" s="16"/>
      <c r="Z1254" s="16"/>
      <c r="AD1254" s="5"/>
    </row>
    <row r="1255" spans="1:30" x14ac:dyDescent="0.2">
      <c r="A1255" s="98">
        <f t="shared" si="596"/>
        <v>46007</v>
      </c>
      <c r="B1255" s="96">
        <f t="shared" si="552"/>
        <v>1187.7994695399998</v>
      </c>
      <c r="C1255" s="3">
        <f t="shared" si="553"/>
        <v>1175.36774393</v>
      </c>
      <c r="D1255" s="99">
        <f t="shared" si="554"/>
        <v>1088.3119999999999</v>
      </c>
      <c r="E1255" s="120">
        <f>IF(DAY(A1254)=$A$5,VLOOKUP(A1254,[1]A!$E$15:$G$200,3),E1254)</f>
        <v>1091.25</v>
      </c>
      <c r="F1255" s="100">
        <f t="shared" si="555"/>
        <v>45312</v>
      </c>
      <c r="G1255" s="141">
        <f t="shared" si="556"/>
        <v>2.6995934989231252E-3</v>
      </c>
      <c r="H1255" s="101">
        <f t="shared" si="557"/>
        <v>26</v>
      </c>
      <c r="I1255" s="101">
        <f t="shared" si="558"/>
        <v>30</v>
      </c>
      <c r="J1255" s="96">
        <f t="shared" si="559"/>
        <v>1.0023392270546982</v>
      </c>
      <c r="K1255" s="96">
        <v>1</v>
      </c>
      <c r="L1255" s="96">
        <f t="shared" si="560"/>
        <v>1.0023392200000001</v>
      </c>
      <c r="M1255" s="96">
        <f t="shared" si="561"/>
        <v>1178.1171876599999</v>
      </c>
      <c r="N1255" s="24">
        <f t="shared" si="599"/>
        <v>0</v>
      </c>
      <c r="O1255" s="95">
        <f t="shared" si="600"/>
        <v>0</v>
      </c>
      <c r="P1255" s="96">
        <f t="shared" si="562"/>
        <v>0</v>
      </c>
      <c r="Q1255" s="5">
        <f t="shared" si="597"/>
        <v>0.12</v>
      </c>
      <c r="R1255" s="8">
        <f t="shared" si="563"/>
        <v>1.008218437</v>
      </c>
      <c r="S1255" s="3">
        <f t="shared" si="564"/>
        <v>9.6822818799999997</v>
      </c>
      <c r="T1255" s="3">
        <f t="shared" si="565"/>
        <v>0</v>
      </c>
      <c r="U1255" s="97" t="str">
        <f t="shared" ref="U1255" si="628">U1254</f>
        <v>A+J=</v>
      </c>
      <c r="V1255" s="122">
        <f t="shared" si="550"/>
        <v>46011</v>
      </c>
      <c r="W1255" s="4"/>
      <c r="X1255" s="17"/>
      <c r="Y1255" s="16"/>
      <c r="Z1255" s="16"/>
      <c r="AD1255" s="5"/>
    </row>
    <row r="1256" spans="1:30" x14ac:dyDescent="0.2">
      <c r="A1256" s="98">
        <f t="shared" si="596"/>
        <v>46008</v>
      </c>
      <c r="B1256" s="96">
        <f t="shared" si="552"/>
        <v>1188.2802307700001</v>
      </c>
      <c r="C1256" s="3">
        <f t="shared" si="553"/>
        <v>1175.36774393</v>
      </c>
      <c r="D1256" s="99">
        <f t="shared" si="554"/>
        <v>1088.3119999999999</v>
      </c>
      <c r="E1256" s="120">
        <f>IF(DAY(A1255)=$A$5,VLOOKUP(A1255,[1]A!$E$15:$G$200,3),E1255)</f>
        <v>1091.25</v>
      </c>
      <c r="F1256" s="100">
        <f t="shared" si="555"/>
        <v>45312</v>
      </c>
      <c r="G1256" s="141">
        <f t="shared" si="556"/>
        <v>2.6995934989231252E-3</v>
      </c>
      <c r="H1256" s="101">
        <f t="shared" si="557"/>
        <v>27</v>
      </c>
      <c r="I1256" s="101">
        <f t="shared" si="558"/>
        <v>30</v>
      </c>
      <c r="J1256" s="96">
        <f t="shared" si="559"/>
        <v>1.0024293065219667</v>
      </c>
      <c r="K1256" s="96">
        <v>1</v>
      </c>
      <c r="L1256" s="96">
        <f t="shared" si="560"/>
        <v>1.0024293</v>
      </c>
      <c r="M1256" s="96">
        <f t="shared" si="561"/>
        <v>1178.2230647900001</v>
      </c>
      <c r="N1256" s="24">
        <f t="shared" si="599"/>
        <v>0</v>
      </c>
      <c r="O1256" s="95">
        <f t="shared" si="600"/>
        <v>0</v>
      </c>
      <c r="P1256" s="96">
        <f t="shared" si="562"/>
        <v>0</v>
      </c>
      <c r="Q1256" s="5">
        <f t="shared" si="597"/>
        <v>0.12</v>
      </c>
      <c r="R1256" s="8">
        <f t="shared" si="563"/>
        <v>1.0085358760000001</v>
      </c>
      <c r="S1256" s="3">
        <f t="shared" si="564"/>
        <v>10.057165980000001</v>
      </c>
      <c r="T1256" s="3">
        <f t="shared" si="565"/>
        <v>0</v>
      </c>
      <c r="U1256" s="97" t="str">
        <f t="shared" ref="U1256" si="629">U1255</f>
        <v>A+J=</v>
      </c>
      <c r="V1256" s="122">
        <f t="shared" si="550"/>
        <v>46011</v>
      </c>
      <c r="W1256" s="4"/>
      <c r="X1256" s="17"/>
      <c r="Y1256" s="16"/>
      <c r="Z1256" s="16"/>
      <c r="AD1256" s="5"/>
    </row>
    <row r="1257" spans="1:30" x14ac:dyDescent="0.2">
      <c r="A1257" s="98">
        <f t="shared" si="596"/>
        <v>46009</v>
      </c>
      <c r="B1257" s="96">
        <f t="shared" si="552"/>
        <v>1188.7611889</v>
      </c>
      <c r="C1257" s="3">
        <f t="shared" si="553"/>
        <v>1175.36774393</v>
      </c>
      <c r="D1257" s="99">
        <f t="shared" si="554"/>
        <v>1088.3119999999999</v>
      </c>
      <c r="E1257" s="120">
        <f>IF(DAY(A1256)=$A$5,VLOOKUP(A1256,[1]A!$E$15:$G$200,3),E1256)</f>
        <v>1091.25</v>
      </c>
      <c r="F1257" s="100">
        <f t="shared" si="555"/>
        <v>45312</v>
      </c>
      <c r="G1257" s="141">
        <f t="shared" si="556"/>
        <v>2.6995934989231252E-3</v>
      </c>
      <c r="H1257" s="101">
        <f t="shared" si="557"/>
        <v>28</v>
      </c>
      <c r="I1257" s="101">
        <f t="shared" si="558"/>
        <v>30</v>
      </c>
      <c r="J1257" s="96">
        <f t="shared" si="559"/>
        <v>1.0025193940846087</v>
      </c>
      <c r="K1257" s="96">
        <v>1</v>
      </c>
      <c r="L1257" s="96">
        <f t="shared" si="560"/>
        <v>1.00251939</v>
      </c>
      <c r="M1257" s="96">
        <f t="shared" si="561"/>
        <v>1178.3289536699999</v>
      </c>
      <c r="N1257" s="24">
        <f t="shared" si="599"/>
        <v>0</v>
      </c>
      <c r="O1257" s="95">
        <f t="shared" si="600"/>
        <v>0</v>
      </c>
      <c r="P1257" s="96">
        <f t="shared" si="562"/>
        <v>0</v>
      </c>
      <c r="Q1257" s="5">
        <f t="shared" si="597"/>
        <v>0.12</v>
      </c>
      <c r="R1257" s="8">
        <f t="shared" si="563"/>
        <v>1.0088534149999999</v>
      </c>
      <c r="S1257" s="3">
        <f t="shared" si="564"/>
        <v>10.43223523</v>
      </c>
      <c r="T1257" s="3">
        <f t="shared" si="565"/>
        <v>0</v>
      </c>
      <c r="U1257" s="97" t="str">
        <f t="shared" ref="U1257" si="630">U1256</f>
        <v>A+J=</v>
      </c>
      <c r="V1257" s="122">
        <f t="shared" si="550"/>
        <v>46011</v>
      </c>
      <c r="W1257" s="4"/>
      <c r="X1257" s="17"/>
      <c r="Y1257" s="16"/>
      <c r="Z1257" s="16"/>
      <c r="AD1257" s="5"/>
    </row>
    <row r="1258" spans="1:30" x14ac:dyDescent="0.2">
      <c r="A1258" s="98">
        <f t="shared" si="596"/>
        <v>46010</v>
      </c>
      <c r="B1258" s="96">
        <f t="shared" si="552"/>
        <v>1189.2423321199999</v>
      </c>
      <c r="C1258" s="3">
        <f t="shared" si="553"/>
        <v>1175.36774393</v>
      </c>
      <c r="D1258" s="99">
        <f t="shared" si="554"/>
        <v>1088.3119999999999</v>
      </c>
      <c r="E1258" s="120">
        <f>IF(DAY(A1257)=$A$5,VLOOKUP(A1257,[1]A!$E$15:$G$200,3),E1257)</f>
        <v>1091.25</v>
      </c>
      <c r="F1258" s="100">
        <f t="shared" si="555"/>
        <v>45312</v>
      </c>
      <c r="G1258" s="141">
        <f t="shared" si="556"/>
        <v>2.6995934989231252E-3</v>
      </c>
      <c r="H1258" s="101">
        <f t="shared" si="557"/>
        <v>29</v>
      </c>
      <c r="I1258" s="101">
        <f t="shared" si="558"/>
        <v>30</v>
      </c>
      <c r="J1258" s="96">
        <f t="shared" si="559"/>
        <v>1.0026094897433515</v>
      </c>
      <c r="K1258" s="96">
        <v>1</v>
      </c>
      <c r="L1258" s="96">
        <f t="shared" si="560"/>
        <v>1.0026094800000001</v>
      </c>
      <c r="M1258" s="96">
        <f t="shared" si="561"/>
        <v>1178.43484255</v>
      </c>
      <c r="N1258" s="24">
        <f t="shared" si="599"/>
        <v>0</v>
      </c>
      <c r="O1258" s="95">
        <f t="shared" si="600"/>
        <v>0</v>
      </c>
      <c r="P1258" s="96">
        <f t="shared" si="562"/>
        <v>0</v>
      </c>
      <c r="Q1258" s="5">
        <f t="shared" si="597"/>
        <v>0.12</v>
      </c>
      <c r="R1258" s="8">
        <f t="shared" si="563"/>
        <v>1.0091710540000001</v>
      </c>
      <c r="S1258" s="3">
        <f t="shared" si="564"/>
        <v>10.80748957</v>
      </c>
      <c r="T1258" s="3">
        <f t="shared" si="565"/>
        <v>0</v>
      </c>
      <c r="U1258" s="97" t="str">
        <f t="shared" ref="U1258" si="631">U1257</f>
        <v>A+J=</v>
      </c>
      <c r="V1258" s="122">
        <f t="shared" si="550"/>
        <v>46011</v>
      </c>
      <c r="W1258" s="4"/>
      <c r="X1258" s="17"/>
      <c r="Y1258" s="16"/>
      <c r="Z1258" s="16"/>
      <c r="AD1258" s="5"/>
    </row>
    <row r="1259" spans="1:30" x14ac:dyDescent="0.2">
      <c r="A1259" s="98">
        <f t="shared" si="596"/>
        <v>46011</v>
      </c>
      <c r="B1259" s="96">
        <f t="shared" si="552"/>
        <v>1189.7236841900001</v>
      </c>
      <c r="C1259" s="3">
        <f t="shared" si="553"/>
        <v>1175.36774393</v>
      </c>
      <c r="D1259" s="99">
        <f t="shared" si="554"/>
        <v>1088.3119999999999</v>
      </c>
      <c r="E1259" s="120">
        <f>IF(DAY(A1258)=$A$5,VLOOKUP(A1258,[1]A!$E$15:$G$200,3),E1258)</f>
        <v>1091.25</v>
      </c>
      <c r="F1259" s="100">
        <f t="shared" si="555"/>
        <v>45312</v>
      </c>
      <c r="G1259" s="141">
        <f t="shared" si="556"/>
        <v>2.6995934989231252E-3</v>
      </c>
      <c r="H1259" s="101">
        <f t="shared" si="557"/>
        <v>30</v>
      </c>
      <c r="I1259" s="101">
        <f t="shared" si="558"/>
        <v>30</v>
      </c>
      <c r="J1259" s="96">
        <f t="shared" si="559"/>
        <v>1.0026995934989231</v>
      </c>
      <c r="K1259" s="96">
        <v>1</v>
      </c>
      <c r="L1259" s="96">
        <f t="shared" si="560"/>
        <v>1.00269959</v>
      </c>
      <c r="M1259" s="96">
        <f t="shared" si="561"/>
        <v>1178.54075493</v>
      </c>
      <c r="N1259" s="24">
        <f t="shared" si="599"/>
        <v>41</v>
      </c>
      <c r="O1259" s="95">
        <f t="shared" si="600"/>
        <v>5.0000000000000001E-3</v>
      </c>
      <c r="P1259" s="96">
        <f t="shared" si="562"/>
        <v>5.8927037699999998</v>
      </c>
      <c r="Q1259" s="5">
        <f t="shared" si="597"/>
        <v>0.12</v>
      </c>
      <c r="R1259" s="8">
        <f t="shared" si="563"/>
        <v>1.0094887930000001</v>
      </c>
      <c r="S1259" s="3">
        <f t="shared" si="564"/>
        <v>11.18292926</v>
      </c>
      <c r="T1259" s="3">
        <f t="shared" si="565"/>
        <v>17.075633029999999</v>
      </c>
      <c r="U1259" s="97" t="str">
        <f t="shared" ref="U1259" si="632">U1258</f>
        <v>A+J=</v>
      </c>
      <c r="V1259" s="122">
        <f t="shared" ref="V1259:V1322" si="633">IF(N1258&gt;0,EDATE(V1258,1),V1258)</f>
        <v>46011</v>
      </c>
      <c r="W1259" s="4"/>
      <c r="X1259" s="17"/>
      <c r="Y1259" s="16"/>
      <c r="Z1259" s="16"/>
      <c r="AD1259" s="5"/>
    </row>
    <row r="1260" spans="1:30" x14ac:dyDescent="0.2">
      <c r="A1260" s="98">
        <f t="shared" si="596"/>
        <v>46012</v>
      </c>
      <c r="B1260" s="96">
        <f t="shared" si="552"/>
        <v>1173.1073650799999</v>
      </c>
      <c r="C1260" s="3">
        <f t="shared" si="553"/>
        <v>1172.64805116</v>
      </c>
      <c r="D1260" s="99">
        <f t="shared" si="554"/>
        <v>1088.3119999999999</v>
      </c>
      <c r="E1260" s="120">
        <f>IF(DAY(A1259)=$A$5,VLOOKUP(A1259,[1]A!$E$15:$G$200,3),E1259)</f>
        <v>1091.25</v>
      </c>
      <c r="F1260" s="100">
        <f t="shared" si="555"/>
        <v>45312</v>
      </c>
      <c r="G1260" s="141">
        <f t="shared" si="556"/>
        <v>2.6995934989231252E-3</v>
      </c>
      <c r="H1260" s="101">
        <f t="shared" si="557"/>
        <v>1</v>
      </c>
      <c r="I1260" s="101">
        <f t="shared" si="558"/>
        <v>31</v>
      </c>
      <c r="J1260" s="96">
        <f t="shared" si="559"/>
        <v>1.0000869701088155</v>
      </c>
      <c r="K1260" s="96">
        <v>1</v>
      </c>
      <c r="L1260" s="96">
        <f t="shared" si="560"/>
        <v>1.0000869699999999</v>
      </c>
      <c r="M1260" s="96">
        <f t="shared" si="561"/>
        <v>1172.75003636</v>
      </c>
      <c r="N1260" s="24">
        <f t="shared" si="599"/>
        <v>0</v>
      </c>
      <c r="O1260" s="95">
        <f t="shared" si="600"/>
        <v>0</v>
      </c>
      <c r="P1260" s="96">
        <f t="shared" si="562"/>
        <v>0</v>
      </c>
      <c r="Q1260" s="5">
        <f t="shared" si="597"/>
        <v>0.12</v>
      </c>
      <c r="R1260" s="8">
        <f t="shared" si="563"/>
        <v>1.0003046929999999</v>
      </c>
      <c r="S1260" s="3">
        <f t="shared" si="564"/>
        <v>0.35732871999999999</v>
      </c>
      <c r="T1260" s="3">
        <f t="shared" si="565"/>
        <v>0</v>
      </c>
      <c r="U1260" s="97" t="str">
        <f t="shared" ref="U1260" si="634">U1259</f>
        <v>A+J=</v>
      </c>
      <c r="V1260" s="122">
        <f t="shared" si="633"/>
        <v>46042</v>
      </c>
      <c r="W1260" s="4"/>
      <c r="X1260" s="17"/>
      <c r="Y1260" s="16"/>
      <c r="Z1260" s="16"/>
      <c r="AD1260" s="5"/>
    </row>
    <row r="1261" spans="1:30" x14ac:dyDescent="0.2">
      <c r="A1261" s="98">
        <f t="shared" si="596"/>
        <v>46013</v>
      </c>
      <c r="B1261" s="96">
        <f t="shared" ref="B1261:B1324" si="635">(M1261+S1261)</f>
        <v>1173.5668514099998</v>
      </c>
      <c r="C1261" s="3">
        <f t="shared" ref="C1261:C1324" si="636">IF(N1260&gt;0,M1260-P1260,C1260)</f>
        <v>1172.64805116</v>
      </c>
      <c r="D1261" s="99">
        <f t="shared" ref="D1261:D1324" si="637">IF(E1261=E1260,D1260,E1260)</f>
        <v>1088.3119999999999</v>
      </c>
      <c r="E1261" s="120">
        <f>IF(DAY(A1260)=$A$5,VLOOKUP(A1260,[1]A!$E$15:$G$200,3),E1260)</f>
        <v>1091.25</v>
      </c>
      <c r="F1261" s="100">
        <f t="shared" ref="F1261:F1324" si="638">IF(D1261=D1260,F1260,EDATE(A1261,-1))</f>
        <v>45312</v>
      </c>
      <c r="G1261" s="141">
        <f t="shared" ref="G1261:G1324" si="639">(E1261/D1261)-1</f>
        <v>2.6995934989231252E-3</v>
      </c>
      <c r="H1261" s="101">
        <f t="shared" ref="H1261:H1324" si="640">IF(A1261&gt;A$7,IF(DAY(A1261)=A$5+1,1,H1260+1),0)</f>
        <v>2</v>
      </c>
      <c r="I1261" s="101">
        <f t="shared" ref="I1261:I1324" si="641">IF(DAY(A1261)=A$5+1,DAY(EOMONTH(A1261,0)),I1260)</f>
        <v>31</v>
      </c>
      <c r="J1261" s="96">
        <f t="shared" ref="J1261:J1324" si="642">IF(E1261&gt;D1261,((E1261/D1261)^(H1261/I1261)),1)</f>
        <v>1.0001739477814309</v>
      </c>
      <c r="K1261" s="96">
        <v>1</v>
      </c>
      <c r="L1261" s="96">
        <f t="shared" ref="L1261:L1324" si="643">TRUNC(J1261*K1261,8)</f>
        <v>1.00017394</v>
      </c>
      <c r="M1261" s="96">
        <f t="shared" ref="M1261:M1324" si="644">TRUNC(C1261*L1261,8)</f>
        <v>1172.8520215599999</v>
      </c>
      <c r="N1261" s="24">
        <f t="shared" si="599"/>
        <v>0</v>
      </c>
      <c r="O1261" s="95">
        <f t="shared" si="600"/>
        <v>0</v>
      </c>
      <c r="P1261" s="96">
        <f t="shared" ref="P1261:P1324" si="645">IF(O1261&gt;0,TRUNC(O1261*M1261,8),0)</f>
        <v>0</v>
      </c>
      <c r="Q1261" s="5">
        <f t="shared" si="597"/>
        <v>0.12</v>
      </c>
      <c r="R1261" s="8">
        <f t="shared" ref="R1261:R1324" si="646">ROUND((1+Q1261)^(30/360)^(H1261/I1261),9)</f>
        <v>1.0006094800000001</v>
      </c>
      <c r="S1261" s="3">
        <f t="shared" ref="S1261:S1324" si="647">TRUNC(M1261*(R1261-1),8)</f>
        <v>0.71482984999999999</v>
      </c>
      <c r="T1261" s="3">
        <f t="shared" ref="T1261:T1324" si="648">IF(N1261&gt;0,P1261+S1261,0)</f>
        <v>0</v>
      </c>
      <c r="U1261" s="97" t="str">
        <f t="shared" ref="U1261" si="649">U1260</f>
        <v>A+J=</v>
      </c>
      <c r="V1261" s="122">
        <f t="shared" si="633"/>
        <v>46042</v>
      </c>
      <c r="W1261" s="4"/>
      <c r="X1261" s="17"/>
      <c r="Y1261" s="16"/>
      <c r="Z1261" s="16"/>
      <c r="AD1261" s="5"/>
    </row>
    <row r="1262" spans="1:30" x14ac:dyDescent="0.2">
      <c r="A1262" s="98">
        <f t="shared" si="596"/>
        <v>46014</v>
      </c>
      <c r="B1262" s="96">
        <f t="shared" si="635"/>
        <v>1174.02653128</v>
      </c>
      <c r="C1262" s="3">
        <f t="shared" si="636"/>
        <v>1172.64805116</v>
      </c>
      <c r="D1262" s="99">
        <f t="shared" si="637"/>
        <v>1088.3119999999999</v>
      </c>
      <c r="E1262" s="120">
        <f>IF(DAY(A1261)=$A$5,VLOOKUP(A1261,[1]A!$E$15:$G$200,3),E1261)</f>
        <v>1091.25</v>
      </c>
      <c r="F1262" s="100">
        <f t="shared" si="638"/>
        <v>45312</v>
      </c>
      <c r="G1262" s="141">
        <f t="shared" si="639"/>
        <v>2.6995934989231252E-3</v>
      </c>
      <c r="H1262" s="101">
        <f t="shared" si="640"/>
        <v>3</v>
      </c>
      <c r="I1262" s="101">
        <f t="shared" si="641"/>
        <v>31</v>
      </c>
      <c r="J1262" s="96">
        <f t="shared" si="642"/>
        <v>1.0002609330185039</v>
      </c>
      <c r="K1262" s="96">
        <v>1</v>
      </c>
      <c r="L1262" s="96">
        <f t="shared" si="643"/>
        <v>1.00026093</v>
      </c>
      <c r="M1262" s="96">
        <f t="shared" si="644"/>
        <v>1172.9540302099999</v>
      </c>
      <c r="N1262" s="24">
        <f t="shared" si="599"/>
        <v>0</v>
      </c>
      <c r="O1262" s="95">
        <f t="shared" si="600"/>
        <v>0</v>
      </c>
      <c r="P1262" s="96">
        <f t="shared" si="645"/>
        <v>0</v>
      </c>
      <c r="Q1262" s="5">
        <f t="shared" si="597"/>
        <v>0.12</v>
      </c>
      <c r="R1262" s="8">
        <f t="shared" si="646"/>
        <v>1.000914359</v>
      </c>
      <c r="S1262" s="3">
        <f t="shared" si="647"/>
        <v>1.0725010699999999</v>
      </c>
      <c r="T1262" s="3">
        <f t="shared" si="648"/>
        <v>0</v>
      </c>
      <c r="U1262" s="97" t="str">
        <f t="shared" ref="U1262" si="650">U1261</f>
        <v>A+J=</v>
      </c>
      <c r="V1262" s="122">
        <f t="shared" si="633"/>
        <v>46042</v>
      </c>
      <c r="W1262" s="4"/>
      <c r="X1262" s="17"/>
      <c r="Y1262" s="16"/>
      <c r="Z1262" s="16"/>
      <c r="AD1262" s="5"/>
    </row>
    <row r="1263" spans="1:30" x14ac:dyDescent="0.2">
      <c r="A1263" s="98">
        <f t="shared" si="596"/>
        <v>46015</v>
      </c>
      <c r="B1263" s="96">
        <f t="shared" si="635"/>
        <v>1174.4863824499998</v>
      </c>
      <c r="C1263" s="3">
        <f t="shared" si="636"/>
        <v>1172.64805116</v>
      </c>
      <c r="D1263" s="99">
        <f t="shared" si="637"/>
        <v>1088.3119999999999</v>
      </c>
      <c r="E1263" s="120">
        <f>IF(DAY(A1262)=$A$5,VLOOKUP(A1262,[1]A!$E$15:$G$200,3),E1262)</f>
        <v>1091.25</v>
      </c>
      <c r="F1263" s="100">
        <f t="shared" si="638"/>
        <v>45312</v>
      </c>
      <c r="G1263" s="141">
        <f t="shared" si="639"/>
        <v>2.6995934989231252E-3</v>
      </c>
      <c r="H1263" s="101">
        <f t="shared" si="640"/>
        <v>4</v>
      </c>
      <c r="I1263" s="101">
        <f t="shared" si="641"/>
        <v>31</v>
      </c>
      <c r="J1263" s="96">
        <f t="shared" si="642"/>
        <v>1.0003479258206924</v>
      </c>
      <c r="K1263" s="96">
        <v>1</v>
      </c>
      <c r="L1263" s="96">
        <f t="shared" si="643"/>
        <v>1.0003479200000001</v>
      </c>
      <c r="M1263" s="96">
        <f t="shared" si="644"/>
        <v>1173.0560388599999</v>
      </c>
      <c r="N1263" s="24">
        <f t="shared" si="599"/>
        <v>0</v>
      </c>
      <c r="O1263" s="95">
        <f t="shared" si="600"/>
        <v>0</v>
      </c>
      <c r="P1263" s="96">
        <f t="shared" si="645"/>
        <v>0</v>
      </c>
      <c r="Q1263" s="5">
        <f t="shared" si="597"/>
        <v>0.12</v>
      </c>
      <c r="R1263" s="8">
        <f t="shared" si="646"/>
        <v>1.0012193309999999</v>
      </c>
      <c r="S1263" s="3">
        <f t="shared" si="647"/>
        <v>1.4303435900000001</v>
      </c>
      <c r="T1263" s="3">
        <f t="shared" si="648"/>
        <v>0</v>
      </c>
      <c r="U1263" s="97" t="str">
        <f t="shared" ref="U1263" si="651">U1262</f>
        <v>A+J=</v>
      </c>
      <c r="V1263" s="122">
        <f t="shared" si="633"/>
        <v>46042</v>
      </c>
      <c r="W1263" s="4"/>
      <c r="X1263" s="17"/>
      <c r="Y1263" s="16"/>
      <c r="Z1263" s="16"/>
      <c r="AD1263" s="5"/>
    </row>
    <row r="1264" spans="1:30" x14ac:dyDescent="0.2">
      <c r="A1264" s="98">
        <f t="shared" si="596"/>
        <v>46016</v>
      </c>
      <c r="B1264" s="96">
        <f t="shared" si="635"/>
        <v>1174.9464166999999</v>
      </c>
      <c r="C1264" s="3">
        <f t="shared" si="636"/>
        <v>1172.64805116</v>
      </c>
      <c r="D1264" s="99">
        <f t="shared" si="637"/>
        <v>1088.3119999999999</v>
      </c>
      <c r="E1264" s="120">
        <f>IF(DAY(A1263)=$A$5,VLOOKUP(A1263,[1]A!$E$15:$G$200,3),E1263)</f>
        <v>1091.25</v>
      </c>
      <c r="F1264" s="100">
        <f t="shared" si="638"/>
        <v>45312</v>
      </c>
      <c r="G1264" s="141">
        <f t="shared" si="639"/>
        <v>2.6995934989231252E-3</v>
      </c>
      <c r="H1264" s="101">
        <f t="shared" si="640"/>
        <v>5</v>
      </c>
      <c r="I1264" s="101">
        <f t="shared" si="641"/>
        <v>31</v>
      </c>
      <c r="J1264" s="96">
        <f t="shared" si="642"/>
        <v>1.0004349261886545</v>
      </c>
      <c r="K1264" s="96">
        <v>1</v>
      </c>
      <c r="L1264" s="96">
        <f t="shared" si="643"/>
        <v>1.00043492</v>
      </c>
      <c r="M1264" s="96">
        <f t="shared" si="644"/>
        <v>1173.15805925</v>
      </c>
      <c r="N1264" s="24">
        <f t="shared" si="599"/>
        <v>0</v>
      </c>
      <c r="O1264" s="95">
        <f t="shared" si="600"/>
        <v>0</v>
      </c>
      <c r="P1264" s="96">
        <f t="shared" si="645"/>
        <v>0</v>
      </c>
      <c r="Q1264" s="5">
        <f t="shared" si="597"/>
        <v>0.12</v>
      </c>
      <c r="R1264" s="8">
        <f t="shared" si="646"/>
        <v>1.001524396</v>
      </c>
      <c r="S1264" s="3">
        <f t="shared" si="647"/>
        <v>1.7883574499999999</v>
      </c>
      <c r="T1264" s="3">
        <f t="shared" si="648"/>
        <v>0</v>
      </c>
      <c r="U1264" s="97" t="str">
        <f t="shared" ref="U1264" si="652">U1263</f>
        <v>A+J=</v>
      </c>
      <c r="V1264" s="122">
        <f t="shared" si="633"/>
        <v>46042</v>
      </c>
      <c r="W1264" s="4"/>
      <c r="X1264" s="17"/>
      <c r="Y1264" s="16"/>
      <c r="Z1264" s="16"/>
      <c r="AD1264" s="5"/>
    </row>
    <row r="1265" spans="1:30" x14ac:dyDescent="0.2">
      <c r="A1265" s="98">
        <f t="shared" si="596"/>
        <v>46017</v>
      </c>
      <c r="B1265" s="96">
        <f t="shared" si="635"/>
        <v>1175.40663404</v>
      </c>
      <c r="C1265" s="3">
        <f t="shared" si="636"/>
        <v>1172.64805116</v>
      </c>
      <c r="D1265" s="99">
        <f t="shared" si="637"/>
        <v>1088.3119999999999</v>
      </c>
      <c r="E1265" s="120">
        <f>IF(DAY(A1264)=$A$5,VLOOKUP(A1264,[1]A!$E$15:$G$200,3),E1264)</f>
        <v>1091.25</v>
      </c>
      <c r="F1265" s="100">
        <f t="shared" si="638"/>
        <v>45312</v>
      </c>
      <c r="G1265" s="141">
        <f t="shared" si="639"/>
        <v>2.6995934989231252E-3</v>
      </c>
      <c r="H1265" s="101">
        <f t="shared" si="640"/>
        <v>6</v>
      </c>
      <c r="I1265" s="101">
        <f t="shared" si="641"/>
        <v>31</v>
      </c>
      <c r="J1265" s="96">
        <f t="shared" si="642"/>
        <v>1.000521934123048</v>
      </c>
      <c r="K1265" s="96">
        <v>1</v>
      </c>
      <c r="L1265" s="96">
        <f t="shared" si="643"/>
        <v>1.0005219299999999</v>
      </c>
      <c r="M1265" s="96">
        <f t="shared" si="644"/>
        <v>1173.26009135</v>
      </c>
      <c r="N1265" s="24">
        <f t="shared" si="599"/>
        <v>0</v>
      </c>
      <c r="O1265" s="95">
        <f t="shared" si="600"/>
        <v>0</v>
      </c>
      <c r="P1265" s="96">
        <f t="shared" si="645"/>
        <v>0</v>
      </c>
      <c r="Q1265" s="5">
        <f t="shared" si="597"/>
        <v>0.12</v>
      </c>
      <c r="R1265" s="8">
        <f t="shared" si="646"/>
        <v>1.001829554</v>
      </c>
      <c r="S1265" s="3">
        <f t="shared" si="647"/>
        <v>2.14654269</v>
      </c>
      <c r="T1265" s="3">
        <f t="shared" si="648"/>
        <v>0</v>
      </c>
      <c r="U1265" s="97" t="str">
        <f t="shared" ref="U1265" si="653">U1264</f>
        <v>A+J=</v>
      </c>
      <c r="V1265" s="122">
        <f t="shared" si="633"/>
        <v>46042</v>
      </c>
      <c r="W1265" s="4"/>
      <c r="X1265" s="17"/>
      <c r="Y1265" s="16"/>
      <c r="Z1265" s="16"/>
      <c r="AD1265" s="5"/>
    </row>
    <row r="1266" spans="1:30" x14ac:dyDescent="0.2">
      <c r="A1266" s="98">
        <f t="shared" si="596"/>
        <v>46018</v>
      </c>
      <c r="B1266" s="96">
        <f t="shared" si="635"/>
        <v>1175.8670216099999</v>
      </c>
      <c r="C1266" s="3">
        <f t="shared" si="636"/>
        <v>1172.64805116</v>
      </c>
      <c r="D1266" s="99">
        <f t="shared" si="637"/>
        <v>1088.3119999999999</v>
      </c>
      <c r="E1266" s="120">
        <f>IF(DAY(A1265)=$A$5,VLOOKUP(A1265,[1]A!$E$15:$G$200,3),E1265)</f>
        <v>1091.25</v>
      </c>
      <c r="F1266" s="100">
        <f t="shared" si="638"/>
        <v>45312</v>
      </c>
      <c r="G1266" s="141">
        <f t="shared" si="639"/>
        <v>2.6995934989231252E-3</v>
      </c>
      <c r="H1266" s="101">
        <f t="shared" si="640"/>
        <v>7</v>
      </c>
      <c r="I1266" s="101">
        <f t="shared" si="641"/>
        <v>31</v>
      </c>
      <c r="J1266" s="96">
        <f t="shared" si="642"/>
        <v>1.000608949624531</v>
      </c>
      <c r="K1266" s="96">
        <v>1</v>
      </c>
      <c r="L1266" s="96">
        <f t="shared" si="643"/>
        <v>1.00060894</v>
      </c>
      <c r="M1266" s="96">
        <f t="shared" si="644"/>
        <v>1173.36212346</v>
      </c>
      <c r="N1266" s="24">
        <f t="shared" si="599"/>
        <v>0</v>
      </c>
      <c r="O1266" s="95">
        <f t="shared" si="600"/>
        <v>0</v>
      </c>
      <c r="P1266" s="96">
        <f t="shared" si="645"/>
        <v>0</v>
      </c>
      <c r="Q1266" s="5">
        <f t="shared" si="597"/>
        <v>0.12</v>
      </c>
      <c r="R1266" s="8">
        <f t="shared" si="646"/>
        <v>1.002134804</v>
      </c>
      <c r="S1266" s="3">
        <f t="shared" si="647"/>
        <v>2.5048981499999998</v>
      </c>
      <c r="T1266" s="3">
        <f t="shared" si="648"/>
        <v>0</v>
      </c>
      <c r="U1266" s="97" t="str">
        <f t="shared" ref="U1266" si="654">U1265</f>
        <v>A+J=</v>
      </c>
      <c r="V1266" s="122">
        <f t="shared" si="633"/>
        <v>46042</v>
      </c>
      <c r="W1266" s="4"/>
      <c r="X1266" s="17"/>
      <c r="Y1266" s="16"/>
      <c r="Z1266" s="16"/>
      <c r="AD1266" s="5"/>
    </row>
    <row r="1267" spans="1:30" x14ac:dyDescent="0.2">
      <c r="A1267" s="98">
        <f t="shared" si="596"/>
        <v>46019</v>
      </c>
      <c r="B1267" s="96">
        <f t="shared" si="635"/>
        <v>1176.3276052800002</v>
      </c>
      <c r="C1267" s="3">
        <f t="shared" si="636"/>
        <v>1172.64805116</v>
      </c>
      <c r="D1267" s="99">
        <f t="shared" si="637"/>
        <v>1088.3119999999999</v>
      </c>
      <c r="E1267" s="120">
        <f>IF(DAY(A1266)=$A$5,VLOOKUP(A1266,[1]A!$E$15:$G$200,3),E1266)</f>
        <v>1091.25</v>
      </c>
      <c r="F1267" s="100">
        <f t="shared" si="638"/>
        <v>45312</v>
      </c>
      <c r="G1267" s="141">
        <f t="shared" si="639"/>
        <v>2.6995934989231252E-3</v>
      </c>
      <c r="H1267" s="101">
        <f t="shared" si="640"/>
        <v>8</v>
      </c>
      <c r="I1267" s="101">
        <f t="shared" si="641"/>
        <v>31</v>
      </c>
      <c r="J1267" s="96">
        <f t="shared" si="642"/>
        <v>1.0006959726937616</v>
      </c>
      <c r="K1267" s="96">
        <v>1</v>
      </c>
      <c r="L1267" s="96">
        <f t="shared" si="643"/>
        <v>1.00069597</v>
      </c>
      <c r="M1267" s="96">
        <f t="shared" si="644"/>
        <v>1173.4641790200001</v>
      </c>
      <c r="N1267" s="24">
        <f t="shared" si="599"/>
        <v>0</v>
      </c>
      <c r="O1267" s="95">
        <f t="shared" si="600"/>
        <v>0</v>
      </c>
      <c r="P1267" s="96">
        <f t="shared" si="645"/>
        <v>0</v>
      </c>
      <c r="Q1267" s="5">
        <f t="shared" si="597"/>
        <v>0.12</v>
      </c>
      <c r="R1267" s="8">
        <f t="shared" si="646"/>
        <v>1.002440148</v>
      </c>
      <c r="S1267" s="3">
        <f t="shared" si="647"/>
        <v>2.8634262599999998</v>
      </c>
      <c r="T1267" s="3">
        <f t="shared" si="648"/>
        <v>0</v>
      </c>
      <c r="U1267" s="97" t="str">
        <f t="shared" ref="U1267" si="655">U1266</f>
        <v>A+J=</v>
      </c>
      <c r="V1267" s="122">
        <f t="shared" si="633"/>
        <v>46042</v>
      </c>
      <c r="W1267" s="4"/>
      <c r="X1267" s="17"/>
      <c r="Y1267" s="16"/>
      <c r="Z1267" s="16"/>
      <c r="AD1267" s="5"/>
    </row>
    <row r="1268" spans="1:30" x14ac:dyDescent="0.2">
      <c r="A1268" s="98">
        <f t="shared" si="596"/>
        <v>46020</v>
      </c>
      <c r="B1268" s="96">
        <f t="shared" si="635"/>
        <v>1176.78836043</v>
      </c>
      <c r="C1268" s="3">
        <f t="shared" si="636"/>
        <v>1172.64805116</v>
      </c>
      <c r="D1268" s="99">
        <f t="shared" si="637"/>
        <v>1088.3119999999999</v>
      </c>
      <c r="E1268" s="120">
        <f>IF(DAY(A1267)=$A$5,VLOOKUP(A1267,[1]A!$E$15:$G$200,3),E1267)</f>
        <v>1091.25</v>
      </c>
      <c r="F1268" s="100">
        <f t="shared" si="638"/>
        <v>45312</v>
      </c>
      <c r="G1268" s="141">
        <f t="shared" si="639"/>
        <v>2.6995934989231252E-3</v>
      </c>
      <c r="H1268" s="101">
        <f t="shared" si="640"/>
        <v>9</v>
      </c>
      <c r="I1268" s="101">
        <f t="shared" si="641"/>
        <v>31</v>
      </c>
      <c r="J1268" s="96">
        <f t="shared" si="642"/>
        <v>1.000783003331398</v>
      </c>
      <c r="K1268" s="96">
        <v>1</v>
      </c>
      <c r="L1268" s="96">
        <f t="shared" si="643"/>
        <v>1.000783</v>
      </c>
      <c r="M1268" s="96">
        <f t="shared" si="644"/>
        <v>1173.5662345799999</v>
      </c>
      <c r="N1268" s="24">
        <f t="shared" si="599"/>
        <v>0</v>
      </c>
      <c r="O1268" s="95">
        <f t="shared" si="600"/>
        <v>0</v>
      </c>
      <c r="P1268" s="96">
        <f t="shared" si="645"/>
        <v>0</v>
      </c>
      <c r="Q1268" s="5">
        <f t="shared" si="597"/>
        <v>0.12</v>
      </c>
      <c r="R1268" s="8">
        <f t="shared" si="646"/>
        <v>1.002745585</v>
      </c>
      <c r="S1268" s="3">
        <f t="shared" si="647"/>
        <v>3.2221258499999998</v>
      </c>
      <c r="T1268" s="3">
        <f t="shared" si="648"/>
        <v>0</v>
      </c>
      <c r="U1268" s="97" t="str">
        <f t="shared" ref="U1268" si="656">U1267</f>
        <v>A+J=</v>
      </c>
      <c r="V1268" s="122">
        <f t="shared" si="633"/>
        <v>46042</v>
      </c>
      <c r="W1268" s="4"/>
      <c r="X1268" s="17"/>
      <c r="Y1268" s="16"/>
      <c r="Z1268" s="16"/>
      <c r="AD1268" s="5"/>
    </row>
    <row r="1269" spans="1:30" x14ac:dyDescent="0.2">
      <c r="A1269" s="98">
        <f t="shared" si="596"/>
        <v>46021</v>
      </c>
      <c r="B1269" s="96">
        <f t="shared" si="635"/>
        <v>1177.24929883</v>
      </c>
      <c r="C1269" s="3">
        <f t="shared" si="636"/>
        <v>1172.64805116</v>
      </c>
      <c r="D1269" s="99">
        <f t="shared" si="637"/>
        <v>1088.3119999999999</v>
      </c>
      <c r="E1269" s="120">
        <f>IF(DAY(A1268)=$A$5,VLOOKUP(A1268,[1]A!$E$15:$G$200,3),E1268)</f>
        <v>1091.25</v>
      </c>
      <c r="F1269" s="100">
        <f t="shared" si="638"/>
        <v>45312</v>
      </c>
      <c r="G1269" s="141">
        <f t="shared" si="639"/>
        <v>2.6995934989231252E-3</v>
      </c>
      <c r="H1269" s="101">
        <f t="shared" si="640"/>
        <v>10</v>
      </c>
      <c r="I1269" s="101">
        <f t="shared" si="641"/>
        <v>31</v>
      </c>
      <c r="J1269" s="96">
        <f t="shared" si="642"/>
        <v>1.0008700415380984</v>
      </c>
      <c r="K1269" s="96">
        <v>1</v>
      </c>
      <c r="L1269" s="96">
        <f t="shared" si="643"/>
        <v>1.0008700399999999</v>
      </c>
      <c r="M1269" s="96">
        <f t="shared" si="644"/>
        <v>1173.6683018700001</v>
      </c>
      <c r="N1269" s="24">
        <f t="shared" si="599"/>
        <v>0</v>
      </c>
      <c r="O1269" s="95">
        <f t="shared" si="600"/>
        <v>0</v>
      </c>
      <c r="P1269" s="96">
        <f t="shared" si="645"/>
        <v>0</v>
      </c>
      <c r="Q1269" s="5">
        <f t="shared" si="597"/>
        <v>0.12</v>
      </c>
      <c r="R1269" s="8">
        <f t="shared" si="646"/>
        <v>1.0030511150000001</v>
      </c>
      <c r="S1269" s="3">
        <f t="shared" si="647"/>
        <v>3.5809969599999998</v>
      </c>
      <c r="T1269" s="3">
        <f t="shared" si="648"/>
        <v>0</v>
      </c>
      <c r="U1269" s="97" t="str">
        <f t="shared" ref="U1269" si="657">U1268</f>
        <v>A+J=</v>
      </c>
      <c r="V1269" s="122">
        <f t="shared" si="633"/>
        <v>46042</v>
      </c>
      <c r="W1269" s="4"/>
      <c r="X1269" s="17"/>
      <c r="Y1269" s="16"/>
      <c r="Z1269" s="16"/>
      <c r="AD1269" s="5"/>
    </row>
    <row r="1270" spans="1:30" x14ac:dyDescent="0.2">
      <c r="A1270" s="98">
        <f t="shared" si="596"/>
        <v>46022</v>
      </c>
      <c r="B1270" s="96">
        <f t="shared" si="635"/>
        <v>1177.7104087500002</v>
      </c>
      <c r="C1270" s="3">
        <f t="shared" si="636"/>
        <v>1172.64805116</v>
      </c>
      <c r="D1270" s="99">
        <f t="shared" si="637"/>
        <v>1088.3119999999999</v>
      </c>
      <c r="E1270" s="120">
        <f>IF(DAY(A1269)=$A$5,VLOOKUP(A1269,[1]A!$E$15:$G$200,3),E1269)</f>
        <v>1091.25</v>
      </c>
      <c r="F1270" s="100">
        <f t="shared" si="638"/>
        <v>45312</v>
      </c>
      <c r="G1270" s="141">
        <f t="shared" si="639"/>
        <v>2.6995934989231252E-3</v>
      </c>
      <c r="H1270" s="101">
        <f t="shared" si="640"/>
        <v>11</v>
      </c>
      <c r="I1270" s="101">
        <f t="shared" si="641"/>
        <v>31</v>
      </c>
      <c r="J1270" s="96">
        <f t="shared" si="642"/>
        <v>1.0009570873145213</v>
      </c>
      <c r="K1270" s="96">
        <v>1</v>
      </c>
      <c r="L1270" s="96">
        <f t="shared" si="643"/>
        <v>1.0009570800000001</v>
      </c>
      <c r="M1270" s="96">
        <f t="shared" si="644"/>
        <v>1173.7703691500001</v>
      </c>
      <c r="N1270" s="24">
        <f t="shared" si="599"/>
        <v>0</v>
      </c>
      <c r="O1270" s="95">
        <f t="shared" si="600"/>
        <v>0</v>
      </c>
      <c r="P1270" s="96">
        <f t="shared" si="645"/>
        <v>0</v>
      </c>
      <c r="Q1270" s="5">
        <f t="shared" si="597"/>
        <v>0.12</v>
      </c>
      <c r="R1270" s="8">
        <f t="shared" si="646"/>
        <v>1.0033567379999999</v>
      </c>
      <c r="S1270" s="3">
        <f t="shared" si="647"/>
        <v>3.9400396</v>
      </c>
      <c r="T1270" s="3">
        <f t="shared" si="648"/>
        <v>0</v>
      </c>
      <c r="U1270" s="97" t="str">
        <f t="shared" ref="U1270" si="658">U1269</f>
        <v>A+J=</v>
      </c>
      <c r="V1270" s="122">
        <f t="shared" si="633"/>
        <v>46042</v>
      </c>
      <c r="W1270" s="4"/>
      <c r="X1270" s="17"/>
      <c r="Y1270" s="16"/>
      <c r="Z1270" s="16"/>
      <c r="AD1270" s="5"/>
    </row>
    <row r="1271" spans="1:30" x14ac:dyDescent="0.2">
      <c r="A1271" s="98">
        <f t="shared" si="596"/>
        <v>46023</v>
      </c>
      <c r="B1271" s="96">
        <f t="shared" si="635"/>
        <v>1178.17171377</v>
      </c>
      <c r="C1271" s="3">
        <f t="shared" si="636"/>
        <v>1172.64805116</v>
      </c>
      <c r="D1271" s="99">
        <f t="shared" si="637"/>
        <v>1088.3119999999999</v>
      </c>
      <c r="E1271" s="120">
        <f>IF(DAY(A1270)=$A$5,VLOOKUP(A1270,[1]A!$E$15:$G$200,3),E1270)</f>
        <v>1091.25</v>
      </c>
      <c r="F1271" s="100">
        <f t="shared" si="638"/>
        <v>45312</v>
      </c>
      <c r="G1271" s="141">
        <f t="shared" si="639"/>
        <v>2.6995934989231252E-3</v>
      </c>
      <c r="H1271" s="101">
        <f t="shared" si="640"/>
        <v>12</v>
      </c>
      <c r="I1271" s="101">
        <f t="shared" si="641"/>
        <v>31</v>
      </c>
      <c r="J1271" s="96">
        <f t="shared" si="642"/>
        <v>1.0010441406613246</v>
      </c>
      <c r="K1271" s="96">
        <v>1</v>
      </c>
      <c r="L1271" s="96">
        <f t="shared" si="643"/>
        <v>1.0010441400000001</v>
      </c>
      <c r="M1271" s="96">
        <f t="shared" si="644"/>
        <v>1173.8724598900001</v>
      </c>
      <c r="N1271" s="24">
        <f t="shared" si="599"/>
        <v>0</v>
      </c>
      <c r="O1271" s="95">
        <f t="shared" si="600"/>
        <v>0</v>
      </c>
      <c r="P1271" s="96">
        <f t="shared" si="645"/>
        <v>0</v>
      </c>
      <c r="Q1271" s="5">
        <f t="shared" si="597"/>
        <v>0.12</v>
      </c>
      <c r="R1271" s="8">
        <f t="shared" si="646"/>
        <v>1.0036624540000001</v>
      </c>
      <c r="S1271" s="3">
        <f t="shared" si="647"/>
        <v>4.2992538800000002</v>
      </c>
      <c r="T1271" s="3">
        <f t="shared" si="648"/>
        <v>0</v>
      </c>
      <c r="U1271" s="97" t="str">
        <f t="shared" ref="U1271" si="659">U1270</f>
        <v>A+J=</v>
      </c>
      <c r="V1271" s="122">
        <f t="shared" si="633"/>
        <v>46042</v>
      </c>
      <c r="W1271" s="4"/>
      <c r="X1271" s="17"/>
      <c r="Y1271" s="16"/>
      <c r="Z1271" s="16"/>
      <c r="AD1271" s="5"/>
    </row>
    <row r="1272" spans="1:30" x14ac:dyDescent="0.2">
      <c r="A1272" s="98">
        <f t="shared" si="596"/>
        <v>46024</v>
      </c>
      <c r="B1272" s="96">
        <f t="shared" si="635"/>
        <v>1178.63319157</v>
      </c>
      <c r="C1272" s="3">
        <f t="shared" si="636"/>
        <v>1172.64805116</v>
      </c>
      <c r="D1272" s="99">
        <f t="shared" si="637"/>
        <v>1088.3119999999999</v>
      </c>
      <c r="E1272" s="120">
        <f>IF(DAY(A1271)=$A$5,VLOOKUP(A1271,[1]A!$E$15:$G$200,3),E1271)</f>
        <v>1091.25</v>
      </c>
      <c r="F1272" s="100">
        <f t="shared" si="638"/>
        <v>45312</v>
      </c>
      <c r="G1272" s="141">
        <f t="shared" si="639"/>
        <v>2.6995934989231252E-3</v>
      </c>
      <c r="H1272" s="101">
        <f t="shared" si="640"/>
        <v>13</v>
      </c>
      <c r="I1272" s="101">
        <f t="shared" si="641"/>
        <v>31</v>
      </c>
      <c r="J1272" s="96">
        <f t="shared" si="642"/>
        <v>1.0011312015791671</v>
      </c>
      <c r="K1272" s="96">
        <v>1</v>
      </c>
      <c r="L1272" s="96">
        <f t="shared" si="643"/>
        <v>1.0011312000000001</v>
      </c>
      <c r="M1272" s="96">
        <f t="shared" si="644"/>
        <v>1173.9745506300001</v>
      </c>
      <c r="N1272" s="24">
        <f t="shared" si="599"/>
        <v>0</v>
      </c>
      <c r="O1272" s="95">
        <f t="shared" si="600"/>
        <v>0</v>
      </c>
      <c r="P1272" s="96">
        <f t="shared" si="645"/>
        <v>0</v>
      </c>
      <c r="Q1272" s="5">
        <f t="shared" si="597"/>
        <v>0.12</v>
      </c>
      <c r="R1272" s="8">
        <f t="shared" si="646"/>
        <v>1.0039682640000001</v>
      </c>
      <c r="S1272" s="3">
        <f t="shared" si="647"/>
        <v>4.6586409399999997</v>
      </c>
      <c r="T1272" s="3">
        <f t="shared" si="648"/>
        <v>0</v>
      </c>
      <c r="U1272" s="97" t="str">
        <f t="shared" ref="U1272" si="660">U1271</f>
        <v>A+J=</v>
      </c>
      <c r="V1272" s="122">
        <f t="shared" si="633"/>
        <v>46042</v>
      </c>
      <c r="W1272" s="4"/>
      <c r="X1272" s="17"/>
      <c r="Y1272" s="16"/>
      <c r="Z1272" s="16"/>
      <c r="AD1272" s="5"/>
    </row>
    <row r="1273" spans="1:30" x14ac:dyDescent="0.2">
      <c r="A1273" s="98">
        <f t="shared" si="596"/>
        <v>46025</v>
      </c>
      <c r="B1273" s="96">
        <f t="shared" si="635"/>
        <v>1179.09485161</v>
      </c>
      <c r="C1273" s="3">
        <f t="shared" si="636"/>
        <v>1172.64805116</v>
      </c>
      <c r="D1273" s="99">
        <f t="shared" si="637"/>
        <v>1088.3119999999999</v>
      </c>
      <c r="E1273" s="120">
        <f>IF(DAY(A1272)=$A$5,VLOOKUP(A1272,[1]A!$E$15:$G$200,3),E1272)</f>
        <v>1091.25</v>
      </c>
      <c r="F1273" s="100">
        <f t="shared" si="638"/>
        <v>45312</v>
      </c>
      <c r="G1273" s="141">
        <f t="shared" si="639"/>
        <v>2.6995934989231252E-3</v>
      </c>
      <c r="H1273" s="101">
        <f t="shared" si="640"/>
        <v>14</v>
      </c>
      <c r="I1273" s="101">
        <f t="shared" si="641"/>
        <v>31</v>
      </c>
      <c r="J1273" s="96">
        <f t="shared" si="642"/>
        <v>1.0012182700687071</v>
      </c>
      <c r="K1273" s="96">
        <v>1</v>
      </c>
      <c r="L1273" s="96">
        <f t="shared" si="643"/>
        <v>1.0012182700000001</v>
      </c>
      <c r="M1273" s="96">
        <f t="shared" si="644"/>
        <v>1174.0766530999999</v>
      </c>
      <c r="N1273" s="24">
        <f t="shared" si="599"/>
        <v>0</v>
      </c>
      <c r="O1273" s="95">
        <f t="shared" si="600"/>
        <v>0</v>
      </c>
      <c r="P1273" s="96">
        <f t="shared" si="645"/>
        <v>0</v>
      </c>
      <c r="Q1273" s="5">
        <f t="shared" si="597"/>
        <v>0.12</v>
      </c>
      <c r="R1273" s="8">
        <f t="shared" si="646"/>
        <v>1.0042741660000001</v>
      </c>
      <c r="S1273" s="3">
        <f t="shared" si="647"/>
        <v>5.0181985100000004</v>
      </c>
      <c r="T1273" s="3">
        <f t="shared" si="648"/>
        <v>0</v>
      </c>
      <c r="U1273" s="97" t="str">
        <f t="shared" ref="U1273" si="661">U1272</f>
        <v>A+J=</v>
      </c>
      <c r="V1273" s="122">
        <f t="shared" si="633"/>
        <v>46042</v>
      </c>
      <c r="W1273" s="4"/>
      <c r="X1273" s="17"/>
      <c r="Y1273" s="16"/>
      <c r="Z1273" s="16"/>
      <c r="AD1273" s="5"/>
    </row>
    <row r="1274" spans="1:30" x14ac:dyDescent="0.2">
      <c r="A1274" s="98">
        <f t="shared" si="596"/>
        <v>46026</v>
      </c>
      <c r="B1274" s="96">
        <f t="shared" si="635"/>
        <v>1179.5566844699999</v>
      </c>
      <c r="C1274" s="3">
        <f t="shared" si="636"/>
        <v>1172.64805116</v>
      </c>
      <c r="D1274" s="99">
        <f t="shared" si="637"/>
        <v>1088.3119999999999</v>
      </c>
      <c r="E1274" s="120">
        <f>IF(DAY(A1273)=$A$5,VLOOKUP(A1273,[1]A!$E$15:$G$200,3),E1273)</f>
        <v>1091.25</v>
      </c>
      <c r="F1274" s="100">
        <f t="shared" si="638"/>
        <v>45312</v>
      </c>
      <c r="G1274" s="141">
        <f t="shared" si="639"/>
        <v>2.6995934989231252E-3</v>
      </c>
      <c r="H1274" s="101">
        <f t="shared" si="640"/>
        <v>15</v>
      </c>
      <c r="I1274" s="101">
        <f t="shared" si="641"/>
        <v>31</v>
      </c>
      <c r="J1274" s="96">
        <f t="shared" si="642"/>
        <v>1.001305346130603</v>
      </c>
      <c r="K1274" s="96">
        <v>1</v>
      </c>
      <c r="L1274" s="96">
        <f t="shared" si="643"/>
        <v>1.00130534</v>
      </c>
      <c r="M1274" s="96">
        <f t="shared" si="644"/>
        <v>1174.1787555599999</v>
      </c>
      <c r="N1274" s="24">
        <f t="shared" si="599"/>
        <v>0</v>
      </c>
      <c r="O1274" s="95">
        <f t="shared" si="600"/>
        <v>0</v>
      </c>
      <c r="P1274" s="96">
        <f t="shared" si="645"/>
        <v>0</v>
      </c>
      <c r="Q1274" s="5">
        <f t="shared" si="597"/>
        <v>0.12</v>
      </c>
      <c r="R1274" s="8">
        <f t="shared" si="646"/>
        <v>1.0045801620000001</v>
      </c>
      <c r="S1274" s="3">
        <f t="shared" si="647"/>
        <v>5.3779289099999996</v>
      </c>
      <c r="T1274" s="3">
        <f t="shared" si="648"/>
        <v>0</v>
      </c>
      <c r="U1274" s="97" t="str">
        <f t="shared" ref="U1274" si="662">U1273</f>
        <v>A+J=</v>
      </c>
      <c r="V1274" s="122">
        <f t="shared" si="633"/>
        <v>46042</v>
      </c>
      <c r="W1274" s="4"/>
      <c r="X1274" s="17"/>
      <c r="Y1274" s="16"/>
      <c r="Z1274" s="16"/>
      <c r="AD1274" s="5"/>
    </row>
    <row r="1275" spans="1:30" x14ac:dyDescent="0.2">
      <c r="A1275" s="98">
        <f t="shared" si="596"/>
        <v>46027</v>
      </c>
      <c r="B1275" s="96">
        <f t="shared" si="635"/>
        <v>1180.01870082</v>
      </c>
      <c r="C1275" s="3">
        <f t="shared" si="636"/>
        <v>1172.64805116</v>
      </c>
      <c r="D1275" s="99">
        <f t="shared" si="637"/>
        <v>1088.3119999999999</v>
      </c>
      <c r="E1275" s="120">
        <f>IF(DAY(A1274)=$A$5,VLOOKUP(A1274,[1]A!$E$15:$G$200,3),E1274)</f>
        <v>1091.25</v>
      </c>
      <c r="F1275" s="100">
        <f t="shared" si="638"/>
        <v>45312</v>
      </c>
      <c r="G1275" s="141">
        <f t="shared" si="639"/>
        <v>2.6995934989231252E-3</v>
      </c>
      <c r="H1275" s="101">
        <f t="shared" si="640"/>
        <v>16</v>
      </c>
      <c r="I1275" s="101">
        <f t="shared" si="641"/>
        <v>31</v>
      </c>
      <c r="J1275" s="96">
        <f t="shared" si="642"/>
        <v>1.0013924297655135</v>
      </c>
      <c r="K1275" s="96">
        <v>1</v>
      </c>
      <c r="L1275" s="96">
        <f t="shared" si="643"/>
        <v>1.0013924199999999</v>
      </c>
      <c r="M1275" s="96">
        <f t="shared" si="644"/>
        <v>1174.28086975</v>
      </c>
      <c r="N1275" s="24">
        <f t="shared" si="599"/>
        <v>0</v>
      </c>
      <c r="O1275" s="95">
        <f t="shared" si="600"/>
        <v>0</v>
      </c>
      <c r="P1275" s="96">
        <f t="shared" si="645"/>
        <v>0</v>
      </c>
      <c r="Q1275" s="5">
        <f t="shared" si="597"/>
        <v>0.12</v>
      </c>
      <c r="R1275" s="8">
        <f t="shared" si="646"/>
        <v>1.0048862510000001</v>
      </c>
      <c r="S1275" s="3">
        <f t="shared" si="647"/>
        <v>5.7378310700000004</v>
      </c>
      <c r="T1275" s="3">
        <f t="shared" si="648"/>
        <v>0</v>
      </c>
      <c r="U1275" s="97" t="str">
        <f t="shared" ref="U1275" si="663">U1274</f>
        <v>A+J=</v>
      </c>
      <c r="V1275" s="122">
        <f t="shared" si="633"/>
        <v>46042</v>
      </c>
      <c r="W1275" s="4"/>
      <c r="X1275" s="17"/>
      <c r="Y1275" s="16"/>
      <c r="Z1275" s="16"/>
      <c r="AD1275" s="5"/>
    </row>
    <row r="1276" spans="1:30" x14ac:dyDescent="0.2">
      <c r="A1276" s="98">
        <f t="shared" si="596"/>
        <v>46028</v>
      </c>
      <c r="B1276" s="96">
        <f t="shared" si="635"/>
        <v>1180.4809124799999</v>
      </c>
      <c r="C1276" s="3">
        <f t="shared" si="636"/>
        <v>1172.64805116</v>
      </c>
      <c r="D1276" s="99">
        <f t="shared" si="637"/>
        <v>1088.3119999999999</v>
      </c>
      <c r="E1276" s="120">
        <f>IF(DAY(A1275)=$A$5,VLOOKUP(A1275,[1]A!$E$15:$G$200,3),E1275)</f>
        <v>1091.25</v>
      </c>
      <c r="F1276" s="100">
        <f t="shared" si="638"/>
        <v>45312</v>
      </c>
      <c r="G1276" s="141">
        <f t="shared" si="639"/>
        <v>2.6995934989231252E-3</v>
      </c>
      <c r="H1276" s="101">
        <f t="shared" si="640"/>
        <v>17</v>
      </c>
      <c r="I1276" s="101">
        <f t="shared" si="641"/>
        <v>31</v>
      </c>
      <c r="J1276" s="96">
        <f t="shared" si="642"/>
        <v>1.0014795209740972</v>
      </c>
      <c r="K1276" s="96">
        <v>1</v>
      </c>
      <c r="L1276" s="96">
        <f t="shared" si="643"/>
        <v>1.00147952</v>
      </c>
      <c r="M1276" s="96">
        <f t="shared" si="644"/>
        <v>1174.3830074</v>
      </c>
      <c r="N1276" s="24">
        <f t="shared" si="599"/>
        <v>0</v>
      </c>
      <c r="O1276" s="95">
        <f t="shared" si="600"/>
        <v>0</v>
      </c>
      <c r="P1276" s="96">
        <f t="shared" si="645"/>
        <v>0</v>
      </c>
      <c r="Q1276" s="5">
        <f t="shared" si="597"/>
        <v>0.12</v>
      </c>
      <c r="R1276" s="8">
        <f t="shared" si="646"/>
        <v>1.0051924329999999</v>
      </c>
      <c r="S1276" s="3">
        <f t="shared" si="647"/>
        <v>6.0979050800000003</v>
      </c>
      <c r="T1276" s="3">
        <f t="shared" si="648"/>
        <v>0</v>
      </c>
      <c r="U1276" s="97" t="str">
        <f t="shared" ref="U1276" si="664">U1275</f>
        <v>A+J=</v>
      </c>
      <c r="V1276" s="122">
        <f t="shared" si="633"/>
        <v>46042</v>
      </c>
      <c r="W1276" s="4"/>
      <c r="X1276" s="17"/>
      <c r="Y1276" s="16"/>
      <c r="Z1276" s="16"/>
      <c r="AD1276" s="5"/>
    </row>
    <row r="1277" spans="1:30" x14ac:dyDescent="0.2">
      <c r="A1277" s="98">
        <f t="shared" si="596"/>
        <v>46029</v>
      </c>
      <c r="B1277" s="96">
        <f t="shared" si="635"/>
        <v>1180.9432852899999</v>
      </c>
      <c r="C1277" s="3">
        <f t="shared" si="636"/>
        <v>1172.64805116</v>
      </c>
      <c r="D1277" s="99">
        <f t="shared" si="637"/>
        <v>1088.3119999999999</v>
      </c>
      <c r="E1277" s="120">
        <f>IF(DAY(A1276)=$A$5,VLOOKUP(A1276,[1]A!$E$15:$G$200,3),E1276)</f>
        <v>1091.25</v>
      </c>
      <c r="F1277" s="100">
        <f t="shared" si="638"/>
        <v>45312</v>
      </c>
      <c r="G1277" s="141">
        <f t="shared" si="639"/>
        <v>2.6995934989231252E-3</v>
      </c>
      <c r="H1277" s="101">
        <f t="shared" si="640"/>
        <v>18</v>
      </c>
      <c r="I1277" s="101">
        <f t="shared" si="641"/>
        <v>31</v>
      </c>
      <c r="J1277" s="96">
        <f t="shared" si="642"/>
        <v>1.001566619757013</v>
      </c>
      <c r="K1277" s="96">
        <v>1</v>
      </c>
      <c r="L1277" s="96">
        <f t="shared" si="643"/>
        <v>1.00156661</v>
      </c>
      <c r="M1277" s="96">
        <f t="shared" si="644"/>
        <v>1174.4851333199999</v>
      </c>
      <c r="N1277" s="24">
        <f t="shared" si="599"/>
        <v>0</v>
      </c>
      <c r="O1277" s="95">
        <f t="shared" si="600"/>
        <v>0</v>
      </c>
      <c r="P1277" s="96">
        <f t="shared" si="645"/>
        <v>0</v>
      </c>
      <c r="Q1277" s="5">
        <f t="shared" si="597"/>
        <v>0.12</v>
      </c>
      <c r="R1277" s="8">
        <f t="shared" si="646"/>
        <v>1.005498709</v>
      </c>
      <c r="S1277" s="3">
        <f t="shared" si="647"/>
        <v>6.4581519700000003</v>
      </c>
      <c r="T1277" s="3">
        <f t="shared" si="648"/>
        <v>0</v>
      </c>
      <c r="U1277" s="97" t="str">
        <f t="shared" ref="U1277" si="665">U1276</f>
        <v>A+J=</v>
      </c>
      <c r="V1277" s="122">
        <f t="shared" si="633"/>
        <v>46042</v>
      </c>
      <c r="W1277" s="4"/>
      <c r="X1277" s="17"/>
      <c r="Y1277" s="16"/>
      <c r="Z1277" s="16"/>
      <c r="AD1277" s="5"/>
    </row>
    <row r="1278" spans="1:30" x14ac:dyDescent="0.2">
      <c r="A1278" s="98">
        <f t="shared" si="596"/>
        <v>46030</v>
      </c>
      <c r="B1278" s="96">
        <f t="shared" si="635"/>
        <v>1181.4058534799999</v>
      </c>
      <c r="C1278" s="3">
        <f t="shared" si="636"/>
        <v>1172.64805116</v>
      </c>
      <c r="D1278" s="99">
        <f t="shared" si="637"/>
        <v>1088.3119999999999</v>
      </c>
      <c r="E1278" s="120">
        <f>IF(DAY(A1277)=$A$5,VLOOKUP(A1277,[1]A!$E$15:$G$200,3),E1277)</f>
        <v>1091.25</v>
      </c>
      <c r="F1278" s="100">
        <f t="shared" si="638"/>
        <v>45312</v>
      </c>
      <c r="G1278" s="141">
        <f t="shared" si="639"/>
        <v>2.6995934989231252E-3</v>
      </c>
      <c r="H1278" s="101">
        <f t="shared" si="640"/>
        <v>19</v>
      </c>
      <c r="I1278" s="101">
        <f t="shared" si="641"/>
        <v>31</v>
      </c>
      <c r="J1278" s="96">
        <f t="shared" si="642"/>
        <v>1.0016537261149192</v>
      </c>
      <c r="K1278" s="96">
        <v>1</v>
      </c>
      <c r="L1278" s="96">
        <f t="shared" si="643"/>
        <v>1.00165372</v>
      </c>
      <c r="M1278" s="96">
        <f t="shared" si="644"/>
        <v>1174.5872826899999</v>
      </c>
      <c r="N1278" s="24">
        <f t="shared" si="599"/>
        <v>0</v>
      </c>
      <c r="O1278" s="95">
        <f t="shared" si="600"/>
        <v>0</v>
      </c>
      <c r="P1278" s="96">
        <f t="shared" si="645"/>
        <v>0</v>
      </c>
      <c r="Q1278" s="5">
        <f t="shared" si="597"/>
        <v>0.12</v>
      </c>
      <c r="R1278" s="8">
        <f t="shared" si="646"/>
        <v>1.0058050780000001</v>
      </c>
      <c r="S1278" s="3">
        <f t="shared" si="647"/>
        <v>6.8185707899999999</v>
      </c>
      <c r="T1278" s="3">
        <f t="shared" si="648"/>
        <v>0</v>
      </c>
      <c r="U1278" s="97" t="str">
        <f t="shared" ref="U1278" si="666">U1277</f>
        <v>A+J=</v>
      </c>
      <c r="V1278" s="122">
        <f t="shared" si="633"/>
        <v>46042</v>
      </c>
      <c r="W1278" s="4"/>
      <c r="X1278" s="17"/>
      <c r="Y1278" s="16"/>
      <c r="Z1278" s="16"/>
      <c r="AD1278" s="5"/>
    </row>
    <row r="1279" spans="1:30" x14ac:dyDescent="0.2">
      <c r="A1279" s="98">
        <f t="shared" si="596"/>
        <v>46031</v>
      </c>
      <c r="B1279" s="96">
        <f t="shared" si="635"/>
        <v>1181.86860531</v>
      </c>
      <c r="C1279" s="3">
        <f t="shared" si="636"/>
        <v>1172.64805116</v>
      </c>
      <c r="D1279" s="99">
        <f t="shared" si="637"/>
        <v>1088.3119999999999</v>
      </c>
      <c r="E1279" s="120">
        <f>IF(DAY(A1278)=$A$5,VLOOKUP(A1278,[1]A!$E$15:$G$200,3),E1278)</f>
        <v>1091.25</v>
      </c>
      <c r="F1279" s="100">
        <f t="shared" si="638"/>
        <v>45312</v>
      </c>
      <c r="G1279" s="141">
        <f t="shared" si="639"/>
        <v>2.6995934989231252E-3</v>
      </c>
      <c r="H1279" s="101">
        <f t="shared" si="640"/>
        <v>20</v>
      </c>
      <c r="I1279" s="101">
        <f t="shared" si="641"/>
        <v>31</v>
      </c>
      <c r="J1279" s="96">
        <f t="shared" si="642"/>
        <v>1.0017408400484749</v>
      </c>
      <c r="K1279" s="96">
        <v>1</v>
      </c>
      <c r="L1279" s="96">
        <f t="shared" si="643"/>
        <v>1.0017408400000001</v>
      </c>
      <c r="M1279" s="96">
        <f t="shared" si="644"/>
        <v>1174.68944379</v>
      </c>
      <c r="N1279" s="24">
        <f t="shared" si="599"/>
        <v>0</v>
      </c>
      <c r="O1279" s="95">
        <f t="shared" si="600"/>
        <v>0</v>
      </c>
      <c r="P1279" s="96">
        <f t="shared" si="645"/>
        <v>0</v>
      </c>
      <c r="Q1279" s="5">
        <f t="shared" si="597"/>
        <v>0.12</v>
      </c>
      <c r="R1279" s="8">
        <f t="shared" si="646"/>
        <v>1.00611154</v>
      </c>
      <c r="S1279" s="3">
        <f t="shared" si="647"/>
        <v>7.1791615200000001</v>
      </c>
      <c r="T1279" s="3">
        <f t="shared" si="648"/>
        <v>0</v>
      </c>
      <c r="U1279" s="97" t="str">
        <f t="shared" ref="U1279" si="667">U1278</f>
        <v>A+J=</v>
      </c>
      <c r="V1279" s="122">
        <f t="shared" si="633"/>
        <v>46042</v>
      </c>
      <c r="W1279" s="4"/>
      <c r="X1279" s="17"/>
      <c r="Y1279" s="16"/>
      <c r="Z1279" s="16"/>
      <c r="AD1279" s="5"/>
    </row>
    <row r="1280" spans="1:30" x14ac:dyDescent="0.2">
      <c r="A1280" s="98">
        <f t="shared" si="596"/>
        <v>46032</v>
      </c>
      <c r="B1280" s="96">
        <f t="shared" si="635"/>
        <v>1182.3315290099999</v>
      </c>
      <c r="C1280" s="3">
        <f t="shared" si="636"/>
        <v>1172.64805116</v>
      </c>
      <c r="D1280" s="99">
        <f t="shared" si="637"/>
        <v>1088.3119999999999</v>
      </c>
      <c r="E1280" s="120">
        <f>IF(DAY(A1279)=$A$5,VLOOKUP(A1279,[1]A!$E$15:$G$200,3),E1279)</f>
        <v>1091.25</v>
      </c>
      <c r="F1280" s="100">
        <f t="shared" si="638"/>
        <v>45312</v>
      </c>
      <c r="G1280" s="141">
        <f t="shared" si="639"/>
        <v>2.6995934989231252E-3</v>
      </c>
      <c r="H1280" s="101">
        <f t="shared" si="640"/>
        <v>21</v>
      </c>
      <c r="I1280" s="101">
        <f t="shared" si="641"/>
        <v>31</v>
      </c>
      <c r="J1280" s="96">
        <f t="shared" si="642"/>
        <v>1.001827961558339</v>
      </c>
      <c r="K1280" s="96">
        <v>1</v>
      </c>
      <c r="L1280" s="96">
        <f t="shared" si="643"/>
        <v>1.00182796</v>
      </c>
      <c r="M1280" s="96">
        <f t="shared" si="644"/>
        <v>1174.7916048899999</v>
      </c>
      <c r="N1280" s="24">
        <f t="shared" si="599"/>
        <v>0</v>
      </c>
      <c r="O1280" s="95">
        <f t="shared" si="600"/>
        <v>0</v>
      </c>
      <c r="P1280" s="96">
        <f t="shared" si="645"/>
        <v>0</v>
      </c>
      <c r="Q1280" s="5">
        <f t="shared" si="597"/>
        <v>0.12</v>
      </c>
      <c r="R1280" s="8">
        <f t="shared" si="646"/>
        <v>1.0064180949999999</v>
      </c>
      <c r="S1280" s="3">
        <f t="shared" si="647"/>
        <v>7.5399241200000002</v>
      </c>
      <c r="T1280" s="3">
        <f t="shared" si="648"/>
        <v>0</v>
      </c>
      <c r="U1280" s="97" t="str">
        <f t="shared" ref="U1280" si="668">U1279</f>
        <v>A+J=</v>
      </c>
      <c r="V1280" s="122">
        <f t="shared" si="633"/>
        <v>46042</v>
      </c>
      <c r="W1280" s="4"/>
      <c r="X1280" s="17"/>
      <c r="Y1280" s="16"/>
      <c r="Z1280" s="16"/>
      <c r="AD1280" s="5"/>
    </row>
    <row r="1281" spans="1:30" x14ac:dyDescent="0.2">
      <c r="A1281" s="98">
        <f t="shared" si="596"/>
        <v>46033</v>
      </c>
      <c r="B1281" s="96">
        <f t="shared" si="635"/>
        <v>1182.7946375900001</v>
      </c>
      <c r="C1281" s="3">
        <f t="shared" si="636"/>
        <v>1172.64805116</v>
      </c>
      <c r="D1281" s="99">
        <f t="shared" si="637"/>
        <v>1088.3119999999999</v>
      </c>
      <c r="E1281" s="120">
        <f>IF(DAY(A1280)=$A$5,VLOOKUP(A1280,[1]A!$E$15:$G$200,3),E1280)</f>
        <v>1091.25</v>
      </c>
      <c r="F1281" s="100">
        <f t="shared" si="638"/>
        <v>45312</v>
      </c>
      <c r="G1281" s="141">
        <f t="shared" si="639"/>
        <v>2.6995934989231252E-3</v>
      </c>
      <c r="H1281" s="101">
        <f t="shared" si="640"/>
        <v>22</v>
      </c>
      <c r="I1281" s="101">
        <f t="shared" si="641"/>
        <v>31</v>
      </c>
      <c r="J1281" s="96">
        <f t="shared" si="642"/>
        <v>1.0019150906451701</v>
      </c>
      <c r="K1281" s="96">
        <v>1</v>
      </c>
      <c r="L1281" s="96">
        <f t="shared" si="643"/>
        <v>1.00191509</v>
      </c>
      <c r="M1281" s="96">
        <f t="shared" si="644"/>
        <v>1174.89377771</v>
      </c>
      <c r="N1281" s="24">
        <f t="shared" si="599"/>
        <v>0</v>
      </c>
      <c r="O1281" s="95">
        <f t="shared" si="600"/>
        <v>0</v>
      </c>
      <c r="P1281" s="96">
        <f t="shared" si="645"/>
        <v>0</v>
      </c>
      <c r="Q1281" s="5">
        <f t="shared" si="597"/>
        <v>0.12</v>
      </c>
      <c r="R1281" s="8">
        <f t="shared" si="646"/>
        <v>1.006724744</v>
      </c>
      <c r="S1281" s="3">
        <f t="shared" si="647"/>
        <v>7.9008598799999996</v>
      </c>
      <c r="T1281" s="3">
        <f t="shared" si="648"/>
        <v>0</v>
      </c>
      <c r="U1281" s="97" t="str">
        <f t="shared" ref="U1281" si="669">U1280</f>
        <v>A+J=</v>
      </c>
      <c r="V1281" s="122">
        <f t="shared" si="633"/>
        <v>46042</v>
      </c>
      <c r="W1281" s="4"/>
      <c r="X1281" s="17"/>
      <c r="Y1281" s="16"/>
      <c r="Z1281" s="16"/>
      <c r="AD1281" s="5"/>
    </row>
    <row r="1282" spans="1:30" x14ac:dyDescent="0.2">
      <c r="A1282" s="98">
        <f t="shared" si="596"/>
        <v>46034</v>
      </c>
      <c r="B1282" s="96">
        <f t="shared" si="635"/>
        <v>1183.25791929</v>
      </c>
      <c r="C1282" s="3">
        <f t="shared" si="636"/>
        <v>1172.64805116</v>
      </c>
      <c r="D1282" s="99">
        <f t="shared" si="637"/>
        <v>1088.3119999999999</v>
      </c>
      <c r="E1282" s="120">
        <f>IF(DAY(A1281)=$A$5,VLOOKUP(A1281,[1]A!$E$15:$G$200,3),E1281)</f>
        <v>1091.25</v>
      </c>
      <c r="F1282" s="100">
        <f t="shared" si="638"/>
        <v>45312</v>
      </c>
      <c r="G1282" s="141">
        <f t="shared" si="639"/>
        <v>2.6995934989231252E-3</v>
      </c>
      <c r="H1282" s="101">
        <f t="shared" si="640"/>
        <v>23</v>
      </c>
      <c r="I1282" s="101">
        <f t="shared" si="641"/>
        <v>31</v>
      </c>
      <c r="J1282" s="96">
        <f t="shared" si="642"/>
        <v>1.0020022273096274</v>
      </c>
      <c r="K1282" s="96">
        <v>1</v>
      </c>
      <c r="L1282" s="96">
        <f t="shared" si="643"/>
        <v>1.0020022200000001</v>
      </c>
      <c r="M1282" s="96">
        <f t="shared" si="644"/>
        <v>1174.99595054</v>
      </c>
      <c r="N1282" s="24">
        <f t="shared" si="599"/>
        <v>0</v>
      </c>
      <c r="O1282" s="95">
        <f t="shared" si="600"/>
        <v>0</v>
      </c>
      <c r="P1282" s="96">
        <f t="shared" si="645"/>
        <v>0</v>
      </c>
      <c r="Q1282" s="5">
        <f t="shared" si="597"/>
        <v>0.12</v>
      </c>
      <c r="R1282" s="8">
        <f t="shared" si="646"/>
        <v>1.0070314869999999</v>
      </c>
      <c r="S1282" s="3">
        <f t="shared" si="647"/>
        <v>8.2619687499999994</v>
      </c>
      <c r="T1282" s="3">
        <f t="shared" si="648"/>
        <v>0</v>
      </c>
      <c r="U1282" s="97" t="str">
        <f t="shared" ref="U1282" si="670">U1281</f>
        <v>A+J=</v>
      </c>
      <c r="V1282" s="122">
        <f t="shared" si="633"/>
        <v>46042</v>
      </c>
      <c r="W1282" s="4"/>
      <c r="X1282" s="17"/>
      <c r="Y1282" s="16"/>
      <c r="Z1282" s="16"/>
      <c r="AD1282" s="5"/>
    </row>
    <row r="1283" spans="1:30" x14ac:dyDescent="0.2">
      <c r="A1283" s="98">
        <f t="shared" si="596"/>
        <v>46035</v>
      </c>
      <c r="B1283" s="96">
        <f t="shared" si="635"/>
        <v>1183.7213965599999</v>
      </c>
      <c r="C1283" s="3">
        <f t="shared" si="636"/>
        <v>1172.64805116</v>
      </c>
      <c r="D1283" s="99">
        <f t="shared" si="637"/>
        <v>1088.3119999999999</v>
      </c>
      <c r="E1283" s="120">
        <f>IF(DAY(A1282)=$A$5,VLOOKUP(A1282,[1]A!$E$15:$G$200,3),E1282)</f>
        <v>1091.25</v>
      </c>
      <c r="F1283" s="100">
        <f t="shared" si="638"/>
        <v>45312</v>
      </c>
      <c r="G1283" s="141">
        <f t="shared" si="639"/>
        <v>2.6995934989231252E-3</v>
      </c>
      <c r="H1283" s="101">
        <f t="shared" si="640"/>
        <v>24</v>
      </c>
      <c r="I1283" s="101">
        <f t="shared" si="641"/>
        <v>31</v>
      </c>
      <c r="J1283" s="96">
        <f t="shared" si="642"/>
        <v>1.00208937155237</v>
      </c>
      <c r="K1283" s="96">
        <v>1</v>
      </c>
      <c r="L1283" s="96">
        <f t="shared" si="643"/>
        <v>1.00208937</v>
      </c>
      <c r="M1283" s="96">
        <f t="shared" si="644"/>
        <v>1175.0981468099999</v>
      </c>
      <c r="N1283" s="24">
        <f t="shared" si="599"/>
        <v>0</v>
      </c>
      <c r="O1283" s="95">
        <f t="shared" si="600"/>
        <v>0</v>
      </c>
      <c r="P1283" s="96">
        <f t="shared" si="645"/>
        <v>0</v>
      </c>
      <c r="Q1283" s="5">
        <f t="shared" si="597"/>
        <v>0.12</v>
      </c>
      <c r="R1283" s="8">
        <f t="shared" si="646"/>
        <v>1.0073383229999999</v>
      </c>
      <c r="S1283" s="3">
        <f t="shared" si="647"/>
        <v>8.6232497499999994</v>
      </c>
      <c r="T1283" s="3">
        <f t="shared" si="648"/>
        <v>0</v>
      </c>
      <c r="U1283" s="97" t="str">
        <f t="shared" ref="U1283" si="671">U1282</f>
        <v>A+J=</v>
      </c>
      <c r="V1283" s="122">
        <f t="shared" si="633"/>
        <v>46042</v>
      </c>
      <c r="W1283" s="4"/>
      <c r="X1283" s="17"/>
      <c r="Y1283" s="16"/>
      <c r="Z1283" s="16"/>
      <c r="AD1283" s="5"/>
    </row>
    <row r="1284" spans="1:30" x14ac:dyDescent="0.2">
      <c r="A1284" s="98">
        <f t="shared" si="596"/>
        <v>46036</v>
      </c>
      <c r="B1284" s="96">
        <f t="shared" si="635"/>
        <v>1184.1850458599999</v>
      </c>
      <c r="C1284" s="3">
        <f t="shared" si="636"/>
        <v>1172.64805116</v>
      </c>
      <c r="D1284" s="99">
        <f t="shared" si="637"/>
        <v>1088.3119999999999</v>
      </c>
      <c r="E1284" s="120">
        <f>IF(DAY(A1283)=$A$5,VLOOKUP(A1283,[1]A!$E$15:$G$200,3),E1283)</f>
        <v>1091.25</v>
      </c>
      <c r="F1284" s="100">
        <f t="shared" si="638"/>
        <v>45312</v>
      </c>
      <c r="G1284" s="141">
        <f t="shared" si="639"/>
        <v>2.6995934989231252E-3</v>
      </c>
      <c r="H1284" s="101">
        <f t="shared" si="640"/>
        <v>25</v>
      </c>
      <c r="I1284" s="101">
        <f t="shared" si="641"/>
        <v>31</v>
      </c>
      <c r="J1284" s="96">
        <f t="shared" si="642"/>
        <v>1.0021765233740567</v>
      </c>
      <c r="K1284" s="96">
        <v>1</v>
      </c>
      <c r="L1284" s="96">
        <f t="shared" si="643"/>
        <v>1.0021765199999999</v>
      </c>
      <c r="M1284" s="96">
        <f t="shared" si="644"/>
        <v>1175.2003430899999</v>
      </c>
      <c r="N1284" s="24">
        <f t="shared" si="599"/>
        <v>0</v>
      </c>
      <c r="O1284" s="95">
        <f t="shared" si="600"/>
        <v>0</v>
      </c>
      <c r="P1284" s="96">
        <f t="shared" si="645"/>
        <v>0</v>
      </c>
      <c r="Q1284" s="5">
        <f t="shared" si="597"/>
        <v>0.12</v>
      </c>
      <c r="R1284" s="8">
        <f t="shared" si="646"/>
        <v>1.0076452520000001</v>
      </c>
      <c r="S1284" s="3">
        <f t="shared" si="647"/>
        <v>8.9847027700000002</v>
      </c>
      <c r="T1284" s="3">
        <f t="shared" si="648"/>
        <v>0</v>
      </c>
      <c r="U1284" s="97" t="str">
        <f t="shared" ref="U1284" si="672">U1283</f>
        <v>A+J=</v>
      </c>
      <c r="V1284" s="122">
        <f t="shared" si="633"/>
        <v>46042</v>
      </c>
      <c r="W1284" s="4"/>
      <c r="X1284" s="17"/>
      <c r="Y1284" s="16"/>
      <c r="Z1284" s="16"/>
      <c r="AD1284" s="5"/>
    </row>
    <row r="1285" spans="1:30" x14ac:dyDescent="0.2">
      <c r="A1285" s="98">
        <f t="shared" si="596"/>
        <v>46037</v>
      </c>
      <c r="B1285" s="96">
        <f t="shared" si="635"/>
        <v>1184.64888019</v>
      </c>
      <c r="C1285" s="3">
        <f t="shared" si="636"/>
        <v>1172.64805116</v>
      </c>
      <c r="D1285" s="99">
        <f t="shared" si="637"/>
        <v>1088.3119999999999</v>
      </c>
      <c r="E1285" s="120">
        <f>IF(DAY(A1284)=$A$5,VLOOKUP(A1284,[1]A!$E$15:$G$200,3),E1284)</f>
        <v>1091.25</v>
      </c>
      <c r="F1285" s="100">
        <f t="shared" si="638"/>
        <v>45312</v>
      </c>
      <c r="G1285" s="141">
        <f t="shared" si="639"/>
        <v>2.6995934989231252E-3</v>
      </c>
      <c r="H1285" s="101">
        <f t="shared" si="640"/>
        <v>26</v>
      </c>
      <c r="I1285" s="101">
        <f t="shared" si="641"/>
        <v>31</v>
      </c>
      <c r="J1285" s="96">
        <f t="shared" si="642"/>
        <v>1.0022636827753468</v>
      </c>
      <c r="K1285" s="96">
        <v>1</v>
      </c>
      <c r="L1285" s="96">
        <f t="shared" si="643"/>
        <v>1.00226368</v>
      </c>
      <c r="M1285" s="96">
        <f t="shared" si="644"/>
        <v>1175.3025511000001</v>
      </c>
      <c r="N1285" s="24">
        <f t="shared" si="599"/>
        <v>0</v>
      </c>
      <c r="O1285" s="95">
        <f t="shared" si="600"/>
        <v>0</v>
      </c>
      <c r="P1285" s="96">
        <f t="shared" si="645"/>
        <v>0</v>
      </c>
      <c r="Q1285" s="5">
        <f t="shared" si="597"/>
        <v>0.12</v>
      </c>
      <c r="R1285" s="8">
        <f t="shared" si="646"/>
        <v>1.0079522750000001</v>
      </c>
      <c r="S1285" s="3">
        <f t="shared" si="647"/>
        <v>9.3463290899999993</v>
      </c>
      <c r="T1285" s="3">
        <f t="shared" si="648"/>
        <v>0</v>
      </c>
      <c r="U1285" s="97" t="str">
        <f t="shared" ref="U1285" si="673">U1284</f>
        <v>A+J=</v>
      </c>
      <c r="V1285" s="122">
        <f t="shared" si="633"/>
        <v>46042</v>
      </c>
      <c r="W1285" s="4"/>
      <c r="X1285" s="17"/>
      <c r="Y1285" s="16"/>
      <c r="Z1285" s="16"/>
      <c r="AD1285" s="5"/>
    </row>
    <row r="1286" spans="1:30" x14ac:dyDescent="0.2">
      <c r="A1286" s="98">
        <f t="shared" si="596"/>
        <v>46038</v>
      </c>
      <c r="B1286" s="96">
        <f t="shared" si="635"/>
        <v>1185.1128865800001</v>
      </c>
      <c r="C1286" s="3">
        <f t="shared" si="636"/>
        <v>1172.64805116</v>
      </c>
      <c r="D1286" s="99">
        <f t="shared" si="637"/>
        <v>1088.3119999999999</v>
      </c>
      <c r="E1286" s="120">
        <f>IF(DAY(A1285)=$A$5,VLOOKUP(A1285,[1]A!$E$15:$G$200,3),E1285)</f>
        <v>1091.25</v>
      </c>
      <c r="F1286" s="100">
        <f t="shared" si="638"/>
        <v>45312</v>
      </c>
      <c r="G1286" s="141">
        <f t="shared" si="639"/>
        <v>2.6995934989231252E-3</v>
      </c>
      <c r="H1286" s="101">
        <f t="shared" si="640"/>
        <v>27</v>
      </c>
      <c r="I1286" s="101">
        <f t="shared" si="641"/>
        <v>31</v>
      </c>
      <c r="J1286" s="96">
        <f t="shared" si="642"/>
        <v>1.0023508497568998</v>
      </c>
      <c r="K1286" s="96">
        <v>1</v>
      </c>
      <c r="L1286" s="96">
        <f t="shared" si="643"/>
        <v>1.0023508400000001</v>
      </c>
      <c r="M1286" s="96">
        <f t="shared" si="644"/>
        <v>1175.4047591000001</v>
      </c>
      <c r="N1286" s="24">
        <f t="shared" si="599"/>
        <v>0</v>
      </c>
      <c r="O1286" s="95">
        <f t="shared" si="600"/>
        <v>0</v>
      </c>
      <c r="P1286" s="96">
        <f t="shared" si="645"/>
        <v>0</v>
      </c>
      <c r="Q1286" s="5">
        <f t="shared" si="597"/>
        <v>0.12</v>
      </c>
      <c r="R1286" s="8">
        <f t="shared" si="646"/>
        <v>1.0082593909999999</v>
      </c>
      <c r="S1286" s="3">
        <f t="shared" si="647"/>
        <v>9.7081274799999999</v>
      </c>
      <c r="T1286" s="3">
        <f t="shared" si="648"/>
        <v>0</v>
      </c>
      <c r="U1286" s="97" t="str">
        <f t="shared" ref="U1286" si="674">U1285</f>
        <v>A+J=</v>
      </c>
      <c r="V1286" s="122">
        <f t="shared" si="633"/>
        <v>46042</v>
      </c>
      <c r="W1286" s="4"/>
      <c r="X1286" s="17"/>
      <c r="Y1286" s="16"/>
      <c r="Z1286" s="16"/>
      <c r="AD1286" s="5"/>
    </row>
    <row r="1287" spans="1:30" x14ac:dyDescent="0.2">
      <c r="A1287" s="98">
        <f t="shared" si="596"/>
        <v>46039</v>
      </c>
      <c r="B1287" s="96">
        <f t="shared" si="635"/>
        <v>1185.5770899200002</v>
      </c>
      <c r="C1287" s="3">
        <f t="shared" si="636"/>
        <v>1172.64805116</v>
      </c>
      <c r="D1287" s="99">
        <f t="shared" si="637"/>
        <v>1088.3119999999999</v>
      </c>
      <c r="E1287" s="120">
        <f>IF(DAY(A1286)=$A$5,VLOOKUP(A1286,[1]A!$E$15:$G$200,3),E1286)</f>
        <v>1091.25</v>
      </c>
      <c r="F1287" s="100">
        <f t="shared" si="638"/>
        <v>45312</v>
      </c>
      <c r="G1287" s="141">
        <f t="shared" si="639"/>
        <v>2.6995934989231252E-3</v>
      </c>
      <c r="H1287" s="101">
        <f t="shared" si="640"/>
        <v>28</v>
      </c>
      <c r="I1287" s="101">
        <f t="shared" si="641"/>
        <v>31</v>
      </c>
      <c r="J1287" s="96">
        <f t="shared" si="642"/>
        <v>1.0024380243193745</v>
      </c>
      <c r="K1287" s="96">
        <v>1</v>
      </c>
      <c r="L1287" s="96">
        <f t="shared" si="643"/>
        <v>1.00243802</v>
      </c>
      <c r="M1287" s="96">
        <f t="shared" si="644"/>
        <v>1175.5069905600001</v>
      </c>
      <c r="N1287" s="24">
        <f t="shared" si="599"/>
        <v>0</v>
      </c>
      <c r="O1287" s="95">
        <f t="shared" si="600"/>
        <v>0</v>
      </c>
      <c r="P1287" s="96">
        <f t="shared" si="645"/>
        <v>0</v>
      </c>
      <c r="Q1287" s="5">
        <f t="shared" si="597"/>
        <v>0.12</v>
      </c>
      <c r="R1287" s="8">
        <f t="shared" si="646"/>
        <v>1.0085666010000001</v>
      </c>
      <c r="S1287" s="3">
        <f t="shared" si="647"/>
        <v>10.07009936</v>
      </c>
      <c r="T1287" s="3">
        <f t="shared" si="648"/>
        <v>0</v>
      </c>
      <c r="U1287" s="97" t="str">
        <f t="shared" ref="U1287" si="675">U1286</f>
        <v>A+J=</v>
      </c>
      <c r="V1287" s="122">
        <f t="shared" si="633"/>
        <v>46042</v>
      </c>
      <c r="W1287" s="4"/>
      <c r="X1287" s="17"/>
      <c r="Y1287" s="16"/>
      <c r="Z1287" s="16"/>
      <c r="AD1287" s="5"/>
    </row>
    <row r="1288" spans="1:30" x14ac:dyDescent="0.2">
      <c r="A1288" s="98">
        <f t="shared" si="596"/>
        <v>46040</v>
      </c>
      <c r="B1288" s="96">
        <f t="shared" si="635"/>
        <v>1186.0414665599999</v>
      </c>
      <c r="C1288" s="3">
        <f t="shared" si="636"/>
        <v>1172.64805116</v>
      </c>
      <c r="D1288" s="99">
        <f t="shared" si="637"/>
        <v>1088.3119999999999</v>
      </c>
      <c r="E1288" s="120">
        <f>IF(DAY(A1287)=$A$5,VLOOKUP(A1287,[1]A!$E$15:$G$200,3),E1287)</f>
        <v>1091.25</v>
      </c>
      <c r="F1288" s="100">
        <f t="shared" si="638"/>
        <v>45312</v>
      </c>
      <c r="G1288" s="141">
        <f t="shared" si="639"/>
        <v>2.6995934989231252E-3</v>
      </c>
      <c r="H1288" s="101">
        <f t="shared" si="640"/>
        <v>29</v>
      </c>
      <c r="I1288" s="101">
        <f t="shared" si="641"/>
        <v>31</v>
      </c>
      <c r="J1288" s="96">
        <f t="shared" si="642"/>
        <v>1.0025252064634302</v>
      </c>
      <c r="K1288" s="96">
        <v>1</v>
      </c>
      <c r="L1288" s="96">
        <f t="shared" si="643"/>
        <v>1.0025252</v>
      </c>
      <c r="M1288" s="96">
        <f t="shared" si="644"/>
        <v>1175.6092220099999</v>
      </c>
      <c r="N1288" s="24">
        <f t="shared" si="599"/>
        <v>0</v>
      </c>
      <c r="O1288" s="95">
        <f t="shared" si="600"/>
        <v>0</v>
      </c>
      <c r="P1288" s="96">
        <f t="shared" si="645"/>
        <v>0</v>
      </c>
      <c r="Q1288" s="5">
        <f t="shared" si="597"/>
        <v>0.12</v>
      </c>
      <c r="R1288" s="8">
        <f t="shared" si="646"/>
        <v>1.008873905</v>
      </c>
      <c r="S1288" s="3">
        <f t="shared" si="647"/>
        <v>10.43224455</v>
      </c>
      <c r="T1288" s="3">
        <f t="shared" si="648"/>
        <v>0</v>
      </c>
      <c r="U1288" s="97" t="str">
        <f t="shared" ref="U1288" si="676">U1287</f>
        <v>A+J=</v>
      </c>
      <c r="V1288" s="122">
        <f t="shared" si="633"/>
        <v>46042</v>
      </c>
      <c r="W1288" s="4"/>
      <c r="X1288" s="17"/>
      <c r="Y1288" s="16"/>
      <c r="Z1288" s="16"/>
      <c r="AD1288" s="5"/>
    </row>
    <row r="1289" spans="1:30" x14ac:dyDescent="0.2">
      <c r="A1289" s="98">
        <f t="shared" si="596"/>
        <v>46041</v>
      </c>
      <c r="B1289" s="96">
        <f t="shared" si="635"/>
        <v>1186.5060272200001</v>
      </c>
      <c r="C1289" s="3">
        <f t="shared" si="636"/>
        <v>1172.64805116</v>
      </c>
      <c r="D1289" s="99">
        <f t="shared" si="637"/>
        <v>1088.3119999999999</v>
      </c>
      <c r="E1289" s="120">
        <f>IF(DAY(A1288)=$A$5,VLOOKUP(A1288,[1]A!$E$15:$G$200,3),E1288)</f>
        <v>1091.25</v>
      </c>
      <c r="F1289" s="100">
        <f t="shared" si="638"/>
        <v>45312</v>
      </c>
      <c r="G1289" s="141">
        <f t="shared" si="639"/>
        <v>2.6995934989231252E-3</v>
      </c>
      <c r="H1289" s="101">
        <f t="shared" si="640"/>
        <v>30</v>
      </c>
      <c r="I1289" s="101">
        <f t="shared" si="641"/>
        <v>31</v>
      </c>
      <c r="J1289" s="96">
        <f t="shared" si="642"/>
        <v>1.0026123961897266</v>
      </c>
      <c r="K1289" s="96">
        <v>1</v>
      </c>
      <c r="L1289" s="96">
        <f t="shared" si="643"/>
        <v>1.0026123899999999</v>
      </c>
      <c r="M1289" s="96">
        <f t="shared" si="644"/>
        <v>1175.7114652</v>
      </c>
      <c r="N1289" s="24">
        <f t="shared" si="599"/>
        <v>0</v>
      </c>
      <c r="O1289" s="95">
        <f t="shared" si="600"/>
        <v>0</v>
      </c>
      <c r="P1289" s="96">
        <f t="shared" si="645"/>
        <v>0</v>
      </c>
      <c r="Q1289" s="5">
        <f t="shared" si="597"/>
        <v>0.12</v>
      </c>
      <c r="R1289" s="8">
        <f t="shared" si="646"/>
        <v>1.009181302</v>
      </c>
      <c r="S1289" s="3">
        <f t="shared" si="647"/>
        <v>10.794562020000001</v>
      </c>
      <c r="T1289" s="3">
        <f t="shared" si="648"/>
        <v>0</v>
      </c>
      <c r="U1289" s="97" t="str">
        <f t="shared" ref="U1289" si="677">U1288</f>
        <v>A+J=</v>
      </c>
      <c r="V1289" s="122">
        <f t="shared" si="633"/>
        <v>46042</v>
      </c>
      <c r="W1289" s="4"/>
      <c r="X1289" s="17"/>
      <c r="Y1289" s="16"/>
      <c r="Z1289" s="16"/>
      <c r="AD1289" s="5"/>
    </row>
    <row r="1290" spans="1:30" x14ac:dyDescent="0.2">
      <c r="A1290" s="98">
        <f t="shared" si="596"/>
        <v>46042</v>
      </c>
      <c r="B1290" s="96">
        <f t="shared" si="635"/>
        <v>1186.9707731000001</v>
      </c>
      <c r="C1290" s="3">
        <f t="shared" si="636"/>
        <v>1172.64805116</v>
      </c>
      <c r="D1290" s="99">
        <f t="shared" si="637"/>
        <v>1088.3119999999999</v>
      </c>
      <c r="E1290" s="120">
        <f>IF(DAY(A1289)=$A$5,VLOOKUP(A1289,[1]A!$E$15:$G$200,3),E1289)</f>
        <v>1091.25</v>
      </c>
      <c r="F1290" s="100">
        <f t="shared" si="638"/>
        <v>45312</v>
      </c>
      <c r="G1290" s="141">
        <f t="shared" si="639"/>
        <v>2.6995934989231252E-3</v>
      </c>
      <c r="H1290" s="101">
        <f t="shared" si="640"/>
        <v>31</v>
      </c>
      <c r="I1290" s="101">
        <f t="shared" si="641"/>
        <v>31</v>
      </c>
      <c r="J1290" s="96">
        <f t="shared" si="642"/>
        <v>1.0026995934989231</v>
      </c>
      <c r="K1290" s="96">
        <v>1</v>
      </c>
      <c r="L1290" s="96">
        <f t="shared" si="643"/>
        <v>1.00269959</v>
      </c>
      <c r="M1290" s="96">
        <f t="shared" si="644"/>
        <v>1175.8137201100001</v>
      </c>
      <c r="N1290" s="24">
        <f t="shared" si="599"/>
        <v>42</v>
      </c>
      <c r="O1290" s="95">
        <f t="shared" si="600"/>
        <v>5.0000000000000001E-3</v>
      </c>
      <c r="P1290" s="96">
        <f t="shared" si="645"/>
        <v>5.8790686000000001</v>
      </c>
      <c r="Q1290" s="5">
        <f t="shared" si="597"/>
        <v>0.12</v>
      </c>
      <c r="R1290" s="8">
        <f t="shared" si="646"/>
        <v>1.0094887930000001</v>
      </c>
      <c r="S1290" s="3">
        <f t="shared" si="647"/>
        <v>11.15705299</v>
      </c>
      <c r="T1290" s="3">
        <f t="shared" si="648"/>
        <v>17.03612159</v>
      </c>
      <c r="U1290" s="97" t="str">
        <f t="shared" ref="U1290" si="678">U1289</f>
        <v>A+J=</v>
      </c>
      <c r="V1290" s="122">
        <f t="shared" si="633"/>
        <v>46042</v>
      </c>
      <c r="W1290" s="4"/>
      <c r="X1290" s="17"/>
      <c r="Y1290" s="16"/>
      <c r="Z1290" s="16"/>
      <c r="AD1290" s="5"/>
    </row>
    <row r="1291" spans="1:30" x14ac:dyDescent="0.2">
      <c r="A1291" s="98">
        <f t="shared" ref="A1291:A1354" si="679">(A1290+1)</f>
        <v>46043</v>
      </c>
      <c r="B1291" s="96">
        <f t="shared" si="635"/>
        <v>1170.3929026200001</v>
      </c>
      <c r="C1291" s="3">
        <f t="shared" si="636"/>
        <v>1169.9346515100001</v>
      </c>
      <c r="D1291" s="99">
        <f t="shared" si="637"/>
        <v>1088.3119999999999</v>
      </c>
      <c r="E1291" s="120">
        <f>IF(DAY(A1290)=$A$5,VLOOKUP(A1290,[1]A!$E$15:$G$200,3),E1290)</f>
        <v>1091.25</v>
      </c>
      <c r="F1291" s="100">
        <f t="shared" si="638"/>
        <v>45312</v>
      </c>
      <c r="G1291" s="141">
        <f t="shared" si="639"/>
        <v>2.6995934989231252E-3</v>
      </c>
      <c r="H1291" s="101">
        <f t="shared" si="640"/>
        <v>1</v>
      </c>
      <c r="I1291" s="101">
        <f t="shared" si="641"/>
        <v>31</v>
      </c>
      <c r="J1291" s="96">
        <f t="shared" si="642"/>
        <v>1.0000869701088155</v>
      </c>
      <c r="K1291" s="96">
        <v>1</v>
      </c>
      <c r="L1291" s="96">
        <f t="shared" si="643"/>
        <v>1.0000869699999999</v>
      </c>
      <c r="M1291" s="96">
        <f t="shared" si="644"/>
        <v>1170.0364007200001</v>
      </c>
      <c r="N1291" s="24">
        <f t="shared" si="599"/>
        <v>0</v>
      </c>
      <c r="O1291" s="95">
        <f t="shared" si="600"/>
        <v>0</v>
      </c>
      <c r="P1291" s="96">
        <f t="shared" si="645"/>
        <v>0</v>
      </c>
      <c r="Q1291" s="5">
        <f t="shared" ref="Q1291:Q1354" si="680">(Q1290)</f>
        <v>0.12</v>
      </c>
      <c r="R1291" s="8">
        <f t="shared" si="646"/>
        <v>1.0003046929999999</v>
      </c>
      <c r="S1291" s="3">
        <f t="shared" si="647"/>
        <v>0.35650189999999998</v>
      </c>
      <c r="T1291" s="3">
        <f t="shared" si="648"/>
        <v>0</v>
      </c>
      <c r="U1291" s="97" t="str">
        <f t="shared" ref="U1291" si="681">U1290</f>
        <v>A+J=</v>
      </c>
      <c r="V1291" s="122">
        <f t="shared" si="633"/>
        <v>46073</v>
      </c>
      <c r="W1291" s="4"/>
      <c r="X1291" s="17"/>
      <c r="Y1291" s="16"/>
      <c r="Z1291" s="16"/>
      <c r="AD1291" s="5"/>
    </row>
    <row r="1292" spans="1:30" x14ac:dyDescent="0.2">
      <c r="A1292" s="98">
        <f t="shared" si="679"/>
        <v>46044</v>
      </c>
      <c r="B1292" s="96">
        <f t="shared" si="635"/>
        <v>1170.8513257299999</v>
      </c>
      <c r="C1292" s="3">
        <f t="shared" si="636"/>
        <v>1169.9346515100001</v>
      </c>
      <c r="D1292" s="99">
        <f t="shared" si="637"/>
        <v>1088.3119999999999</v>
      </c>
      <c r="E1292" s="120">
        <f>IF(DAY(A1291)=$A$5,VLOOKUP(A1291,[1]A!$E$15:$G$200,3),E1291)</f>
        <v>1091.25</v>
      </c>
      <c r="F1292" s="100">
        <f t="shared" si="638"/>
        <v>45312</v>
      </c>
      <c r="G1292" s="141">
        <f t="shared" si="639"/>
        <v>2.6995934989231252E-3</v>
      </c>
      <c r="H1292" s="101">
        <f t="shared" si="640"/>
        <v>2</v>
      </c>
      <c r="I1292" s="101">
        <f t="shared" si="641"/>
        <v>31</v>
      </c>
      <c r="J1292" s="96">
        <f t="shared" si="642"/>
        <v>1.0001739477814309</v>
      </c>
      <c r="K1292" s="96">
        <v>1</v>
      </c>
      <c r="L1292" s="96">
        <f t="shared" si="643"/>
        <v>1.00017394</v>
      </c>
      <c r="M1292" s="96">
        <f t="shared" si="644"/>
        <v>1170.1381499399999</v>
      </c>
      <c r="N1292" s="24">
        <f t="shared" ref="N1292:N1355" si="682">IF(DAY(A1292)=A$5,VLOOKUP(A1292,$Y$10:$AG$80,8),0)</f>
        <v>0</v>
      </c>
      <c r="O1292" s="95">
        <f t="shared" ref="O1292:O1355" si="683">IF(N1292&gt;0,VLOOKUP(N1292,$X$10:$AD$117,7),0)</f>
        <v>0</v>
      </c>
      <c r="P1292" s="96">
        <f t="shared" si="645"/>
        <v>0</v>
      </c>
      <c r="Q1292" s="5">
        <f t="shared" si="680"/>
        <v>0.12</v>
      </c>
      <c r="R1292" s="8">
        <f t="shared" si="646"/>
        <v>1.0006094800000001</v>
      </c>
      <c r="S1292" s="3">
        <f t="shared" si="647"/>
        <v>0.71317578999999998</v>
      </c>
      <c r="T1292" s="3">
        <f t="shared" si="648"/>
        <v>0</v>
      </c>
      <c r="U1292" s="97" t="str">
        <f t="shared" ref="U1292" si="684">U1291</f>
        <v>A+J=</v>
      </c>
      <c r="V1292" s="122">
        <f t="shared" si="633"/>
        <v>46073</v>
      </c>
      <c r="W1292" s="4"/>
      <c r="X1292" s="17"/>
      <c r="Y1292" s="16"/>
      <c r="Z1292" s="16"/>
      <c r="AD1292" s="5"/>
    </row>
    <row r="1293" spans="1:30" x14ac:dyDescent="0.2">
      <c r="A1293" s="98">
        <f t="shared" si="679"/>
        <v>46045</v>
      </c>
      <c r="B1293" s="96">
        <f t="shared" si="635"/>
        <v>1171.3099419500002</v>
      </c>
      <c r="C1293" s="3">
        <f t="shared" si="636"/>
        <v>1169.9346515100001</v>
      </c>
      <c r="D1293" s="99">
        <f t="shared" si="637"/>
        <v>1088.3119999999999</v>
      </c>
      <c r="E1293" s="120">
        <f>IF(DAY(A1292)=$A$5,VLOOKUP(A1292,[1]A!$E$15:$G$200,3),E1292)</f>
        <v>1091.25</v>
      </c>
      <c r="F1293" s="100">
        <f t="shared" si="638"/>
        <v>45312</v>
      </c>
      <c r="G1293" s="141">
        <f t="shared" si="639"/>
        <v>2.6995934989231252E-3</v>
      </c>
      <c r="H1293" s="101">
        <f t="shared" si="640"/>
        <v>3</v>
      </c>
      <c r="I1293" s="101">
        <f t="shared" si="641"/>
        <v>31</v>
      </c>
      <c r="J1293" s="96">
        <f t="shared" si="642"/>
        <v>1.0002609330185039</v>
      </c>
      <c r="K1293" s="96">
        <v>1</v>
      </c>
      <c r="L1293" s="96">
        <f t="shared" si="643"/>
        <v>1.00026093</v>
      </c>
      <c r="M1293" s="96">
        <f t="shared" si="644"/>
        <v>1170.2399225500001</v>
      </c>
      <c r="N1293" s="24">
        <f t="shared" si="682"/>
        <v>0</v>
      </c>
      <c r="O1293" s="95">
        <f t="shared" si="683"/>
        <v>0</v>
      </c>
      <c r="P1293" s="96">
        <f t="shared" si="645"/>
        <v>0</v>
      </c>
      <c r="Q1293" s="5">
        <f t="shared" si="680"/>
        <v>0.12</v>
      </c>
      <c r="R1293" s="8">
        <f t="shared" si="646"/>
        <v>1.000914359</v>
      </c>
      <c r="S1293" s="3">
        <f t="shared" si="647"/>
        <v>1.0700194000000001</v>
      </c>
      <c r="T1293" s="3">
        <f t="shared" si="648"/>
        <v>0</v>
      </c>
      <c r="U1293" s="97" t="str">
        <f t="shared" ref="U1293" si="685">U1292</f>
        <v>A+J=</v>
      </c>
      <c r="V1293" s="122">
        <f t="shared" si="633"/>
        <v>46073</v>
      </c>
      <c r="W1293" s="4"/>
      <c r="X1293" s="17"/>
      <c r="Y1293" s="16"/>
      <c r="Z1293" s="16"/>
      <c r="AD1293" s="5"/>
    </row>
    <row r="1294" spans="1:30" x14ac:dyDescent="0.2">
      <c r="A1294" s="98">
        <f t="shared" si="679"/>
        <v>46046</v>
      </c>
      <c r="B1294" s="96">
        <f t="shared" si="635"/>
        <v>1171.7687290700001</v>
      </c>
      <c r="C1294" s="3">
        <f t="shared" si="636"/>
        <v>1169.9346515100001</v>
      </c>
      <c r="D1294" s="99">
        <f t="shared" si="637"/>
        <v>1088.3119999999999</v>
      </c>
      <c r="E1294" s="120">
        <f>IF(DAY(A1293)=$A$5,VLOOKUP(A1293,[1]A!$E$15:$G$200,3),E1293)</f>
        <v>1091.25</v>
      </c>
      <c r="F1294" s="100">
        <f t="shared" si="638"/>
        <v>45312</v>
      </c>
      <c r="G1294" s="141">
        <f t="shared" si="639"/>
        <v>2.6995934989231252E-3</v>
      </c>
      <c r="H1294" s="101">
        <f t="shared" si="640"/>
        <v>4</v>
      </c>
      <c r="I1294" s="101">
        <f t="shared" si="641"/>
        <v>31</v>
      </c>
      <c r="J1294" s="96">
        <f t="shared" si="642"/>
        <v>1.0003479258206924</v>
      </c>
      <c r="K1294" s="96">
        <v>1</v>
      </c>
      <c r="L1294" s="96">
        <f t="shared" si="643"/>
        <v>1.0003479200000001</v>
      </c>
      <c r="M1294" s="96">
        <f t="shared" si="644"/>
        <v>1170.3416951700001</v>
      </c>
      <c r="N1294" s="24">
        <f t="shared" si="682"/>
        <v>0</v>
      </c>
      <c r="O1294" s="95">
        <f t="shared" si="683"/>
        <v>0</v>
      </c>
      <c r="P1294" s="96">
        <f t="shared" si="645"/>
        <v>0</v>
      </c>
      <c r="Q1294" s="5">
        <f t="shared" si="680"/>
        <v>0.12</v>
      </c>
      <c r="R1294" s="8">
        <f t="shared" si="646"/>
        <v>1.0012193309999999</v>
      </c>
      <c r="S1294" s="3">
        <f t="shared" si="647"/>
        <v>1.4270339000000001</v>
      </c>
      <c r="T1294" s="3">
        <f t="shared" si="648"/>
        <v>0</v>
      </c>
      <c r="U1294" s="97" t="str">
        <f t="shared" ref="U1294" si="686">U1293</f>
        <v>A+J=</v>
      </c>
      <c r="V1294" s="122">
        <f t="shared" si="633"/>
        <v>46073</v>
      </c>
      <c r="W1294" s="4"/>
      <c r="X1294" s="17"/>
      <c r="Y1294" s="16"/>
      <c r="Z1294" s="16"/>
      <c r="AD1294" s="5"/>
    </row>
    <row r="1295" spans="1:30" x14ac:dyDescent="0.2">
      <c r="A1295" s="98">
        <f t="shared" si="679"/>
        <v>46047</v>
      </c>
      <c r="B1295" s="96">
        <f t="shared" si="635"/>
        <v>1172.22769883</v>
      </c>
      <c r="C1295" s="3">
        <f t="shared" si="636"/>
        <v>1169.9346515100001</v>
      </c>
      <c r="D1295" s="99">
        <f t="shared" si="637"/>
        <v>1088.3119999999999</v>
      </c>
      <c r="E1295" s="120">
        <f>IF(DAY(A1294)=$A$5,VLOOKUP(A1294,[1]A!$E$15:$G$200,3),E1294)</f>
        <v>1091.25</v>
      </c>
      <c r="F1295" s="100">
        <f t="shared" si="638"/>
        <v>45312</v>
      </c>
      <c r="G1295" s="141">
        <f t="shared" si="639"/>
        <v>2.6995934989231252E-3</v>
      </c>
      <c r="H1295" s="101">
        <f t="shared" si="640"/>
        <v>5</v>
      </c>
      <c r="I1295" s="101">
        <f t="shared" si="641"/>
        <v>31</v>
      </c>
      <c r="J1295" s="96">
        <f t="shared" si="642"/>
        <v>1.0004349261886545</v>
      </c>
      <c r="K1295" s="96">
        <v>1</v>
      </c>
      <c r="L1295" s="96">
        <f t="shared" si="643"/>
        <v>1.00043492</v>
      </c>
      <c r="M1295" s="96">
        <f t="shared" si="644"/>
        <v>1170.44347948</v>
      </c>
      <c r="N1295" s="24">
        <f t="shared" si="682"/>
        <v>0</v>
      </c>
      <c r="O1295" s="95">
        <f t="shared" si="683"/>
        <v>0</v>
      </c>
      <c r="P1295" s="96">
        <f t="shared" si="645"/>
        <v>0</v>
      </c>
      <c r="Q1295" s="5">
        <f t="shared" si="680"/>
        <v>0.12</v>
      </c>
      <c r="R1295" s="8">
        <f t="shared" si="646"/>
        <v>1.001524396</v>
      </c>
      <c r="S1295" s="3">
        <f t="shared" si="647"/>
        <v>1.7842193500000001</v>
      </c>
      <c r="T1295" s="3">
        <f t="shared" si="648"/>
        <v>0</v>
      </c>
      <c r="U1295" s="97" t="str">
        <f t="shared" ref="U1295" si="687">U1294</f>
        <v>A+J=</v>
      </c>
      <c r="V1295" s="122">
        <f t="shared" si="633"/>
        <v>46073</v>
      </c>
      <c r="W1295" s="4"/>
      <c r="X1295" s="17"/>
      <c r="Y1295" s="16"/>
      <c r="Z1295" s="16"/>
      <c r="AD1295" s="5"/>
    </row>
    <row r="1296" spans="1:30" x14ac:dyDescent="0.2">
      <c r="A1296" s="98">
        <f t="shared" si="679"/>
        <v>46048</v>
      </c>
      <c r="B1296" s="96">
        <f t="shared" si="635"/>
        <v>1172.6868512899998</v>
      </c>
      <c r="C1296" s="3">
        <f t="shared" si="636"/>
        <v>1169.9346515100001</v>
      </c>
      <c r="D1296" s="99">
        <f t="shared" si="637"/>
        <v>1088.3119999999999</v>
      </c>
      <c r="E1296" s="120">
        <f>IF(DAY(A1295)=$A$5,VLOOKUP(A1295,[1]A!$E$15:$G$200,3),E1295)</f>
        <v>1091.25</v>
      </c>
      <c r="F1296" s="100">
        <f t="shared" si="638"/>
        <v>45312</v>
      </c>
      <c r="G1296" s="141">
        <f t="shared" si="639"/>
        <v>2.6995934989231252E-3</v>
      </c>
      <c r="H1296" s="101">
        <f t="shared" si="640"/>
        <v>6</v>
      </c>
      <c r="I1296" s="101">
        <f t="shared" si="641"/>
        <v>31</v>
      </c>
      <c r="J1296" s="96">
        <f t="shared" si="642"/>
        <v>1.000521934123048</v>
      </c>
      <c r="K1296" s="96">
        <v>1</v>
      </c>
      <c r="L1296" s="96">
        <f t="shared" si="643"/>
        <v>1.0005219299999999</v>
      </c>
      <c r="M1296" s="96">
        <f t="shared" si="644"/>
        <v>1170.5452754999999</v>
      </c>
      <c r="N1296" s="24">
        <f t="shared" si="682"/>
        <v>0</v>
      </c>
      <c r="O1296" s="95">
        <f t="shared" si="683"/>
        <v>0</v>
      </c>
      <c r="P1296" s="96">
        <f t="shared" si="645"/>
        <v>0</v>
      </c>
      <c r="Q1296" s="5">
        <f t="shared" si="680"/>
        <v>0.12</v>
      </c>
      <c r="R1296" s="8">
        <f t="shared" si="646"/>
        <v>1.001829554</v>
      </c>
      <c r="S1296" s="3">
        <f t="shared" si="647"/>
        <v>2.1415757900000001</v>
      </c>
      <c r="T1296" s="3">
        <f t="shared" si="648"/>
        <v>0</v>
      </c>
      <c r="U1296" s="97" t="str">
        <f t="shared" ref="U1296" si="688">U1295</f>
        <v>A+J=</v>
      </c>
      <c r="V1296" s="122">
        <f t="shared" si="633"/>
        <v>46073</v>
      </c>
      <c r="W1296" s="4"/>
      <c r="X1296" s="17"/>
      <c r="Y1296" s="16"/>
      <c r="Z1296" s="16"/>
      <c r="AD1296" s="5"/>
    </row>
    <row r="1297" spans="1:30" x14ac:dyDescent="0.2">
      <c r="A1297" s="98">
        <f t="shared" si="679"/>
        <v>46049</v>
      </c>
      <c r="B1297" s="96">
        <f t="shared" si="635"/>
        <v>1173.1461735599999</v>
      </c>
      <c r="C1297" s="3">
        <f t="shared" si="636"/>
        <v>1169.9346515100001</v>
      </c>
      <c r="D1297" s="99">
        <f t="shared" si="637"/>
        <v>1088.3119999999999</v>
      </c>
      <c r="E1297" s="120">
        <f>IF(DAY(A1296)=$A$5,VLOOKUP(A1296,[1]A!$E$15:$G$200,3),E1296)</f>
        <v>1091.25</v>
      </c>
      <c r="F1297" s="100">
        <f t="shared" si="638"/>
        <v>45312</v>
      </c>
      <c r="G1297" s="141">
        <f t="shared" si="639"/>
        <v>2.6995934989231252E-3</v>
      </c>
      <c r="H1297" s="101">
        <f t="shared" si="640"/>
        <v>7</v>
      </c>
      <c r="I1297" s="101">
        <f t="shared" si="641"/>
        <v>31</v>
      </c>
      <c r="J1297" s="96">
        <f t="shared" si="642"/>
        <v>1.000608949624531</v>
      </c>
      <c r="K1297" s="96">
        <v>1</v>
      </c>
      <c r="L1297" s="96">
        <f t="shared" si="643"/>
        <v>1.00060894</v>
      </c>
      <c r="M1297" s="96">
        <f t="shared" si="644"/>
        <v>1170.6470715099999</v>
      </c>
      <c r="N1297" s="24">
        <f t="shared" si="682"/>
        <v>0</v>
      </c>
      <c r="O1297" s="95">
        <f t="shared" si="683"/>
        <v>0</v>
      </c>
      <c r="P1297" s="96">
        <f t="shared" si="645"/>
        <v>0</v>
      </c>
      <c r="Q1297" s="5">
        <f t="shared" si="680"/>
        <v>0.12</v>
      </c>
      <c r="R1297" s="8">
        <f t="shared" si="646"/>
        <v>1.002134804</v>
      </c>
      <c r="S1297" s="3">
        <f t="shared" si="647"/>
        <v>2.4991020499999999</v>
      </c>
      <c r="T1297" s="3">
        <f t="shared" si="648"/>
        <v>0</v>
      </c>
      <c r="U1297" s="97" t="str">
        <f t="shared" ref="U1297" si="689">U1296</f>
        <v>A+J=</v>
      </c>
      <c r="V1297" s="122">
        <f t="shared" si="633"/>
        <v>46073</v>
      </c>
      <c r="W1297" s="4"/>
      <c r="X1297" s="17"/>
      <c r="Y1297" s="16"/>
      <c r="Z1297" s="16"/>
      <c r="AD1297" s="5"/>
    </row>
    <row r="1298" spans="1:30" x14ac:dyDescent="0.2">
      <c r="A1298" s="98">
        <f t="shared" si="679"/>
        <v>46050</v>
      </c>
      <c r="B1298" s="96">
        <f t="shared" si="635"/>
        <v>1173.6056914799999</v>
      </c>
      <c r="C1298" s="3">
        <f t="shared" si="636"/>
        <v>1169.9346515100001</v>
      </c>
      <c r="D1298" s="99">
        <f t="shared" si="637"/>
        <v>1088.3119999999999</v>
      </c>
      <c r="E1298" s="120">
        <f>IF(DAY(A1297)=$A$5,VLOOKUP(A1297,[1]A!$E$15:$G$200,3),E1297)</f>
        <v>1091.25</v>
      </c>
      <c r="F1298" s="100">
        <f t="shared" si="638"/>
        <v>45312</v>
      </c>
      <c r="G1298" s="141">
        <f t="shared" si="639"/>
        <v>2.6995934989231252E-3</v>
      </c>
      <c r="H1298" s="101">
        <f t="shared" si="640"/>
        <v>8</v>
      </c>
      <c r="I1298" s="101">
        <f t="shared" si="641"/>
        <v>31</v>
      </c>
      <c r="J1298" s="96">
        <f t="shared" si="642"/>
        <v>1.0006959726937616</v>
      </c>
      <c r="K1298" s="96">
        <v>1</v>
      </c>
      <c r="L1298" s="96">
        <f t="shared" si="643"/>
        <v>1.00069597</v>
      </c>
      <c r="M1298" s="96">
        <f t="shared" si="644"/>
        <v>1170.7488909199999</v>
      </c>
      <c r="N1298" s="24">
        <f t="shared" si="682"/>
        <v>0</v>
      </c>
      <c r="O1298" s="95">
        <f t="shared" si="683"/>
        <v>0</v>
      </c>
      <c r="P1298" s="96">
        <f t="shared" si="645"/>
        <v>0</v>
      </c>
      <c r="Q1298" s="5">
        <f t="shared" si="680"/>
        <v>0.12</v>
      </c>
      <c r="R1298" s="8">
        <f t="shared" si="646"/>
        <v>1.002440148</v>
      </c>
      <c r="S1298" s="3">
        <f t="shared" si="647"/>
        <v>2.8568005599999999</v>
      </c>
      <c r="T1298" s="3">
        <f t="shared" si="648"/>
        <v>0</v>
      </c>
      <c r="U1298" s="97" t="str">
        <f t="shared" ref="U1298" si="690">U1297</f>
        <v>A+J=</v>
      </c>
      <c r="V1298" s="122">
        <f t="shared" si="633"/>
        <v>46073</v>
      </c>
      <c r="W1298" s="4"/>
      <c r="X1298" s="17"/>
      <c r="Y1298" s="16"/>
      <c r="Z1298" s="16"/>
      <c r="AD1298" s="5"/>
    </row>
    <row r="1299" spans="1:30" x14ac:dyDescent="0.2">
      <c r="A1299" s="98">
        <f t="shared" si="679"/>
        <v>46051</v>
      </c>
      <c r="B1299" s="96">
        <f t="shared" si="635"/>
        <v>1174.0653804799999</v>
      </c>
      <c r="C1299" s="3">
        <f t="shared" si="636"/>
        <v>1169.9346515100001</v>
      </c>
      <c r="D1299" s="99">
        <f t="shared" si="637"/>
        <v>1088.3119999999999</v>
      </c>
      <c r="E1299" s="120">
        <f>IF(DAY(A1298)=$A$5,VLOOKUP(A1298,[1]A!$E$15:$G$200,3),E1298)</f>
        <v>1091.25</v>
      </c>
      <c r="F1299" s="100">
        <f t="shared" si="638"/>
        <v>45312</v>
      </c>
      <c r="G1299" s="141">
        <f t="shared" si="639"/>
        <v>2.6995934989231252E-3</v>
      </c>
      <c r="H1299" s="101">
        <f t="shared" si="640"/>
        <v>9</v>
      </c>
      <c r="I1299" s="101">
        <f t="shared" si="641"/>
        <v>31</v>
      </c>
      <c r="J1299" s="96">
        <f t="shared" si="642"/>
        <v>1.000783003331398</v>
      </c>
      <c r="K1299" s="96">
        <v>1</v>
      </c>
      <c r="L1299" s="96">
        <f t="shared" si="643"/>
        <v>1.000783</v>
      </c>
      <c r="M1299" s="96">
        <f t="shared" si="644"/>
        <v>1170.85071034</v>
      </c>
      <c r="N1299" s="24">
        <f t="shared" si="682"/>
        <v>0</v>
      </c>
      <c r="O1299" s="95">
        <f t="shared" si="683"/>
        <v>0</v>
      </c>
      <c r="P1299" s="96">
        <f t="shared" si="645"/>
        <v>0</v>
      </c>
      <c r="Q1299" s="5">
        <f t="shared" si="680"/>
        <v>0.12</v>
      </c>
      <c r="R1299" s="8">
        <f t="shared" si="646"/>
        <v>1.002745585</v>
      </c>
      <c r="S1299" s="3">
        <f t="shared" si="647"/>
        <v>3.21467014</v>
      </c>
      <c r="T1299" s="3">
        <f t="shared" si="648"/>
        <v>0</v>
      </c>
      <c r="U1299" s="97" t="str">
        <f t="shared" ref="U1299" si="691">U1298</f>
        <v>A+J=</v>
      </c>
      <c r="V1299" s="122">
        <f t="shared" si="633"/>
        <v>46073</v>
      </c>
      <c r="W1299" s="4"/>
      <c r="X1299" s="17"/>
      <c r="Y1299" s="16"/>
      <c r="Z1299" s="16"/>
      <c r="AD1299" s="5"/>
    </row>
    <row r="1300" spans="1:30" x14ac:dyDescent="0.2">
      <c r="A1300" s="98">
        <f t="shared" si="679"/>
        <v>46052</v>
      </c>
      <c r="B1300" s="96">
        <f t="shared" si="635"/>
        <v>1174.5252523099998</v>
      </c>
      <c r="C1300" s="3">
        <f t="shared" si="636"/>
        <v>1169.9346515100001</v>
      </c>
      <c r="D1300" s="99">
        <f t="shared" si="637"/>
        <v>1088.3119999999999</v>
      </c>
      <c r="E1300" s="120">
        <f>IF(DAY(A1299)=$A$5,VLOOKUP(A1299,[1]A!$E$15:$G$200,3),E1299)</f>
        <v>1091.25</v>
      </c>
      <c r="F1300" s="100">
        <f t="shared" si="638"/>
        <v>45312</v>
      </c>
      <c r="G1300" s="141">
        <f t="shared" si="639"/>
        <v>2.6995934989231252E-3</v>
      </c>
      <c r="H1300" s="101">
        <f t="shared" si="640"/>
        <v>10</v>
      </c>
      <c r="I1300" s="101">
        <f t="shared" si="641"/>
        <v>31</v>
      </c>
      <c r="J1300" s="96">
        <f t="shared" si="642"/>
        <v>1.0008700415380984</v>
      </c>
      <c r="K1300" s="96">
        <v>1</v>
      </c>
      <c r="L1300" s="96">
        <f t="shared" si="643"/>
        <v>1.0008700399999999</v>
      </c>
      <c r="M1300" s="96">
        <f t="shared" si="644"/>
        <v>1170.9525414499999</v>
      </c>
      <c r="N1300" s="24">
        <f t="shared" si="682"/>
        <v>0</v>
      </c>
      <c r="O1300" s="95">
        <f t="shared" si="683"/>
        <v>0</v>
      </c>
      <c r="P1300" s="96">
        <f t="shared" si="645"/>
        <v>0</v>
      </c>
      <c r="Q1300" s="5">
        <f t="shared" si="680"/>
        <v>0.12</v>
      </c>
      <c r="R1300" s="8">
        <f t="shared" si="646"/>
        <v>1.0030511150000001</v>
      </c>
      <c r="S1300" s="3">
        <f t="shared" si="647"/>
        <v>3.5727108599999999</v>
      </c>
      <c r="T1300" s="3">
        <f t="shared" si="648"/>
        <v>0</v>
      </c>
      <c r="U1300" s="97" t="str">
        <f t="shared" ref="U1300" si="692">U1299</f>
        <v>A+J=</v>
      </c>
      <c r="V1300" s="122">
        <f t="shared" si="633"/>
        <v>46073</v>
      </c>
      <c r="W1300" s="4"/>
      <c r="X1300" s="17"/>
      <c r="Y1300" s="16"/>
      <c r="Z1300" s="16"/>
      <c r="AD1300" s="5"/>
    </row>
    <row r="1301" spans="1:30" x14ac:dyDescent="0.2">
      <c r="A1301" s="98">
        <f t="shared" si="679"/>
        <v>46053</v>
      </c>
      <c r="B1301" s="96">
        <f t="shared" si="635"/>
        <v>1174.9852952700001</v>
      </c>
      <c r="C1301" s="3">
        <f t="shared" si="636"/>
        <v>1169.9346515100001</v>
      </c>
      <c r="D1301" s="99">
        <f t="shared" si="637"/>
        <v>1088.3119999999999</v>
      </c>
      <c r="E1301" s="120">
        <f>IF(DAY(A1300)=$A$5,VLOOKUP(A1300,[1]A!$E$15:$G$200,3),E1300)</f>
        <v>1091.25</v>
      </c>
      <c r="F1301" s="100">
        <f t="shared" si="638"/>
        <v>45312</v>
      </c>
      <c r="G1301" s="141">
        <f t="shared" si="639"/>
        <v>2.6995934989231252E-3</v>
      </c>
      <c r="H1301" s="101">
        <f t="shared" si="640"/>
        <v>11</v>
      </c>
      <c r="I1301" s="101">
        <f t="shared" si="641"/>
        <v>31</v>
      </c>
      <c r="J1301" s="96">
        <f t="shared" si="642"/>
        <v>1.0009570873145213</v>
      </c>
      <c r="K1301" s="96">
        <v>1</v>
      </c>
      <c r="L1301" s="96">
        <f t="shared" si="643"/>
        <v>1.0009570800000001</v>
      </c>
      <c r="M1301" s="96">
        <f t="shared" si="644"/>
        <v>1171.05437256</v>
      </c>
      <c r="N1301" s="24">
        <f t="shared" si="682"/>
        <v>0</v>
      </c>
      <c r="O1301" s="95">
        <f t="shared" si="683"/>
        <v>0</v>
      </c>
      <c r="P1301" s="96">
        <f t="shared" si="645"/>
        <v>0</v>
      </c>
      <c r="Q1301" s="5">
        <f t="shared" si="680"/>
        <v>0.12</v>
      </c>
      <c r="R1301" s="8">
        <f t="shared" si="646"/>
        <v>1.0033567379999999</v>
      </c>
      <c r="S1301" s="3">
        <f t="shared" si="647"/>
        <v>3.9309227099999999</v>
      </c>
      <c r="T1301" s="3">
        <f t="shared" si="648"/>
        <v>0</v>
      </c>
      <c r="U1301" s="97" t="str">
        <f t="shared" ref="U1301" si="693">U1300</f>
        <v>A+J=</v>
      </c>
      <c r="V1301" s="122">
        <f t="shared" si="633"/>
        <v>46073</v>
      </c>
      <c r="W1301" s="4"/>
      <c r="X1301" s="17"/>
      <c r="Y1301" s="16"/>
      <c r="Z1301" s="16"/>
      <c r="AD1301" s="5"/>
    </row>
    <row r="1302" spans="1:30" x14ac:dyDescent="0.2">
      <c r="A1302" s="98">
        <f t="shared" si="679"/>
        <v>46054</v>
      </c>
      <c r="B1302" s="96">
        <f t="shared" si="635"/>
        <v>1175.4455328700001</v>
      </c>
      <c r="C1302" s="3">
        <f t="shared" si="636"/>
        <v>1169.9346515100001</v>
      </c>
      <c r="D1302" s="99">
        <f t="shared" si="637"/>
        <v>1088.3119999999999</v>
      </c>
      <c r="E1302" s="120">
        <f>IF(DAY(A1301)=$A$5,VLOOKUP(A1301,[1]A!$E$15:$G$200,3),E1301)</f>
        <v>1091.25</v>
      </c>
      <c r="F1302" s="100">
        <f t="shared" si="638"/>
        <v>45312</v>
      </c>
      <c r="G1302" s="141">
        <f t="shared" si="639"/>
        <v>2.6995934989231252E-3</v>
      </c>
      <c r="H1302" s="101">
        <f t="shared" si="640"/>
        <v>12</v>
      </c>
      <c r="I1302" s="101">
        <f t="shared" si="641"/>
        <v>31</v>
      </c>
      <c r="J1302" s="96">
        <f t="shared" si="642"/>
        <v>1.0010441406613246</v>
      </c>
      <c r="K1302" s="96">
        <v>1</v>
      </c>
      <c r="L1302" s="96">
        <f t="shared" si="643"/>
        <v>1.0010441400000001</v>
      </c>
      <c r="M1302" s="96">
        <f t="shared" si="644"/>
        <v>1171.1562270700001</v>
      </c>
      <c r="N1302" s="24">
        <f t="shared" si="682"/>
        <v>0</v>
      </c>
      <c r="O1302" s="95">
        <f t="shared" si="683"/>
        <v>0</v>
      </c>
      <c r="P1302" s="96">
        <f t="shared" si="645"/>
        <v>0</v>
      </c>
      <c r="Q1302" s="5">
        <f t="shared" si="680"/>
        <v>0.12</v>
      </c>
      <c r="R1302" s="8">
        <f t="shared" si="646"/>
        <v>1.0036624540000001</v>
      </c>
      <c r="S1302" s="3">
        <f t="shared" si="647"/>
        <v>4.2893058000000002</v>
      </c>
      <c r="T1302" s="3">
        <f t="shared" si="648"/>
        <v>0</v>
      </c>
      <c r="U1302" s="97" t="str">
        <f t="shared" ref="U1302" si="694">U1301</f>
        <v>A+J=</v>
      </c>
      <c r="V1302" s="122">
        <f t="shared" si="633"/>
        <v>46073</v>
      </c>
      <c r="W1302" s="4"/>
      <c r="X1302" s="17"/>
      <c r="Y1302" s="16"/>
      <c r="Z1302" s="16"/>
      <c r="AD1302" s="5"/>
    </row>
    <row r="1303" spans="1:30" x14ac:dyDescent="0.2">
      <c r="A1303" s="98">
        <f t="shared" si="679"/>
        <v>46055</v>
      </c>
      <c r="B1303" s="96">
        <f t="shared" si="635"/>
        <v>1175.90594285</v>
      </c>
      <c r="C1303" s="3">
        <f t="shared" si="636"/>
        <v>1169.9346515100001</v>
      </c>
      <c r="D1303" s="99">
        <f t="shared" si="637"/>
        <v>1088.3119999999999</v>
      </c>
      <c r="E1303" s="120">
        <f>IF(DAY(A1302)=$A$5,VLOOKUP(A1302,[1]A!$E$15:$G$200,3),E1302)</f>
        <v>1091.25</v>
      </c>
      <c r="F1303" s="100">
        <f t="shared" si="638"/>
        <v>45312</v>
      </c>
      <c r="G1303" s="141">
        <f t="shared" si="639"/>
        <v>2.6995934989231252E-3</v>
      </c>
      <c r="H1303" s="101">
        <f t="shared" si="640"/>
        <v>13</v>
      </c>
      <c r="I1303" s="101">
        <f t="shared" si="641"/>
        <v>31</v>
      </c>
      <c r="J1303" s="96">
        <f t="shared" si="642"/>
        <v>1.0011312015791671</v>
      </c>
      <c r="K1303" s="96">
        <v>1</v>
      </c>
      <c r="L1303" s="96">
        <f t="shared" si="643"/>
        <v>1.0011312000000001</v>
      </c>
      <c r="M1303" s="96">
        <f t="shared" si="644"/>
        <v>1171.25808158</v>
      </c>
      <c r="N1303" s="24">
        <f t="shared" si="682"/>
        <v>0</v>
      </c>
      <c r="O1303" s="95">
        <f t="shared" si="683"/>
        <v>0</v>
      </c>
      <c r="P1303" s="96">
        <f t="shared" si="645"/>
        <v>0</v>
      </c>
      <c r="Q1303" s="5">
        <f t="shared" si="680"/>
        <v>0.12</v>
      </c>
      <c r="R1303" s="8">
        <f t="shared" si="646"/>
        <v>1.0039682640000001</v>
      </c>
      <c r="S1303" s="3">
        <f t="shared" si="647"/>
        <v>4.6478612699999999</v>
      </c>
      <c r="T1303" s="3">
        <f t="shared" si="648"/>
        <v>0</v>
      </c>
      <c r="U1303" s="97" t="str">
        <f t="shared" ref="U1303" si="695">U1302</f>
        <v>A+J=</v>
      </c>
      <c r="V1303" s="122">
        <f t="shared" si="633"/>
        <v>46073</v>
      </c>
      <c r="W1303" s="4"/>
      <c r="X1303" s="17"/>
      <c r="Y1303" s="16"/>
      <c r="Z1303" s="16"/>
      <c r="AD1303" s="5"/>
    </row>
    <row r="1304" spans="1:30" x14ac:dyDescent="0.2">
      <c r="A1304" s="98">
        <f t="shared" si="679"/>
        <v>46056</v>
      </c>
      <c r="B1304" s="96">
        <f t="shared" si="635"/>
        <v>1176.3665346499999</v>
      </c>
      <c r="C1304" s="3">
        <f t="shared" si="636"/>
        <v>1169.9346515100001</v>
      </c>
      <c r="D1304" s="99">
        <f t="shared" si="637"/>
        <v>1088.3119999999999</v>
      </c>
      <c r="E1304" s="120">
        <f>IF(DAY(A1303)=$A$5,VLOOKUP(A1303,[1]A!$E$15:$G$200,3),E1303)</f>
        <v>1091.25</v>
      </c>
      <c r="F1304" s="100">
        <f t="shared" si="638"/>
        <v>45312</v>
      </c>
      <c r="G1304" s="141">
        <f t="shared" si="639"/>
        <v>2.6995934989231252E-3</v>
      </c>
      <c r="H1304" s="101">
        <f t="shared" si="640"/>
        <v>14</v>
      </c>
      <c r="I1304" s="101">
        <f t="shared" si="641"/>
        <v>31</v>
      </c>
      <c r="J1304" s="96">
        <f t="shared" si="642"/>
        <v>1.0012182700687071</v>
      </c>
      <c r="K1304" s="96">
        <v>1</v>
      </c>
      <c r="L1304" s="96">
        <f t="shared" si="643"/>
        <v>1.0012182700000001</v>
      </c>
      <c r="M1304" s="96">
        <f t="shared" si="644"/>
        <v>1171.35994779</v>
      </c>
      <c r="N1304" s="24">
        <f t="shared" si="682"/>
        <v>0</v>
      </c>
      <c r="O1304" s="95">
        <f t="shared" si="683"/>
        <v>0</v>
      </c>
      <c r="P1304" s="96">
        <f t="shared" si="645"/>
        <v>0</v>
      </c>
      <c r="Q1304" s="5">
        <f t="shared" si="680"/>
        <v>0.12</v>
      </c>
      <c r="R1304" s="8">
        <f t="shared" si="646"/>
        <v>1.0042741660000001</v>
      </c>
      <c r="S1304" s="3">
        <f t="shared" si="647"/>
        <v>5.0065868599999996</v>
      </c>
      <c r="T1304" s="3">
        <f t="shared" si="648"/>
        <v>0</v>
      </c>
      <c r="U1304" s="97" t="str">
        <f t="shared" ref="U1304" si="696">U1303</f>
        <v>A+J=</v>
      </c>
      <c r="V1304" s="122">
        <f t="shared" si="633"/>
        <v>46073</v>
      </c>
      <c r="W1304" s="4"/>
      <c r="X1304" s="17"/>
      <c r="Y1304" s="16"/>
      <c r="Z1304" s="16"/>
      <c r="AD1304" s="5"/>
    </row>
    <row r="1305" spans="1:30" x14ac:dyDescent="0.2">
      <c r="A1305" s="98">
        <f t="shared" si="679"/>
        <v>46057</v>
      </c>
      <c r="B1305" s="96">
        <f t="shared" si="635"/>
        <v>1176.8272988799999</v>
      </c>
      <c r="C1305" s="3">
        <f t="shared" si="636"/>
        <v>1169.9346515100001</v>
      </c>
      <c r="D1305" s="99">
        <f t="shared" si="637"/>
        <v>1088.3119999999999</v>
      </c>
      <c r="E1305" s="120">
        <f>IF(DAY(A1304)=$A$5,VLOOKUP(A1304,[1]A!$E$15:$G$200,3),E1304)</f>
        <v>1091.25</v>
      </c>
      <c r="F1305" s="100">
        <f t="shared" si="638"/>
        <v>45312</v>
      </c>
      <c r="G1305" s="141">
        <f t="shared" si="639"/>
        <v>2.6995934989231252E-3</v>
      </c>
      <c r="H1305" s="101">
        <f t="shared" si="640"/>
        <v>15</v>
      </c>
      <c r="I1305" s="101">
        <f t="shared" si="641"/>
        <v>31</v>
      </c>
      <c r="J1305" s="96">
        <f t="shared" si="642"/>
        <v>1.001305346130603</v>
      </c>
      <c r="K1305" s="96">
        <v>1</v>
      </c>
      <c r="L1305" s="96">
        <f t="shared" si="643"/>
        <v>1.00130534</v>
      </c>
      <c r="M1305" s="96">
        <f t="shared" si="644"/>
        <v>1171.461814</v>
      </c>
      <c r="N1305" s="24">
        <f t="shared" si="682"/>
        <v>0</v>
      </c>
      <c r="O1305" s="95">
        <f t="shared" si="683"/>
        <v>0</v>
      </c>
      <c r="P1305" s="96">
        <f t="shared" si="645"/>
        <v>0</v>
      </c>
      <c r="Q1305" s="5">
        <f t="shared" si="680"/>
        <v>0.12</v>
      </c>
      <c r="R1305" s="8">
        <f t="shared" si="646"/>
        <v>1.0045801620000001</v>
      </c>
      <c r="S1305" s="3">
        <f t="shared" si="647"/>
        <v>5.3654848800000003</v>
      </c>
      <c r="T1305" s="3">
        <f t="shared" si="648"/>
        <v>0</v>
      </c>
      <c r="U1305" s="97" t="str">
        <f t="shared" ref="U1305" si="697">U1304</f>
        <v>A+J=</v>
      </c>
      <c r="V1305" s="122">
        <f t="shared" si="633"/>
        <v>46073</v>
      </c>
      <c r="W1305" s="4"/>
      <c r="X1305" s="17"/>
      <c r="Y1305" s="16"/>
      <c r="Z1305" s="16"/>
      <c r="AD1305" s="5"/>
    </row>
    <row r="1306" spans="1:30" x14ac:dyDescent="0.2">
      <c r="A1306" s="98">
        <f t="shared" si="679"/>
        <v>46058</v>
      </c>
      <c r="B1306" s="96">
        <f t="shared" si="635"/>
        <v>1177.2882461700001</v>
      </c>
      <c r="C1306" s="3">
        <f t="shared" si="636"/>
        <v>1169.9346515100001</v>
      </c>
      <c r="D1306" s="99">
        <f t="shared" si="637"/>
        <v>1088.3119999999999</v>
      </c>
      <c r="E1306" s="120">
        <f>IF(DAY(A1305)=$A$5,VLOOKUP(A1305,[1]A!$E$15:$G$200,3),E1305)</f>
        <v>1091.25</v>
      </c>
      <c r="F1306" s="100">
        <f t="shared" si="638"/>
        <v>45312</v>
      </c>
      <c r="G1306" s="141">
        <f t="shared" si="639"/>
        <v>2.6995934989231252E-3</v>
      </c>
      <c r="H1306" s="101">
        <f t="shared" si="640"/>
        <v>16</v>
      </c>
      <c r="I1306" s="101">
        <f t="shared" si="641"/>
        <v>31</v>
      </c>
      <c r="J1306" s="96">
        <f t="shared" si="642"/>
        <v>1.0013924297655135</v>
      </c>
      <c r="K1306" s="96">
        <v>1</v>
      </c>
      <c r="L1306" s="96">
        <f t="shared" si="643"/>
        <v>1.0013924199999999</v>
      </c>
      <c r="M1306" s="96">
        <f t="shared" si="644"/>
        <v>1171.56369191</v>
      </c>
      <c r="N1306" s="24">
        <f t="shared" si="682"/>
        <v>0</v>
      </c>
      <c r="O1306" s="95">
        <f t="shared" si="683"/>
        <v>0</v>
      </c>
      <c r="P1306" s="96">
        <f t="shared" si="645"/>
        <v>0</v>
      </c>
      <c r="Q1306" s="5">
        <f t="shared" si="680"/>
        <v>0.12</v>
      </c>
      <c r="R1306" s="8">
        <f t="shared" si="646"/>
        <v>1.0048862510000001</v>
      </c>
      <c r="S1306" s="3">
        <f t="shared" si="647"/>
        <v>5.7245542599999997</v>
      </c>
      <c r="T1306" s="3">
        <f t="shared" si="648"/>
        <v>0</v>
      </c>
      <c r="U1306" s="97" t="str">
        <f t="shared" ref="U1306" si="698">U1305</f>
        <v>A+J=</v>
      </c>
      <c r="V1306" s="122">
        <f t="shared" si="633"/>
        <v>46073</v>
      </c>
      <c r="W1306" s="4"/>
      <c r="X1306" s="17"/>
      <c r="Y1306" s="16"/>
      <c r="Z1306" s="16"/>
      <c r="AD1306" s="5"/>
    </row>
    <row r="1307" spans="1:30" x14ac:dyDescent="0.2">
      <c r="A1307" s="98">
        <f t="shared" si="679"/>
        <v>46059</v>
      </c>
      <c r="B1307" s="96">
        <f t="shared" si="635"/>
        <v>1177.7493883099999</v>
      </c>
      <c r="C1307" s="3">
        <f t="shared" si="636"/>
        <v>1169.9346515100001</v>
      </c>
      <c r="D1307" s="99">
        <f t="shared" si="637"/>
        <v>1088.3119999999999</v>
      </c>
      <c r="E1307" s="120">
        <f>IF(DAY(A1306)=$A$5,VLOOKUP(A1306,[1]A!$E$15:$G$200,3),E1306)</f>
        <v>1091.25</v>
      </c>
      <c r="F1307" s="100">
        <f t="shared" si="638"/>
        <v>45312</v>
      </c>
      <c r="G1307" s="141">
        <f t="shared" si="639"/>
        <v>2.6995934989231252E-3</v>
      </c>
      <c r="H1307" s="101">
        <f t="shared" si="640"/>
        <v>17</v>
      </c>
      <c r="I1307" s="101">
        <f t="shared" si="641"/>
        <v>31</v>
      </c>
      <c r="J1307" s="96">
        <f t="shared" si="642"/>
        <v>1.0014795209740972</v>
      </c>
      <c r="K1307" s="96">
        <v>1</v>
      </c>
      <c r="L1307" s="96">
        <f t="shared" si="643"/>
        <v>1.00147952</v>
      </c>
      <c r="M1307" s="96">
        <f t="shared" si="644"/>
        <v>1171.6655932199999</v>
      </c>
      <c r="N1307" s="24">
        <f t="shared" si="682"/>
        <v>0</v>
      </c>
      <c r="O1307" s="95">
        <f t="shared" si="683"/>
        <v>0</v>
      </c>
      <c r="P1307" s="96">
        <f t="shared" si="645"/>
        <v>0</v>
      </c>
      <c r="Q1307" s="5">
        <f t="shared" si="680"/>
        <v>0.12</v>
      </c>
      <c r="R1307" s="8">
        <f t="shared" si="646"/>
        <v>1.0051924329999999</v>
      </c>
      <c r="S1307" s="3">
        <f t="shared" si="647"/>
        <v>6.0837950899999997</v>
      </c>
      <c r="T1307" s="3">
        <f t="shared" si="648"/>
        <v>0</v>
      </c>
      <c r="U1307" s="97" t="str">
        <f t="shared" ref="U1307" si="699">U1306</f>
        <v>A+J=</v>
      </c>
      <c r="V1307" s="122">
        <f t="shared" si="633"/>
        <v>46073</v>
      </c>
      <c r="W1307" s="4"/>
      <c r="X1307" s="17"/>
      <c r="Y1307" s="16"/>
      <c r="Z1307" s="16"/>
      <c r="AD1307" s="5"/>
    </row>
    <row r="1308" spans="1:30" x14ac:dyDescent="0.2">
      <c r="A1308" s="98">
        <f t="shared" si="679"/>
        <v>46060</v>
      </c>
      <c r="B1308" s="96">
        <f t="shared" si="635"/>
        <v>1178.2106912300001</v>
      </c>
      <c r="C1308" s="3">
        <f t="shared" si="636"/>
        <v>1169.9346515100001</v>
      </c>
      <c r="D1308" s="99">
        <f t="shared" si="637"/>
        <v>1088.3119999999999</v>
      </c>
      <c r="E1308" s="120">
        <f>IF(DAY(A1307)=$A$5,VLOOKUP(A1307,[1]A!$E$15:$G$200,3),E1307)</f>
        <v>1091.25</v>
      </c>
      <c r="F1308" s="100">
        <f t="shared" si="638"/>
        <v>45312</v>
      </c>
      <c r="G1308" s="141">
        <f t="shared" si="639"/>
        <v>2.6995934989231252E-3</v>
      </c>
      <c r="H1308" s="101">
        <f t="shared" si="640"/>
        <v>18</v>
      </c>
      <c r="I1308" s="101">
        <f t="shared" si="641"/>
        <v>31</v>
      </c>
      <c r="J1308" s="96">
        <f t="shared" si="642"/>
        <v>1.001566619757013</v>
      </c>
      <c r="K1308" s="96">
        <v>1</v>
      </c>
      <c r="L1308" s="96">
        <f t="shared" si="643"/>
        <v>1.00156661</v>
      </c>
      <c r="M1308" s="96">
        <f t="shared" si="644"/>
        <v>1171.7674828300001</v>
      </c>
      <c r="N1308" s="24">
        <f t="shared" si="682"/>
        <v>0</v>
      </c>
      <c r="O1308" s="95">
        <f t="shared" si="683"/>
        <v>0</v>
      </c>
      <c r="P1308" s="96">
        <f t="shared" si="645"/>
        <v>0</v>
      </c>
      <c r="Q1308" s="5">
        <f t="shared" si="680"/>
        <v>0.12</v>
      </c>
      <c r="R1308" s="8">
        <f t="shared" si="646"/>
        <v>1.005498709</v>
      </c>
      <c r="S1308" s="3">
        <f t="shared" si="647"/>
        <v>6.4432083999999996</v>
      </c>
      <c r="T1308" s="3">
        <f t="shared" si="648"/>
        <v>0</v>
      </c>
      <c r="U1308" s="97" t="str">
        <f t="shared" ref="U1308" si="700">U1307</f>
        <v>A+J=</v>
      </c>
      <c r="V1308" s="122">
        <f t="shared" si="633"/>
        <v>46073</v>
      </c>
      <c r="W1308" s="4"/>
      <c r="X1308" s="17"/>
      <c r="Y1308" s="16"/>
      <c r="Z1308" s="16"/>
      <c r="AD1308" s="5"/>
    </row>
    <row r="1309" spans="1:30" x14ac:dyDescent="0.2">
      <c r="A1309" s="98">
        <f t="shared" si="679"/>
        <v>46061</v>
      </c>
      <c r="B1309" s="96">
        <f t="shared" si="635"/>
        <v>1178.67218908</v>
      </c>
      <c r="C1309" s="3">
        <f t="shared" si="636"/>
        <v>1169.9346515100001</v>
      </c>
      <c r="D1309" s="99">
        <f t="shared" si="637"/>
        <v>1088.3119999999999</v>
      </c>
      <c r="E1309" s="120">
        <f>IF(DAY(A1308)=$A$5,VLOOKUP(A1308,[1]A!$E$15:$G$200,3),E1308)</f>
        <v>1091.25</v>
      </c>
      <c r="F1309" s="100">
        <f t="shared" si="638"/>
        <v>45312</v>
      </c>
      <c r="G1309" s="141">
        <f t="shared" si="639"/>
        <v>2.6995934989231252E-3</v>
      </c>
      <c r="H1309" s="101">
        <f t="shared" si="640"/>
        <v>19</v>
      </c>
      <c r="I1309" s="101">
        <f t="shared" si="641"/>
        <v>31</v>
      </c>
      <c r="J1309" s="96">
        <f t="shared" si="642"/>
        <v>1.0016537261149192</v>
      </c>
      <c r="K1309" s="96">
        <v>1</v>
      </c>
      <c r="L1309" s="96">
        <f t="shared" si="643"/>
        <v>1.00165372</v>
      </c>
      <c r="M1309" s="96">
        <f t="shared" si="644"/>
        <v>1171.8693958399999</v>
      </c>
      <c r="N1309" s="24">
        <f t="shared" si="682"/>
        <v>0</v>
      </c>
      <c r="O1309" s="95">
        <f t="shared" si="683"/>
        <v>0</v>
      </c>
      <c r="P1309" s="96">
        <f t="shared" si="645"/>
        <v>0</v>
      </c>
      <c r="Q1309" s="5">
        <f t="shared" si="680"/>
        <v>0.12</v>
      </c>
      <c r="R1309" s="8">
        <f t="shared" si="646"/>
        <v>1.0058050780000001</v>
      </c>
      <c r="S1309" s="3">
        <f t="shared" si="647"/>
        <v>6.8027932399999997</v>
      </c>
      <c r="T1309" s="3">
        <f t="shared" si="648"/>
        <v>0</v>
      </c>
      <c r="U1309" s="97" t="str">
        <f t="shared" ref="U1309" si="701">U1308</f>
        <v>A+J=</v>
      </c>
      <c r="V1309" s="122">
        <f t="shared" si="633"/>
        <v>46073</v>
      </c>
      <c r="W1309" s="4"/>
      <c r="X1309" s="17"/>
      <c r="Y1309" s="16"/>
      <c r="Z1309" s="16"/>
      <c r="AD1309" s="5"/>
    </row>
    <row r="1310" spans="1:30" x14ac:dyDescent="0.2">
      <c r="A1310" s="98">
        <f t="shared" si="679"/>
        <v>46062</v>
      </c>
      <c r="B1310" s="96">
        <f t="shared" si="635"/>
        <v>1179.13387014</v>
      </c>
      <c r="C1310" s="3">
        <f t="shared" si="636"/>
        <v>1169.9346515100001</v>
      </c>
      <c r="D1310" s="99">
        <f t="shared" si="637"/>
        <v>1088.3119999999999</v>
      </c>
      <c r="E1310" s="120">
        <f>IF(DAY(A1309)=$A$5,VLOOKUP(A1309,[1]A!$E$15:$G$200,3),E1309)</f>
        <v>1091.25</v>
      </c>
      <c r="F1310" s="100">
        <f t="shared" si="638"/>
        <v>45312</v>
      </c>
      <c r="G1310" s="141">
        <f t="shared" si="639"/>
        <v>2.6995934989231252E-3</v>
      </c>
      <c r="H1310" s="101">
        <f t="shared" si="640"/>
        <v>20</v>
      </c>
      <c r="I1310" s="101">
        <f t="shared" si="641"/>
        <v>31</v>
      </c>
      <c r="J1310" s="96">
        <f t="shared" si="642"/>
        <v>1.0017408400484749</v>
      </c>
      <c r="K1310" s="96">
        <v>1</v>
      </c>
      <c r="L1310" s="96">
        <f t="shared" si="643"/>
        <v>1.0017408400000001</v>
      </c>
      <c r="M1310" s="96">
        <f t="shared" si="644"/>
        <v>1171.9713205400001</v>
      </c>
      <c r="N1310" s="24">
        <f t="shared" si="682"/>
        <v>0</v>
      </c>
      <c r="O1310" s="95">
        <f t="shared" si="683"/>
        <v>0</v>
      </c>
      <c r="P1310" s="96">
        <f t="shared" si="645"/>
        <v>0</v>
      </c>
      <c r="Q1310" s="5">
        <f t="shared" si="680"/>
        <v>0.12</v>
      </c>
      <c r="R1310" s="8">
        <f t="shared" si="646"/>
        <v>1.00611154</v>
      </c>
      <c r="S1310" s="3">
        <f t="shared" si="647"/>
        <v>7.1625496000000002</v>
      </c>
      <c r="T1310" s="3">
        <f t="shared" si="648"/>
        <v>0</v>
      </c>
      <c r="U1310" s="97" t="str">
        <f t="shared" ref="U1310" si="702">U1309</f>
        <v>A+J=</v>
      </c>
      <c r="V1310" s="122">
        <f t="shared" si="633"/>
        <v>46073</v>
      </c>
      <c r="W1310" s="4"/>
      <c r="X1310" s="17"/>
      <c r="Y1310" s="16"/>
      <c r="Z1310" s="16"/>
      <c r="AD1310" s="5"/>
    </row>
    <row r="1311" spans="1:30" x14ac:dyDescent="0.2">
      <c r="A1311" s="98">
        <f t="shared" si="679"/>
        <v>46063</v>
      </c>
      <c r="B1311" s="96">
        <f t="shared" si="635"/>
        <v>1179.5957226799999</v>
      </c>
      <c r="C1311" s="3">
        <f t="shared" si="636"/>
        <v>1169.9346515100001</v>
      </c>
      <c r="D1311" s="99">
        <f t="shared" si="637"/>
        <v>1088.3119999999999</v>
      </c>
      <c r="E1311" s="120">
        <f>IF(DAY(A1310)=$A$5,VLOOKUP(A1310,[1]A!$E$15:$G$200,3),E1310)</f>
        <v>1091.25</v>
      </c>
      <c r="F1311" s="100">
        <f t="shared" si="638"/>
        <v>45312</v>
      </c>
      <c r="G1311" s="141">
        <f t="shared" si="639"/>
        <v>2.6995934989231252E-3</v>
      </c>
      <c r="H1311" s="101">
        <f t="shared" si="640"/>
        <v>21</v>
      </c>
      <c r="I1311" s="101">
        <f t="shared" si="641"/>
        <v>31</v>
      </c>
      <c r="J1311" s="96">
        <f t="shared" si="642"/>
        <v>1.001827961558339</v>
      </c>
      <c r="K1311" s="96">
        <v>1</v>
      </c>
      <c r="L1311" s="96">
        <f t="shared" si="643"/>
        <v>1.00182796</v>
      </c>
      <c r="M1311" s="96">
        <f t="shared" si="644"/>
        <v>1172.0732452499999</v>
      </c>
      <c r="N1311" s="24">
        <f t="shared" si="682"/>
        <v>0</v>
      </c>
      <c r="O1311" s="95">
        <f t="shared" si="683"/>
        <v>0</v>
      </c>
      <c r="P1311" s="96">
        <f t="shared" si="645"/>
        <v>0</v>
      </c>
      <c r="Q1311" s="5">
        <f t="shared" si="680"/>
        <v>0.12</v>
      </c>
      <c r="R1311" s="8">
        <f t="shared" si="646"/>
        <v>1.0064180949999999</v>
      </c>
      <c r="S1311" s="3">
        <f t="shared" si="647"/>
        <v>7.5224774300000004</v>
      </c>
      <c r="T1311" s="3">
        <f t="shared" si="648"/>
        <v>0</v>
      </c>
      <c r="U1311" s="97" t="str">
        <f t="shared" ref="U1311" si="703">U1310</f>
        <v>A+J=</v>
      </c>
      <c r="V1311" s="122">
        <f t="shared" si="633"/>
        <v>46073</v>
      </c>
      <c r="W1311" s="4"/>
      <c r="X1311" s="17"/>
      <c r="Y1311" s="16"/>
      <c r="Z1311" s="16"/>
      <c r="AD1311" s="5"/>
    </row>
    <row r="1312" spans="1:30" x14ac:dyDescent="0.2">
      <c r="A1312" s="98">
        <f t="shared" si="679"/>
        <v>46064</v>
      </c>
      <c r="B1312" s="96">
        <f t="shared" si="635"/>
        <v>1180.05775967</v>
      </c>
      <c r="C1312" s="3">
        <f t="shared" si="636"/>
        <v>1169.9346515100001</v>
      </c>
      <c r="D1312" s="99">
        <f t="shared" si="637"/>
        <v>1088.3119999999999</v>
      </c>
      <c r="E1312" s="120">
        <f>IF(DAY(A1311)=$A$5,VLOOKUP(A1311,[1]A!$E$15:$G$200,3),E1311)</f>
        <v>1091.25</v>
      </c>
      <c r="F1312" s="100">
        <f t="shared" si="638"/>
        <v>45312</v>
      </c>
      <c r="G1312" s="141">
        <f t="shared" si="639"/>
        <v>2.6995934989231252E-3</v>
      </c>
      <c r="H1312" s="101">
        <f t="shared" si="640"/>
        <v>22</v>
      </c>
      <c r="I1312" s="101">
        <f t="shared" si="641"/>
        <v>31</v>
      </c>
      <c r="J1312" s="96">
        <f t="shared" si="642"/>
        <v>1.0019150906451701</v>
      </c>
      <c r="K1312" s="96">
        <v>1</v>
      </c>
      <c r="L1312" s="96">
        <f t="shared" si="643"/>
        <v>1.00191509</v>
      </c>
      <c r="M1312" s="96">
        <f t="shared" si="644"/>
        <v>1172.1751816599999</v>
      </c>
      <c r="N1312" s="24">
        <f t="shared" si="682"/>
        <v>0</v>
      </c>
      <c r="O1312" s="95">
        <f t="shared" si="683"/>
        <v>0</v>
      </c>
      <c r="P1312" s="96">
        <f t="shared" si="645"/>
        <v>0</v>
      </c>
      <c r="Q1312" s="5">
        <f t="shared" si="680"/>
        <v>0.12</v>
      </c>
      <c r="R1312" s="8">
        <f t="shared" si="646"/>
        <v>1.006724744</v>
      </c>
      <c r="S1312" s="3">
        <f t="shared" si="647"/>
        <v>7.8825780099999996</v>
      </c>
      <c r="T1312" s="3">
        <f t="shared" si="648"/>
        <v>0</v>
      </c>
      <c r="U1312" s="97" t="str">
        <f t="shared" ref="U1312" si="704">U1311</f>
        <v>A+J=</v>
      </c>
      <c r="V1312" s="122">
        <f t="shared" si="633"/>
        <v>46073</v>
      </c>
      <c r="W1312" s="4"/>
      <c r="X1312" s="17"/>
      <c r="Y1312" s="16"/>
      <c r="Z1312" s="16"/>
      <c r="AD1312" s="5"/>
    </row>
    <row r="1313" spans="1:135" x14ac:dyDescent="0.2">
      <c r="A1313" s="98">
        <f t="shared" si="679"/>
        <v>46065</v>
      </c>
      <c r="B1313" s="96">
        <f t="shared" si="635"/>
        <v>1180.5199693700001</v>
      </c>
      <c r="C1313" s="3">
        <f t="shared" si="636"/>
        <v>1169.9346515100001</v>
      </c>
      <c r="D1313" s="99">
        <f t="shared" si="637"/>
        <v>1088.3119999999999</v>
      </c>
      <c r="E1313" s="120">
        <f>IF(DAY(A1312)=$A$5,VLOOKUP(A1312,[1]A!$E$15:$G$200,3),E1312)</f>
        <v>1091.25</v>
      </c>
      <c r="F1313" s="100">
        <f t="shared" si="638"/>
        <v>45312</v>
      </c>
      <c r="G1313" s="141">
        <f t="shared" si="639"/>
        <v>2.6995934989231252E-3</v>
      </c>
      <c r="H1313" s="101">
        <f t="shared" si="640"/>
        <v>23</v>
      </c>
      <c r="I1313" s="101">
        <f t="shared" si="641"/>
        <v>31</v>
      </c>
      <c r="J1313" s="96">
        <f t="shared" si="642"/>
        <v>1.0020022273096274</v>
      </c>
      <c r="K1313" s="96">
        <v>1</v>
      </c>
      <c r="L1313" s="96">
        <f t="shared" si="643"/>
        <v>1.0020022200000001</v>
      </c>
      <c r="M1313" s="96">
        <f t="shared" si="644"/>
        <v>1172.27711806</v>
      </c>
      <c r="N1313" s="24">
        <f t="shared" si="682"/>
        <v>0</v>
      </c>
      <c r="O1313" s="95">
        <f t="shared" si="683"/>
        <v>0</v>
      </c>
      <c r="P1313" s="96">
        <f t="shared" si="645"/>
        <v>0</v>
      </c>
      <c r="Q1313" s="5">
        <f t="shared" si="680"/>
        <v>0.12</v>
      </c>
      <c r="R1313" s="8">
        <f t="shared" si="646"/>
        <v>1.0070314869999999</v>
      </c>
      <c r="S1313" s="3">
        <f t="shared" si="647"/>
        <v>8.2428513100000007</v>
      </c>
      <c r="T1313" s="3">
        <f t="shared" si="648"/>
        <v>0</v>
      </c>
      <c r="U1313" s="97" t="str">
        <f t="shared" ref="U1313" si="705">U1312</f>
        <v>A+J=</v>
      </c>
      <c r="V1313" s="122">
        <f t="shared" si="633"/>
        <v>46073</v>
      </c>
      <c r="W1313" s="4"/>
      <c r="X1313" s="17"/>
      <c r="Y1313" s="16"/>
      <c r="Z1313" s="16"/>
      <c r="AD1313" s="5"/>
    </row>
    <row r="1314" spans="1:135" x14ac:dyDescent="0.2">
      <c r="A1314" s="98">
        <f t="shared" si="679"/>
        <v>46066</v>
      </c>
      <c r="B1314" s="96">
        <f t="shared" si="635"/>
        <v>1180.9823742199999</v>
      </c>
      <c r="C1314" s="3">
        <f t="shared" si="636"/>
        <v>1169.9346515100001</v>
      </c>
      <c r="D1314" s="99">
        <f t="shared" si="637"/>
        <v>1088.3119999999999</v>
      </c>
      <c r="E1314" s="120">
        <f>IF(DAY(A1313)=$A$5,VLOOKUP(A1313,[1]A!$E$15:$G$200,3),E1313)</f>
        <v>1091.25</v>
      </c>
      <c r="F1314" s="100">
        <f t="shared" si="638"/>
        <v>45312</v>
      </c>
      <c r="G1314" s="141">
        <f t="shared" si="639"/>
        <v>2.6995934989231252E-3</v>
      </c>
      <c r="H1314" s="101">
        <f t="shared" si="640"/>
        <v>24</v>
      </c>
      <c r="I1314" s="101">
        <f t="shared" si="641"/>
        <v>31</v>
      </c>
      <c r="J1314" s="96">
        <f t="shared" si="642"/>
        <v>1.00208937155237</v>
      </c>
      <c r="K1314" s="96">
        <v>1</v>
      </c>
      <c r="L1314" s="96">
        <f t="shared" si="643"/>
        <v>1.00208937</v>
      </c>
      <c r="M1314" s="96">
        <f t="shared" si="644"/>
        <v>1172.3790778699999</v>
      </c>
      <c r="N1314" s="24">
        <f t="shared" si="682"/>
        <v>0</v>
      </c>
      <c r="O1314" s="95">
        <f t="shared" si="683"/>
        <v>0</v>
      </c>
      <c r="P1314" s="96">
        <f t="shared" si="645"/>
        <v>0</v>
      </c>
      <c r="Q1314" s="5">
        <f t="shared" si="680"/>
        <v>0.12</v>
      </c>
      <c r="R1314" s="8">
        <f t="shared" si="646"/>
        <v>1.0073383229999999</v>
      </c>
      <c r="S1314" s="3">
        <f t="shared" si="647"/>
        <v>8.6032963500000008</v>
      </c>
      <c r="T1314" s="3">
        <f t="shared" si="648"/>
        <v>0</v>
      </c>
      <c r="U1314" s="97" t="str">
        <f t="shared" ref="U1314" si="706">U1313</f>
        <v>A+J=</v>
      </c>
      <c r="V1314" s="122">
        <f t="shared" si="633"/>
        <v>46073</v>
      </c>
      <c r="W1314" s="4"/>
      <c r="X1314" s="17"/>
      <c r="Y1314" s="16"/>
      <c r="Z1314" s="16"/>
      <c r="AD1314" s="5"/>
    </row>
    <row r="1315" spans="1:135" x14ac:dyDescent="0.2">
      <c r="A1315" s="98">
        <f t="shared" si="679"/>
        <v>46067</v>
      </c>
      <c r="B1315" s="96">
        <f t="shared" si="635"/>
        <v>1181.4449506599999</v>
      </c>
      <c r="C1315" s="3">
        <f t="shared" si="636"/>
        <v>1169.9346515100001</v>
      </c>
      <c r="D1315" s="99">
        <f t="shared" si="637"/>
        <v>1088.3119999999999</v>
      </c>
      <c r="E1315" s="120">
        <f>IF(DAY(A1314)=$A$5,VLOOKUP(A1314,[1]A!$E$15:$G$200,3),E1314)</f>
        <v>1091.25</v>
      </c>
      <c r="F1315" s="100">
        <f t="shared" si="638"/>
        <v>45312</v>
      </c>
      <c r="G1315" s="141">
        <f t="shared" si="639"/>
        <v>2.6995934989231252E-3</v>
      </c>
      <c r="H1315" s="101">
        <f t="shared" si="640"/>
        <v>25</v>
      </c>
      <c r="I1315" s="101">
        <f t="shared" si="641"/>
        <v>31</v>
      </c>
      <c r="J1315" s="96">
        <f t="shared" si="642"/>
        <v>1.0021765233740567</v>
      </c>
      <c r="K1315" s="96">
        <v>1</v>
      </c>
      <c r="L1315" s="96">
        <f t="shared" si="643"/>
        <v>1.0021765199999999</v>
      </c>
      <c r="M1315" s="96">
        <f t="shared" si="644"/>
        <v>1172.48103767</v>
      </c>
      <c r="N1315" s="24">
        <f t="shared" si="682"/>
        <v>0</v>
      </c>
      <c r="O1315" s="95">
        <f t="shared" si="683"/>
        <v>0</v>
      </c>
      <c r="P1315" s="96">
        <f t="shared" si="645"/>
        <v>0</v>
      </c>
      <c r="Q1315" s="5">
        <f t="shared" si="680"/>
        <v>0.12</v>
      </c>
      <c r="R1315" s="8">
        <f t="shared" si="646"/>
        <v>1.0076452520000001</v>
      </c>
      <c r="S1315" s="3">
        <f t="shared" si="647"/>
        <v>8.9639129900000007</v>
      </c>
      <c r="T1315" s="3">
        <f t="shared" si="648"/>
        <v>0</v>
      </c>
      <c r="U1315" s="97" t="str">
        <f t="shared" ref="U1315" si="707">U1314</f>
        <v>A+J=</v>
      </c>
      <c r="V1315" s="122">
        <f t="shared" si="633"/>
        <v>46073</v>
      </c>
      <c r="W1315" s="4"/>
      <c r="X1315" s="17"/>
      <c r="Y1315" s="16"/>
      <c r="Z1315" s="16"/>
      <c r="AD1315" s="5"/>
    </row>
    <row r="1316" spans="1:135" x14ac:dyDescent="0.2">
      <c r="A1316" s="98">
        <f t="shared" si="679"/>
        <v>46068</v>
      </c>
      <c r="B1316" s="96">
        <f t="shared" si="635"/>
        <v>1181.9077117200002</v>
      </c>
      <c r="C1316" s="3">
        <f t="shared" si="636"/>
        <v>1169.9346515100001</v>
      </c>
      <c r="D1316" s="99">
        <f t="shared" si="637"/>
        <v>1088.3119999999999</v>
      </c>
      <c r="E1316" s="120">
        <f>IF(DAY(A1315)=$A$5,VLOOKUP(A1315,[1]A!$E$15:$G$200,3),E1315)</f>
        <v>1091.25</v>
      </c>
      <c r="F1316" s="100">
        <f t="shared" si="638"/>
        <v>45312</v>
      </c>
      <c r="G1316" s="141">
        <f t="shared" si="639"/>
        <v>2.6995934989231252E-3</v>
      </c>
      <c r="H1316" s="101">
        <f t="shared" si="640"/>
        <v>26</v>
      </c>
      <c r="I1316" s="101">
        <f t="shared" si="641"/>
        <v>31</v>
      </c>
      <c r="J1316" s="96">
        <f t="shared" si="642"/>
        <v>1.0022636827753468</v>
      </c>
      <c r="K1316" s="96">
        <v>1</v>
      </c>
      <c r="L1316" s="96">
        <f t="shared" si="643"/>
        <v>1.00226368</v>
      </c>
      <c r="M1316" s="96">
        <f t="shared" si="644"/>
        <v>1172.5830091800001</v>
      </c>
      <c r="N1316" s="24">
        <f t="shared" si="682"/>
        <v>0</v>
      </c>
      <c r="O1316" s="95">
        <f t="shared" si="683"/>
        <v>0</v>
      </c>
      <c r="P1316" s="96">
        <f t="shared" si="645"/>
        <v>0</v>
      </c>
      <c r="Q1316" s="5">
        <f t="shared" si="680"/>
        <v>0.12</v>
      </c>
      <c r="R1316" s="8">
        <f t="shared" si="646"/>
        <v>1.0079522750000001</v>
      </c>
      <c r="S1316" s="3">
        <f t="shared" si="647"/>
        <v>9.3247025400000005</v>
      </c>
      <c r="T1316" s="3">
        <f t="shared" si="648"/>
        <v>0</v>
      </c>
      <c r="U1316" s="97" t="str">
        <f t="shared" ref="U1316" si="708">U1315</f>
        <v>A+J=</v>
      </c>
      <c r="V1316" s="122">
        <f t="shared" si="633"/>
        <v>46073</v>
      </c>
      <c r="W1316" s="4"/>
      <c r="X1316" s="17"/>
      <c r="Y1316" s="16"/>
      <c r="Z1316" s="16"/>
      <c r="AD1316" s="5"/>
    </row>
    <row r="1317" spans="1:135" x14ac:dyDescent="0.2">
      <c r="A1317" s="98">
        <f t="shared" si="679"/>
        <v>46069</v>
      </c>
      <c r="B1317" s="96">
        <f t="shared" si="635"/>
        <v>1182.3706444500001</v>
      </c>
      <c r="C1317" s="3">
        <f t="shared" si="636"/>
        <v>1169.9346515100001</v>
      </c>
      <c r="D1317" s="99">
        <f t="shared" si="637"/>
        <v>1088.3119999999999</v>
      </c>
      <c r="E1317" s="120">
        <f>IF(DAY(A1316)=$A$5,VLOOKUP(A1316,[1]A!$E$15:$G$200,3),E1316)</f>
        <v>1091.25</v>
      </c>
      <c r="F1317" s="100">
        <f t="shared" si="638"/>
        <v>45312</v>
      </c>
      <c r="G1317" s="141">
        <f t="shared" si="639"/>
        <v>2.6995934989231252E-3</v>
      </c>
      <c r="H1317" s="101">
        <f t="shared" si="640"/>
        <v>27</v>
      </c>
      <c r="I1317" s="101">
        <f t="shared" si="641"/>
        <v>31</v>
      </c>
      <c r="J1317" s="96">
        <f t="shared" si="642"/>
        <v>1.0023508497568998</v>
      </c>
      <c r="K1317" s="96">
        <v>1</v>
      </c>
      <c r="L1317" s="96">
        <f t="shared" si="643"/>
        <v>1.0023508400000001</v>
      </c>
      <c r="M1317" s="96">
        <f t="shared" si="644"/>
        <v>1172.6849806800001</v>
      </c>
      <c r="N1317" s="24">
        <f t="shared" si="682"/>
        <v>0</v>
      </c>
      <c r="O1317" s="95">
        <f t="shared" si="683"/>
        <v>0</v>
      </c>
      <c r="P1317" s="96">
        <f t="shared" si="645"/>
        <v>0</v>
      </c>
      <c r="Q1317" s="5">
        <f t="shared" si="680"/>
        <v>0.12</v>
      </c>
      <c r="R1317" s="8">
        <f t="shared" si="646"/>
        <v>1.0082593909999999</v>
      </c>
      <c r="S1317" s="3">
        <f t="shared" si="647"/>
        <v>9.6856637699999997</v>
      </c>
      <c r="T1317" s="3">
        <f t="shared" si="648"/>
        <v>0</v>
      </c>
      <c r="U1317" s="97" t="str">
        <f t="shared" ref="U1317" si="709">U1316</f>
        <v>A+J=</v>
      </c>
      <c r="V1317" s="122">
        <f t="shared" si="633"/>
        <v>46073</v>
      </c>
      <c r="W1317" s="4"/>
      <c r="X1317" s="17"/>
      <c r="Y1317" s="16"/>
      <c r="Z1317" s="16"/>
      <c r="AD1317" s="5"/>
    </row>
    <row r="1318" spans="1:135" x14ac:dyDescent="0.2">
      <c r="A1318" s="98">
        <f t="shared" si="679"/>
        <v>46070</v>
      </c>
      <c r="B1318" s="96">
        <f t="shared" si="635"/>
        <v>1182.83377365</v>
      </c>
      <c r="C1318" s="3">
        <f t="shared" si="636"/>
        <v>1169.9346515100001</v>
      </c>
      <c r="D1318" s="99">
        <f t="shared" si="637"/>
        <v>1088.3119999999999</v>
      </c>
      <c r="E1318" s="120">
        <f>IF(DAY(A1317)=$A$5,VLOOKUP(A1317,[1]A!$E$15:$G$200,3),E1317)</f>
        <v>1091.25</v>
      </c>
      <c r="F1318" s="100">
        <f t="shared" si="638"/>
        <v>45312</v>
      </c>
      <c r="G1318" s="141">
        <f t="shared" si="639"/>
        <v>2.6995934989231252E-3</v>
      </c>
      <c r="H1318" s="101">
        <f t="shared" si="640"/>
        <v>28</v>
      </c>
      <c r="I1318" s="101">
        <f t="shared" si="641"/>
        <v>31</v>
      </c>
      <c r="J1318" s="96">
        <f t="shared" si="642"/>
        <v>1.0024380243193745</v>
      </c>
      <c r="K1318" s="96">
        <v>1</v>
      </c>
      <c r="L1318" s="96">
        <f t="shared" si="643"/>
        <v>1.00243802</v>
      </c>
      <c r="M1318" s="96">
        <f t="shared" si="644"/>
        <v>1172.78697558</v>
      </c>
      <c r="N1318" s="24">
        <f t="shared" si="682"/>
        <v>0</v>
      </c>
      <c r="O1318" s="95">
        <f t="shared" si="683"/>
        <v>0</v>
      </c>
      <c r="P1318" s="96">
        <f t="shared" si="645"/>
        <v>0</v>
      </c>
      <c r="Q1318" s="5">
        <f t="shared" si="680"/>
        <v>0.12</v>
      </c>
      <c r="R1318" s="8">
        <f t="shared" si="646"/>
        <v>1.0085666010000001</v>
      </c>
      <c r="S1318" s="3">
        <f t="shared" si="647"/>
        <v>10.046798069999999</v>
      </c>
      <c r="T1318" s="3">
        <f t="shared" si="648"/>
        <v>0</v>
      </c>
      <c r="U1318" s="97" t="str">
        <f t="shared" ref="U1318" si="710">U1317</f>
        <v>A+J=</v>
      </c>
      <c r="V1318" s="122">
        <f t="shared" si="633"/>
        <v>46073</v>
      </c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>
        <f t="shared" si="679"/>
        <v>46071</v>
      </c>
      <c r="B1319" s="96">
        <f t="shared" si="635"/>
        <v>1183.2970757800001</v>
      </c>
      <c r="C1319" s="3">
        <f t="shared" si="636"/>
        <v>1169.9346515100001</v>
      </c>
      <c r="D1319" s="99">
        <f t="shared" si="637"/>
        <v>1088.3119999999999</v>
      </c>
      <c r="E1319" s="120">
        <f>IF(DAY(A1318)=$A$5,VLOOKUP(A1318,[1]A!$E$15:$G$200,3),E1318)</f>
        <v>1091.25</v>
      </c>
      <c r="F1319" s="100">
        <f t="shared" si="638"/>
        <v>45312</v>
      </c>
      <c r="G1319" s="141">
        <f t="shared" si="639"/>
        <v>2.6995934989231252E-3</v>
      </c>
      <c r="H1319" s="101">
        <f t="shared" si="640"/>
        <v>29</v>
      </c>
      <c r="I1319" s="101">
        <f t="shared" si="641"/>
        <v>31</v>
      </c>
      <c r="J1319" s="96">
        <f t="shared" si="642"/>
        <v>1.0025252064634302</v>
      </c>
      <c r="K1319" s="96">
        <v>1</v>
      </c>
      <c r="L1319" s="96">
        <f t="shared" si="643"/>
        <v>1.0025252</v>
      </c>
      <c r="M1319" s="96">
        <f t="shared" si="644"/>
        <v>1172.88897049</v>
      </c>
      <c r="N1319" s="24">
        <f t="shared" si="682"/>
        <v>0</v>
      </c>
      <c r="O1319" s="95">
        <f t="shared" si="683"/>
        <v>0</v>
      </c>
      <c r="P1319" s="96">
        <f t="shared" si="645"/>
        <v>0</v>
      </c>
      <c r="Q1319" s="5">
        <f t="shared" si="680"/>
        <v>0.12</v>
      </c>
      <c r="R1319" s="8">
        <f t="shared" si="646"/>
        <v>1.008873905</v>
      </c>
      <c r="S1319" s="3">
        <f t="shared" si="647"/>
        <v>10.40810529</v>
      </c>
      <c r="T1319" s="3">
        <f t="shared" si="648"/>
        <v>0</v>
      </c>
      <c r="U1319" s="97" t="str">
        <f t="shared" ref="U1319" si="711">U1318</f>
        <v>A+J=</v>
      </c>
      <c r="V1319" s="122">
        <f t="shared" si="633"/>
        <v>46073</v>
      </c>
      <c r="W1319" s="4"/>
      <c r="X1319" s="17"/>
      <c r="Y1319" s="16"/>
      <c r="Z1319" s="16"/>
      <c r="AD1319" s="5"/>
    </row>
    <row r="1320" spans="1:135" x14ac:dyDescent="0.2">
      <c r="A1320" s="98">
        <f t="shared" si="679"/>
        <v>46072</v>
      </c>
      <c r="B1320" s="96">
        <f t="shared" si="635"/>
        <v>1183.7605614899999</v>
      </c>
      <c r="C1320" s="3">
        <f t="shared" si="636"/>
        <v>1169.9346515100001</v>
      </c>
      <c r="D1320" s="99">
        <f t="shared" si="637"/>
        <v>1088.3119999999999</v>
      </c>
      <c r="E1320" s="120">
        <f>IF(DAY(A1319)=$A$5,VLOOKUP(A1319,[1]A!$E$15:$G$200,3),E1319)</f>
        <v>1091.25</v>
      </c>
      <c r="F1320" s="100">
        <f t="shared" si="638"/>
        <v>45312</v>
      </c>
      <c r="G1320" s="141">
        <f t="shared" si="639"/>
        <v>2.6995934989231252E-3</v>
      </c>
      <c r="H1320" s="101">
        <f t="shared" si="640"/>
        <v>30</v>
      </c>
      <c r="I1320" s="101">
        <f t="shared" si="641"/>
        <v>31</v>
      </c>
      <c r="J1320" s="96">
        <f t="shared" si="642"/>
        <v>1.0026123961897266</v>
      </c>
      <c r="K1320" s="96">
        <v>1</v>
      </c>
      <c r="L1320" s="96">
        <f t="shared" si="643"/>
        <v>1.0026123899999999</v>
      </c>
      <c r="M1320" s="96">
        <f t="shared" si="644"/>
        <v>1172.9909770899999</v>
      </c>
      <c r="N1320" s="24">
        <f t="shared" si="682"/>
        <v>0</v>
      </c>
      <c r="O1320" s="95">
        <f t="shared" si="683"/>
        <v>0</v>
      </c>
      <c r="P1320" s="96">
        <f t="shared" si="645"/>
        <v>0</v>
      </c>
      <c r="Q1320" s="5">
        <f t="shared" si="680"/>
        <v>0.12</v>
      </c>
      <c r="R1320" s="8">
        <f t="shared" si="646"/>
        <v>1.009181302</v>
      </c>
      <c r="S1320" s="3">
        <f t="shared" si="647"/>
        <v>10.769584399999999</v>
      </c>
      <c r="T1320" s="3">
        <f t="shared" si="648"/>
        <v>0</v>
      </c>
      <c r="U1320" s="97" t="str">
        <f t="shared" ref="U1320" si="712">U1319</f>
        <v>A+J=</v>
      </c>
      <c r="V1320" s="122">
        <f t="shared" si="633"/>
        <v>46073</v>
      </c>
      <c r="W1320" s="4"/>
      <c r="X1320" s="17"/>
      <c r="Y1320" s="16"/>
      <c r="Z1320" s="16"/>
      <c r="AD1320" s="5"/>
    </row>
    <row r="1321" spans="1:135" x14ac:dyDescent="0.2">
      <c r="A1321" s="98">
        <f t="shared" si="679"/>
        <v>46073</v>
      </c>
      <c r="B1321" s="96">
        <f t="shared" si="635"/>
        <v>1184.2242319899999</v>
      </c>
      <c r="C1321" s="3">
        <f t="shared" si="636"/>
        <v>1169.9346515100001</v>
      </c>
      <c r="D1321" s="99">
        <f t="shared" si="637"/>
        <v>1088.3119999999999</v>
      </c>
      <c r="E1321" s="120">
        <f>IF(DAY(A1320)=$A$5,VLOOKUP(A1320,[1]A!$E$15:$G$200,3),E1320)</f>
        <v>1091.25</v>
      </c>
      <c r="F1321" s="100">
        <f t="shared" si="638"/>
        <v>45312</v>
      </c>
      <c r="G1321" s="141">
        <f t="shared" si="639"/>
        <v>2.6995934989231252E-3</v>
      </c>
      <c r="H1321" s="101">
        <f t="shared" si="640"/>
        <v>31</v>
      </c>
      <c r="I1321" s="101">
        <f t="shared" si="641"/>
        <v>31</v>
      </c>
      <c r="J1321" s="96">
        <f t="shared" si="642"/>
        <v>1.0026995934989231</v>
      </c>
      <c r="K1321" s="96">
        <v>1</v>
      </c>
      <c r="L1321" s="96">
        <f t="shared" si="643"/>
        <v>1.00269959</v>
      </c>
      <c r="M1321" s="96">
        <f t="shared" si="644"/>
        <v>1173.0929953899999</v>
      </c>
      <c r="N1321" s="24">
        <f t="shared" si="682"/>
        <v>43</v>
      </c>
      <c r="O1321" s="95">
        <f t="shared" si="683"/>
        <v>5.0000000000000001E-3</v>
      </c>
      <c r="P1321" s="96">
        <f t="shared" si="645"/>
        <v>5.8654649699999997</v>
      </c>
      <c r="Q1321" s="5">
        <f t="shared" si="680"/>
        <v>0.12</v>
      </c>
      <c r="R1321" s="8">
        <f t="shared" si="646"/>
        <v>1.0094887930000001</v>
      </c>
      <c r="S1321" s="3">
        <f t="shared" si="647"/>
        <v>11.131236599999999</v>
      </c>
      <c r="T1321" s="3">
        <f t="shared" si="648"/>
        <v>16.996701569999999</v>
      </c>
      <c r="U1321" s="97" t="str">
        <f t="shared" ref="U1321" si="713">U1320</f>
        <v>A+J=</v>
      </c>
      <c r="V1321" s="122">
        <f t="shared" si="633"/>
        <v>46073</v>
      </c>
      <c r="W1321" s="4"/>
      <c r="X1321" s="17"/>
      <c r="Y1321" s="16"/>
      <c r="Z1321" s="16"/>
      <c r="AD1321" s="5"/>
    </row>
    <row r="1322" spans="1:135" x14ac:dyDescent="0.2">
      <c r="A1322" s="98">
        <f t="shared" si="679"/>
        <v>46074</v>
      </c>
      <c r="B1322" s="96">
        <f t="shared" si="635"/>
        <v>1167.7337073600002</v>
      </c>
      <c r="C1322" s="3">
        <f t="shared" si="636"/>
        <v>1167.22753042</v>
      </c>
      <c r="D1322" s="99">
        <f t="shared" si="637"/>
        <v>1088.3119999999999</v>
      </c>
      <c r="E1322" s="120">
        <f>IF(DAY(A1321)=$A$5,VLOOKUP(A1321,[1]A!$E$15:$G$200,3),E1321)</f>
        <v>1091.25</v>
      </c>
      <c r="F1322" s="100">
        <f t="shared" si="638"/>
        <v>45312</v>
      </c>
      <c r="G1322" s="141">
        <f t="shared" si="639"/>
        <v>2.6995934989231252E-3</v>
      </c>
      <c r="H1322" s="101">
        <f t="shared" si="640"/>
        <v>1</v>
      </c>
      <c r="I1322" s="101">
        <f t="shared" si="641"/>
        <v>28</v>
      </c>
      <c r="J1322" s="96">
        <f t="shared" si="642"/>
        <v>1.0000962887833666</v>
      </c>
      <c r="K1322" s="96">
        <v>1</v>
      </c>
      <c r="L1322" s="96">
        <f t="shared" si="643"/>
        <v>1.0000962799999999</v>
      </c>
      <c r="M1322" s="96">
        <f t="shared" si="644"/>
        <v>1167.3399110800001</v>
      </c>
      <c r="N1322" s="24">
        <f t="shared" si="682"/>
        <v>0</v>
      </c>
      <c r="O1322" s="95">
        <f t="shared" si="683"/>
        <v>0</v>
      </c>
      <c r="P1322" s="96">
        <f t="shared" si="645"/>
        <v>0</v>
      </c>
      <c r="Q1322" s="5">
        <f t="shared" si="680"/>
        <v>0.12</v>
      </c>
      <c r="R1322" s="8">
        <f t="shared" si="646"/>
        <v>1.0003373449999999</v>
      </c>
      <c r="S1322" s="3">
        <f t="shared" si="647"/>
        <v>0.39379628</v>
      </c>
      <c r="T1322" s="3">
        <f t="shared" si="648"/>
        <v>0</v>
      </c>
      <c r="U1322" s="97" t="str">
        <f t="shared" ref="U1322" si="714">U1321</f>
        <v>A+J=</v>
      </c>
      <c r="V1322" s="122">
        <f t="shared" si="633"/>
        <v>46101</v>
      </c>
      <c r="W1322" s="4"/>
      <c r="X1322" s="17"/>
      <c r="Y1322" s="16"/>
      <c r="Z1322" s="16"/>
      <c r="AD1322" s="5"/>
    </row>
    <row r="1323" spans="1:135" x14ac:dyDescent="0.2">
      <c r="A1323" s="98">
        <f t="shared" si="679"/>
        <v>46075</v>
      </c>
      <c r="B1323" s="96">
        <f t="shared" si="635"/>
        <v>1168.24011541</v>
      </c>
      <c r="C1323" s="3">
        <f t="shared" si="636"/>
        <v>1167.22753042</v>
      </c>
      <c r="D1323" s="99">
        <f t="shared" si="637"/>
        <v>1088.3119999999999</v>
      </c>
      <c r="E1323" s="120">
        <f>IF(DAY(A1322)=$A$5,VLOOKUP(A1322,[1]A!$E$15:$G$200,3),E1322)</f>
        <v>1091.25</v>
      </c>
      <c r="F1323" s="100">
        <f t="shared" si="638"/>
        <v>45312</v>
      </c>
      <c r="G1323" s="141">
        <f t="shared" si="639"/>
        <v>2.6995934989231252E-3</v>
      </c>
      <c r="H1323" s="101">
        <f t="shared" si="640"/>
        <v>2</v>
      </c>
      <c r="I1323" s="101">
        <f t="shared" si="641"/>
        <v>28</v>
      </c>
      <c r="J1323" s="96">
        <f t="shared" si="642"/>
        <v>1.0001925868382631</v>
      </c>
      <c r="K1323" s="96">
        <v>1</v>
      </c>
      <c r="L1323" s="96">
        <f t="shared" si="643"/>
        <v>1.00019258</v>
      </c>
      <c r="M1323" s="96">
        <f t="shared" si="644"/>
        <v>1167.45231509</v>
      </c>
      <c r="N1323" s="24">
        <f t="shared" si="682"/>
        <v>0</v>
      </c>
      <c r="O1323" s="95">
        <f t="shared" si="683"/>
        <v>0</v>
      </c>
      <c r="P1323" s="96">
        <f t="shared" si="645"/>
        <v>0</v>
      </c>
      <c r="Q1323" s="5">
        <f t="shared" si="680"/>
        <v>0.12</v>
      </c>
      <c r="R1323" s="8">
        <f t="shared" si="646"/>
        <v>1.0006748029999999</v>
      </c>
      <c r="S1323" s="3">
        <f t="shared" si="647"/>
        <v>0.78780032</v>
      </c>
      <c r="T1323" s="3">
        <f t="shared" si="648"/>
        <v>0</v>
      </c>
      <c r="U1323" s="97" t="str">
        <f t="shared" ref="U1323" si="715">U1322</f>
        <v>A+J=</v>
      </c>
      <c r="V1323" s="122">
        <f t="shared" ref="V1323:V1386" si="716">IF(N1322&gt;0,EDATE(V1322,1),V1322)</f>
        <v>46101</v>
      </c>
      <c r="W1323" s="4"/>
      <c r="X1323" s="17"/>
      <c r="Y1323" s="16"/>
      <c r="Z1323" s="16"/>
      <c r="AD1323" s="5"/>
    </row>
    <row r="1324" spans="1:135" x14ac:dyDescent="0.2">
      <c r="A1324" s="98">
        <f t="shared" si="679"/>
        <v>46076</v>
      </c>
      <c r="B1324" s="96">
        <f t="shared" si="635"/>
        <v>1168.7467441199999</v>
      </c>
      <c r="C1324" s="3">
        <f t="shared" si="636"/>
        <v>1167.22753042</v>
      </c>
      <c r="D1324" s="99">
        <f t="shared" si="637"/>
        <v>1088.3119999999999</v>
      </c>
      <c r="E1324" s="120">
        <f>IF(DAY(A1323)=$A$5,VLOOKUP(A1323,[1]A!$E$15:$G$200,3),E1323)</f>
        <v>1091.25</v>
      </c>
      <c r="F1324" s="100">
        <f t="shared" si="638"/>
        <v>45312</v>
      </c>
      <c r="G1324" s="141">
        <f t="shared" si="639"/>
        <v>2.6995934989231252E-3</v>
      </c>
      <c r="H1324" s="101">
        <f t="shared" si="640"/>
        <v>3</v>
      </c>
      <c r="I1324" s="101">
        <f t="shared" si="641"/>
        <v>28</v>
      </c>
      <c r="J1324" s="96">
        <f t="shared" si="642"/>
        <v>1.0002888941655821</v>
      </c>
      <c r="K1324" s="96">
        <v>1</v>
      </c>
      <c r="L1324" s="96">
        <f t="shared" si="643"/>
        <v>1.00028889</v>
      </c>
      <c r="M1324" s="96">
        <f t="shared" si="644"/>
        <v>1167.56473078</v>
      </c>
      <c r="N1324" s="24">
        <f t="shared" si="682"/>
        <v>0</v>
      </c>
      <c r="O1324" s="95">
        <f t="shared" si="683"/>
        <v>0</v>
      </c>
      <c r="P1324" s="96">
        <f t="shared" si="645"/>
        <v>0</v>
      </c>
      <c r="Q1324" s="5">
        <f t="shared" si="680"/>
        <v>0.12</v>
      </c>
      <c r="R1324" s="8">
        <f t="shared" si="646"/>
        <v>1.001012375</v>
      </c>
      <c r="S1324" s="3">
        <f t="shared" si="647"/>
        <v>1.1820133399999999</v>
      </c>
      <c r="T1324" s="3">
        <f t="shared" si="648"/>
        <v>0</v>
      </c>
      <c r="U1324" s="97" t="str">
        <f t="shared" ref="U1324" si="717">U1323</f>
        <v>A+J=</v>
      </c>
      <c r="V1324" s="122">
        <f t="shared" si="716"/>
        <v>46101</v>
      </c>
      <c r="W1324" s="4"/>
      <c r="X1324" s="17"/>
      <c r="Y1324" s="16"/>
      <c r="Z1324" s="16"/>
      <c r="AD1324" s="5"/>
    </row>
    <row r="1325" spans="1:135" x14ac:dyDescent="0.2">
      <c r="A1325" s="98">
        <f t="shared" si="679"/>
        <v>46077</v>
      </c>
      <c r="B1325" s="96">
        <f t="shared" ref="B1325:B1388" si="718">(M1325+S1325)</f>
        <v>1169.2535946799999</v>
      </c>
      <c r="C1325" s="3">
        <f t="shared" ref="C1325:C1388" si="719">IF(N1324&gt;0,M1324-P1324,C1324)</f>
        <v>1167.22753042</v>
      </c>
      <c r="D1325" s="99">
        <f t="shared" ref="D1325:D1388" si="720">IF(E1325=E1324,D1324,E1324)</f>
        <v>1088.3119999999999</v>
      </c>
      <c r="E1325" s="120">
        <f>IF(DAY(A1324)=$A$5,VLOOKUP(A1324,[1]A!$E$15:$G$200,3),E1324)</f>
        <v>1091.25</v>
      </c>
      <c r="F1325" s="100">
        <f t="shared" ref="F1325:F1388" si="721">IF(D1325=D1324,F1324,EDATE(A1325,-1))</f>
        <v>45312</v>
      </c>
      <c r="G1325" s="141">
        <f t="shared" ref="G1325:G1388" si="722">(E1325/D1325)-1</f>
        <v>2.6995934989231252E-3</v>
      </c>
      <c r="H1325" s="101">
        <f t="shared" ref="H1325:H1388" si="723">IF(A1325&gt;A$7,IF(DAY(A1325)=A$5+1,1,H1324+1),0)</f>
        <v>4</v>
      </c>
      <c r="I1325" s="101">
        <f t="shared" ref="I1325:I1388" si="724">IF(DAY(A1325)=A$5+1,DAY(EOMONTH(A1325,0)),I1324)</f>
        <v>28</v>
      </c>
      <c r="J1325" s="96">
        <f t="shared" ref="J1325:J1388" si="725">IF(E1325&gt;D1325,((E1325/D1325)^(H1325/I1325)),1)</f>
        <v>1.0003852107662166</v>
      </c>
      <c r="K1325" s="96">
        <v>1</v>
      </c>
      <c r="L1325" s="96">
        <f t="shared" ref="L1325:L1388" si="726">TRUNC(J1325*K1325,8)</f>
        <v>1.0003852099999999</v>
      </c>
      <c r="M1325" s="96">
        <f t="shared" ref="M1325:M1388" si="727">TRUNC(C1325*L1325,8)</f>
        <v>1167.67715813</v>
      </c>
      <c r="N1325" s="24">
        <f t="shared" si="682"/>
        <v>0</v>
      </c>
      <c r="O1325" s="95">
        <f t="shared" si="683"/>
        <v>0</v>
      </c>
      <c r="P1325" s="96">
        <f t="shared" ref="P1325:P1388" si="728">IF(O1325&gt;0,TRUNC(O1325*M1325,8),0)</f>
        <v>0</v>
      </c>
      <c r="Q1325" s="5">
        <f t="shared" si="680"/>
        <v>0.12</v>
      </c>
      <c r="R1325" s="8">
        <f t="shared" ref="R1325:R1388" si="729">ROUND((1+Q1325)^(30/360)^(H1325/I1325),9)</f>
        <v>1.001350062</v>
      </c>
      <c r="S1325" s="3">
        <f t="shared" ref="S1325:S1388" si="730">TRUNC(M1325*(R1325-1),8)</f>
        <v>1.5764365499999999</v>
      </c>
      <c r="T1325" s="3">
        <f t="shared" ref="T1325:T1388" si="731">IF(N1325&gt;0,P1325+S1325,0)</f>
        <v>0</v>
      </c>
      <c r="U1325" s="97" t="str">
        <f t="shared" ref="U1325" si="732">U1324</f>
        <v>A+J=</v>
      </c>
      <c r="V1325" s="122">
        <f t="shared" si="716"/>
        <v>46101</v>
      </c>
      <c r="W1325" s="4"/>
      <c r="X1325" s="17"/>
      <c r="Y1325" s="16"/>
      <c r="Z1325" s="16"/>
      <c r="AD1325" s="5"/>
    </row>
    <row r="1326" spans="1:135" x14ac:dyDescent="0.2">
      <c r="A1326" s="98">
        <f t="shared" si="679"/>
        <v>46078</v>
      </c>
      <c r="B1326" s="96">
        <f t="shared" si="718"/>
        <v>1169.7606531500001</v>
      </c>
      <c r="C1326" s="3">
        <f t="shared" si="719"/>
        <v>1167.22753042</v>
      </c>
      <c r="D1326" s="99">
        <f t="shared" si="720"/>
        <v>1088.3119999999999</v>
      </c>
      <c r="E1326" s="120">
        <f>IF(DAY(A1325)=$A$5,VLOOKUP(A1325,[1]A!$E$15:$G$200,3),E1325)</f>
        <v>1091.25</v>
      </c>
      <c r="F1326" s="100">
        <f t="shared" si="721"/>
        <v>45312</v>
      </c>
      <c r="G1326" s="141">
        <f t="shared" si="722"/>
        <v>2.6995934989231252E-3</v>
      </c>
      <c r="H1326" s="101">
        <f t="shared" si="723"/>
        <v>5</v>
      </c>
      <c r="I1326" s="101">
        <f t="shared" si="724"/>
        <v>28</v>
      </c>
      <c r="J1326" s="96">
        <f t="shared" si="725"/>
        <v>1.0004815366410593</v>
      </c>
      <c r="K1326" s="96">
        <v>1</v>
      </c>
      <c r="L1326" s="96">
        <f t="shared" si="726"/>
        <v>1.0004815300000001</v>
      </c>
      <c r="M1326" s="96">
        <f t="shared" si="727"/>
        <v>1167.78958549</v>
      </c>
      <c r="N1326" s="24">
        <f t="shared" si="682"/>
        <v>0</v>
      </c>
      <c r="O1326" s="95">
        <f t="shared" si="683"/>
        <v>0</v>
      </c>
      <c r="P1326" s="96">
        <f t="shared" si="728"/>
        <v>0</v>
      </c>
      <c r="Q1326" s="5">
        <f t="shared" si="680"/>
        <v>0.12</v>
      </c>
      <c r="R1326" s="8">
        <f t="shared" si="729"/>
        <v>1.001687862</v>
      </c>
      <c r="S1326" s="3">
        <f t="shared" si="730"/>
        <v>1.9710676600000001</v>
      </c>
      <c r="T1326" s="3">
        <f t="shared" si="731"/>
        <v>0</v>
      </c>
      <c r="U1326" s="97" t="str">
        <f t="shared" ref="U1326" si="733">U1325</f>
        <v>A+J=</v>
      </c>
      <c r="V1326" s="122">
        <f t="shared" si="716"/>
        <v>46101</v>
      </c>
      <c r="W1326" s="4"/>
      <c r="X1326" s="17"/>
      <c r="Y1326" s="16"/>
      <c r="Z1326" s="16"/>
      <c r="AD1326" s="5"/>
    </row>
    <row r="1327" spans="1:135" x14ac:dyDescent="0.2">
      <c r="A1327" s="98">
        <f t="shared" si="679"/>
        <v>46079</v>
      </c>
      <c r="B1327" s="96">
        <f t="shared" si="718"/>
        <v>1170.2679441</v>
      </c>
      <c r="C1327" s="3">
        <f t="shared" si="719"/>
        <v>1167.22753042</v>
      </c>
      <c r="D1327" s="99">
        <f t="shared" si="720"/>
        <v>1088.3119999999999</v>
      </c>
      <c r="E1327" s="120">
        <f>IF(DAY(A1326)=$A$5,VLOOKUP(A1326,[1]A!$E$15:$G$200,3),E1326)</f>
        <v>1091.25</v>
      </c>
      <c r="F1327" s="100">
        <f t="shared" si="721"/>
        <v>45312</v>
      </c>
      <c r="G1327" s="141">
        <f t="shared" si="722"/>
        <v>2.6995934989231252E-3</v>
      </c>
      <c r="H1327" s="101">
        <f t="shared" si="723"/>
        <v>6</v>
      </c>
      <c r="I1327" s="101">
        <f t="shared" si="724"/>
        <v>28</v>
      </c>
      <c r="J1327" s="96">
        <f t="shared" si="725"/>
        <v>1.0005778717910032</v>
      </c>
      <c r="K1327" s="96">
        <v>1</v>
      </c>
      <c r="L1327" s="96">
        <f t="shared" si="726"/>
        <v>1.0005778700000001</v>
      </c>
      <c r="M1327" s="96">
        <f t="shared" si="727"/>
        <v>1167.90203619</v>
      </c>
      <c r="N1327" s="24">
        <f t="shared" si="682"/>
        <v>0</v>
      </c>
      <c r="O1327" s="95">
        <f t="shared" si="683"/>
        <v>0</v>
      </c>
      <c r="P1327" s="96">
        <f t="shared" si="728"/>
        <v>0</v>
      </c>
      <c r="Q1327" s="5">
        <f t="shared" si="680"/>
        <v>0.12</v>
      </c>
      <c r="R1327" s="8">
        <f t="shared" si="729"/>
        <v>1.002025776</v>
      </c>
      <c r="S1327" s="3">
        <f t="shared" si="730"/>
        <v>2.3659079099999998</v>
      </c>
      <c r="T1327" s="3">
        <f t="shared" si="731"/>
        <v>0</v>
      </c>
      <c r="U1327" s="97" t="str">
        <f t="shared" ref="U1327" si="734">U1326</f>
        <v>A+J=</v>
      </c>
      <c r="V1327" s="122">
        <f t="shared" si="716"/>
        <v>46101</v>
      </c>
      <c r="W1327" s="4"/>
      <c r="X1327" s="17"/>
      <c r="Y1327" s="16"/>
      <c r="Z1327" s="16"/>
      <c r="AD1327" s="5"/>
    </row>
    <row r="1328" spans="1:135" x14ac:dyDescent="0.2">
      <c r="A1328" s="98">
        <f t="shared" si="679"/>
        <v>46080</v>
      </c>
      <c r="B1328" s="96">
        <f t="shared" si="718"/>
        <v>1170.7754442</v>
      </c>
      <c r="C1328" s="3">
        <f t="shared" si="719"/>
        <v>1167.22753042</v>
      </c>
      <c r="D1328" s="99">
        <f t="shared" si="720"/>
        <v>1088.3119999999999</v>
      </c>
      <c r="E1328" s="120">
        <f>IF(DAY(A1327)=$A$5,VLOOKUP(A1327,[1]A!$E$15:$G$200,3),E1327)</f>
        <v>1091.25</v>
      </c>
      <c r="F1328" s="100">
        <f t="shared" si="721"/>
        <v>45312</v>
      </c>
      <c r="G1328" s="141">
        <f t="shared" si="722"/>
        <v>2.6995934989231252E-3</v>
      </c>
      <c r="H1328" s="101">
        <f t="shared" si="723"/>
        <v>7</v>
      </c>
      <c r="I1328" s="101">
        <f t="shared" si="724"/>
        <v>28</v>
      </c>
      <c r="J1328" s="96">
        <f t="shared" si="725"/>
        <v>1.0006742162169415</v>
      </c>
      <c r="K1328" s="96">
        <v>1</v>
      </c>
      <c r="L1328" s="96">
        <f t="shared" si="726"/>
        <v>1.0006742099999999</v>
      </c>
      <c r="M1328" s="96">
        <f t="shared" si="727"/>
        <v>1168.0144868899999</v>
      </c>
      <c r="N1328" s="24">
        <f t="shared" si="682"/>
        <v>0</v>
      </c>
      <c r="O1328" s="95">
        <f t="shared" si="683"/>
        <v>0</v>
      </c>
      <c r="P1328" s="96">
        <f t="shared" si="728"/>
        <v>0</v>
      </c>
      <c r="Q1328" s="5">
        <f t="shared" si="680"/>
        <v>0.12</v>
      </c>
      <c r="R1328" s="8">
        <f t="shared" si="729"/>
        <v>1.002363804</v>
      </c>
      <c r="S1328" s="3">
        <f t="shared" si="730"/>
        <v>2.7609573100000002</v>
      </c>
      <c r="T1328" s="3">
        <f t="shared" si="731"/>
        <v>0</v>
      </c>
      <c r="U1328" s="97" t="str">
        <f t="shared" ref="U1328" si="735">U1327</f>
        <v>A+J=</v>
      </c>
      <c r="V1328" s="122">
        <f t="shared" si="716"/>
        <v>46101</v>
      </c>
      <c r="W1328" s="4"/>
      <c r="X1328" s="17"/>
      <c r="Y1328" s="16"/>
      <c r="Z1328" s="16"/>
      <c r="AD1328" s="5"/>
    </row>
    <row r="1329" spans="1:30" x14ac:dyDescent="0.2">
      <c r="A1329" s="98">
        <f t="shared" si="679"/>
        <v>46081</v>
      </c>
      <c r="B1329" s="96">
        <f t="shared" si="718"/>
        <v>1171.2831651899999</v>
      </c>
      <c r="C1329" s="3">
        <f t="shared" si="719"/>
        <v>1167.22753042</v>
      </c>
      <c r="D1329" s="99">
        <f t="shared" si="720"/>
        <v>1088.3119999999999</v>
      </c>
      <c r="E1329" s="120">
        <f>IF(DAY(A1328)=$A$5,VLOOKUP(A1328,[1]A!$E$15:$G$200,3),E1328)</f>
        <v>1091.25</v>
      </c>
      <c r="F1329" s="100">
        <f t="shared" si="721"/>
        <v>45312</v>
      </c>
      <c r="G1329" s="141">
        <f t="shared" si="722"/>
        <v>2.6995934989231252E-3</v>
      </c>
      <c r="H1329" s="101">
        <f t="shared" si="723"/>
        <v>8</v>
      </c>
      <c r="I1329" s="101">
        <f t="shared" si="724"/>
        <v>28</v>
      </c>
      <c r="J1329" s="96">
        <f t="shared" si="725"/>
        <v>1.0007705699197675</v>
      </c>
      <c r="K1329" s="96">
        <v>1</v>
      </c>
      <c r="L1329" s="96">
        <f t="shared" si="726"/>
        <v>1.0007705600000001</v>
      </c>
      <c r="M1329" s="96">
        <f t="shared" si="727"/>
        <v>1168.1269492599999</v>
      </c>
      <c r="N1329" s="24">
        <f t="shared" si="682"/>
        <v>0</v>
      </c>
      <c r="O1329" s="95">
        <f t="shared" si="683"/>
        <v>0</v>
      </c>
      <c r="P1329" s="96">
        <f t="shared" si="728"/>
        <v>0</v>
      </c>
      <c r="Q1329" s="5">
        <f t="shared" si="680"/>
        <v>0.12</v>
      </c>
      <c r="R1329" s="8">
        <f t="shared" si="729"/>
        <v>1.002701946</v>
      </c>
      <c r="S1329" s="3">
        <f t="shared" si="730"/>
        <v>3.1562159300000001</v>
      </c>
      <c r="T1329" s="3">
        <f t="shared" si="731"/>
        <v>0</v>
      </c>
      <c r="U1329" s="97" t="str">
        <f t="shared" ref="U1329" si="736">U1328</f>
        <v>A+J=</v>
      </c>
      <c r="V1329" s="122">
        <f t="shared" si="716"/>
        <v>46101</v>
      </c>
      <c r="W1329" s="4"/>
      <c r="X1329" s="17"/>
      <c r="Y1329" s="16"/>
      <c r="Z1329" s="16"/>
      <c r="AD1329" s="5"/>
    </row>
    <row r="1330" spans="1:30" x14ac:dyDescent="0.2">
      <c r="A1330" s="98">
        <f t="shared" si="679"/>
        <v>46082</v>
      </c>
      <c r="B1330" s="96">
        <f t="shared" si="718"/>
        <v>1171.7911188399999</v>
      </c>
      <c r="C1330" s="3">
        <f t="shared" si="719"/>
        <v>1167.22753042</v>
      </c>
      <c r="D1330" s="99">
        <f t="shared" si="720"/>
        <v>1088.3119999999999</v>
      </c>
      <c r="E1330" s="120">
        <f>IF(DAY(A1329)=$A$5,VLOOKUP(A1329,[1]A!$E$15:$G$200,3),E1329)</f>
        <v>1091.25</v>
      </c>
      <c r="F1330" s="100">
        <f t="shared" si="721"/>
        <v>45312</v>
      </c>
      <c r="G1330" s="141">
        <f t="shared" si="722"/>
        <v>2.6995934989231252E-3</v>
      </c>
      <c r="H1330" s="101">
        <f t="shared" si="723"/>
        <v>9</v>
      </c>
      <c r="I1330" s="101">
        <f t="shared" si="724"/>
        <v>28</v>
      </c>
      <c r="J1330" s="96">
        <f t="shared" si="725"/>
        <v>1.0008669329003743</v>
      </c>
      <c r="K1330" s="96">
        <v>1</v>
      </c>
      <c r="L1330" s="96">
        <f t="shared" si="726"/>
        <v>1.0008669299999999</v>
      </c>
      <c r="M1330" s="96">
        <f t="shared" si="727"/>
        <v>1168.2394349799999</v>
      </c>
      <c r="N1330" s="24">
        <f t="shared" si="682"/>
        <v>0</v>
      </c>
      <c r="O1330" s="95">
        <f t="shared" si="683"/>
        <v>0</v>
      </c>
      <c r="P1330" s="96">
        <f t="shared" si="728"/>
        <v>0</v>
      </c>
      <c r="Q1330" s="5">
        <f t="shared" si="680"/>
        <v>0.12</v>
      </c>
      <c r="R1330" s="8">
        <f t="shared" si="729"/>
        <v>1.003040202</v>
      </c>
      <c r="S1330" s="3">
        <f t="shared" si="730"/>
        <v>3.5516838599999998</v>
      </c>
      <c r="T1330" s="3">
        <f t="shared" si="731"/>
        <v>0</v>
      </c>
      <c r="U1330" s="97" t="str">
        <f t="shared" ref="U1330" si="737">U1329</f>
        <v>A+J=</v>
      </c>
      <c r="V1330" s="122">
        <f t="shared" si="716"/>
        <v>46101</v>
      </c>
      <c r="W1330" s="4"/>
      <c r="X1330" s="17"/>
      <c r="Y1330" s="16"/>
      <c r="Z1330" s="16"/>
      <c r="AD1330" s="5"/>
    </row>
    <row r="1331" spans="1:30" x14ac:dyDescent="0.2">
      <c r="A1331" s="98">
        <f t="shared" si="679"/>
        <v>46083</v>
      </c>
      <c r="B1331" s="96">
        <f t="shared" si="718"/>
        <v>1172.29928178</v>
      </c>
      <c r="C1331" s="3">
        <f t="shared" si="719"/>
        <v>1167.22753042</v>
      </c>
      <c r="D1331" s="99">
        <f t="shared" si="720"/>
        <v>1088.3119999999999</v>
      </c>
      <c r="E1331" s="120">
        <f>IF(DAY(A1330)=$A$5,VLOOKUP(A1330,[1]A!$E$15:$G$200,3),E1330)</f>
        <v>1091.25</v>
      </c>
      <c r="F1331" s="100">
        <f t="shared" si="721"/>
        <v>45312</v>
      </c>
      <c r="G1331" s="141">
        <f t="shared" si="722"/>
        <v>2.6995934989231252E-3</v>
      </c>
      <c r="H1331" s="101">
        <f t="shared" si="723"/>
        <v>10</v>
      </c>
      <c r="I1331" s="101">
        <f t="shared" si="724"/>
        <v>28</v>
      </c>
      <c r="J1331" s="96">
        <f t="shared" si="725"/>
        <v>1.0009633051596551</v>
      </c>
      <c r="K1331" s="96">
        <v>1</v>
      </c>
      <c r="L1331" s="96">
        <f t="shared" si="726"/>
        <v>1.0009633</v>
      </c>
      <c r="M1331" s="96">
        <f t="shared" si="727"/>
        <v>1168.3519206999999</v>
      </c>
      <c r="N1331" s="24">
        <f t="shared" si="682"/>
        <v>0</v>
      </c>
      <c r="O1331" s="95">
        <f t="shared" si="683"/>
        <v>0</v>
      </c>
      <c r="P1331" s="96">
        <f t="shared" si="728"/>
        <v>0</v>
      </c>
      <c r="Q1331" s="5">
        <f t="shared" si="680"/>
        <v>0.12</v>
      </c>
      <c r="R1331" s="8">
        <f t="shared" si="729"/>
        <v>1.0033785719999999</v>
      </c>
      <c r="S1331" s="3">
        <f t="shared" si="730"/>
        <v>3.9473610799999999</v>
      </c>
      <c r="T1331" s="3">
        <f t="shared" si="731"/>
        <v>0</v>
      </c>
      <c r="U1331" s="97" t="str">
        <f t="shared" ref="U1331" si="738">U1330</f>
        <v>A+J=</v>
      </c>
      <c r="V1331" s="122">
        <f t="shared" si="716"/>
        <v>46101</v>
      </c>
      <c r="W1331" s="4"/>
      <c r="X1331" s="17"/>
      <c r="Y1331" s="16"/>
      <c r="Z1331" s="16"/>
      <c r="AD1331" s="5"/>
    </row>
    <row r="1332" spans="1:30" x14ac:dyDescent="0.2">
      <c r="A1332" s="98">
        <f t="shared" si="679"/>
        <v>46084</v>
      </c>
      <c r="B1332" s="96">
        <f t="shared" si="718"/>
        <v>1172.8076657500001</v>
      </c>
      <c r="C1332" s="3">
        <f t="shared" si="719"/>
        <v>1167.22753042</v>
      </c>
      <c r="D1332" s="99">
        <f t="shared" si="720"/>
        <v>1088.3119999999999</v>
      </c>
      <c r="E1332" s="120">
        <f>IF(DAY(A1331)=$A$5,VLOOKUP(A1331,[1]A!$E$15:$G$200,3),E1331)</f>
        <v>1091.25</v>
      </c>
      <c r="F1332" s="100">
        <f t="shared" si="721"/>
        <v>45312</v>
      </c>
      <c r="G1332" s="141">
        <f t="shared" si="722"/>
        <v>2.6995934989231252E-3</v>
      </c>
      <c r="H1332" s="101">
        <f t="shared" si="723"/>
        <v>11</v>
      </c>
      <c r="I1332" s="101">
        <f t="shared" si="724"/>
        <v>28</v>
      </c>
      <c r="J1332" s="96">
        <f t="shared" si="725"/>
        <v>1.0010596866985035</v>
      </c>
      <c r="K1332" s="96">
        <v>1</v>
      </c>
      <c r="L1332" s="96">
        <f t="shared" si="726"/>
        <v>1.00105968</v>
      </c>
      <c r="M1332" s="96">
        <f t="shared" si="727"/>
        <v>1168.4644180800001</v>
      </c>
      <c r="N1332" s="24">
        <f t="shared" si="682"/>
        <v>0</v>
      </c>
      <c r="O1332" s="95">
        <f t="shared" si="683"/>
        <v>0</v>
      </c>
      <c r="P1332" s="96">
        <f t="shared" si="728"/>
        <v>0</v>
      </c>
      <c r="Q1332" s="5">
        <f t="shared" si="680"/>
        <v>0.12</v>
      </c>
      <c r="R1332" s="8">
        <f t="shared" si="729"/>
        <v>1.0037170559999999</v>
      </c>
      <c r="S1332" s="3">
        <f t="shared" si="730"/>
        <v>4.3432476700000002</v>
      </c>
      <c r="T1332" s="3">
        <f t="shared" si="731"/>
        <v>0</v>
      </c>
      <c r="U1332" s="97" t="str">
        <f t="shared" ref="U1332" si="739">U1331</f>
        <v>A+J=</v>
      </c>
      <c r="V1332" s="122">
        <f t="shared" si="716"/>
        <v>46101</v>
      </c>
      <c r="W1332" s="4"/>
      <c r="X1332" s="17"/>
      <c r="Y1332" s="16"/>
      <c r="Z1332" s="16"/>
      <c r="AD1332" s="5"/>
    </row>
    <row r="1333" spans="1:30" x14ac:dyDescent="0.2">
      <c r="A1333" s="98">
        <f t="shared" si="679"/>
        <v>46085</v>
      </c>
      <c r="B1333" s="96">
        <f t="shared" si="718"/>
        <v>1173.316272</v>
      </c>
      <c r="C1333" s="3">
        <f t="shared" si="719"/>
        <v>1167.22753042</v>
      </c>
      <c r="D1333" s="99">
        <f t="shared" si="720"/>
        <v>1088.3119999999999</v>
      </c>
      <c r="E1333" s="120">
        <f>IF(DAY(A1332)=$A$5,VLOOKUP(A1332,[1]A!$E$15:$G$200,3),E1332)</f>
        <v>1091.25</v>
      </c>
      <c r="F1333" s="100">
        <f t="shared" si="721"/>
        <v>45312</v>
      </c>
      <c r="G1333" s="141">
        <f t="shared" si="722"/>
        <v>2.6995934989231252E-3</v>
      </c>
      <c r="H1333" s="101">
        <f t="shared" si="723"/>
        <v>12</v>
      </c>
      <c r="I1333" s="101">
        <f t="shared" si="724"/>
        <v>28</v>
      </c>
      <c r="J1333" s="96">
        <f t="shared" si="725"/>
        <v>1.0011560775178132</v>
      </c>
      <c r="K1333" s="96">
        <v>1</v>
      </c>
      <c r="L1333" s="96">
        <f t="shared" si="726"/>
        <v>1.00115607</v>
      </c>
      <c r="M1333" s="96">
        <f t="shared" si="727"/>
        <v>1168.5769271500001</v>
      </c>
      <c r="N1333" s="24">
        <f t="shared" si="682"/>
        <v>0</v>
      </c>
      <c r="O1333" s="95">
        <f t="shared" si="683"/>
        <v>0</v>
      </c>
      <c r="P1333" s="96">
        <f t="shared" si="728"/>
        <v>0</v>
      </c>
      <c r="Q1333" s="5">
        <f t="shared" si="680"/>
        <v>0.12</v>
      </c>
      <c r="R1333" s="8">
        <f t="shared" si="729"/>
        <v>1.0040556549999999</v>
      </c>
      <c r="S1333" s="3">
        <f t="shared" si="730"/>
        <v>4.7393448500000002</v>
      </c>
      <c r="T1333" s="3">
        <f t="shared" si="731"/>
        <v>0</v>
      </c>
      <c r="U1333" s="97" t="str">
        <f t="shared" ref="U1333" si="740">U1332</f>
        <v>A+J=</v>
      </c>
      <c r="V1333" s="122">
        <f t="shared" si="716"/>
        <v>46101</v>
      </c>
      <c r="W1333" s="4"/>
      <c r="X1333" s="17"/>
      <c r="Y1333" s="16"/>
      <c r="Z1333" s="16"/>
      <c r="AD1333" s="5"/>
    </row>
    <row r="1334" spans="1:30" x14ac:dyDescent="0.2">
      <c r="A1334" s="98">
        <f t="shared" si="679"/>
        <v>46086</v>
      </c>
      <c r="B1334" s="96">
        <f t="shared" si="718"/>
        <v>1173.8250993899999</v>
      </c>
      <c r="C1334" s="3">
        <f t="shared" si="719"/>
        <v>1167.22753042</v>
      </c>
      <c r="D1334" s="99">
        <f t="shared" si="720"/>
        <v>1088.3119999999999</v>
      </c>
      <c r="E1334" s="120">
        <f>IF(DAY(A1333)=$A$5,VLOOKUP(A1333,[1]A!$E$15:$G$200,3),E1333)</f>
        <v>1091.25</v>
      </c>
      <c r="F1334" s="100">
        <f t="shared" si="721"/>
        <v>45312</v>
      </c>
      <c r="G1334" s="141">
        <f t="shared" si="722"/>
        <v>2.6995934989231252E-3</v>
      </c>
      <c r="H1334" s="101">
        <f t="shared" si="723"/>
        <v>13</v>
      </c>
      <c r="I1334" s="101">
        <f t="shared" si="724"/>
        <v>28</v>
      </c>
      <c r="J1334" s="96">
        <f t="shared" si="725"/>
        <v>1.0012524776184775</v>
      </c>
      <c r="K1334" s="96">
        <v>1</v>
      </c>
      <c r="L1334" s="96">
        <f t="shared" si="726"/>
        <v>1.0012524700000001</v>
      </c>
      <c r="M1334" s="96">
        <f t="shared" si="727"/>
        <v>1168.68944788</v>
      </c>
      <c r="N1334" s="24">
        <f t="shared" si="682"/>
        <v>0</v>
      </c>
      <c r="O1334" s="95">
        <f t="shared" si="683"/>
        <v>0</v>
      </c>
      <c r="P1334" s="96">
        <f t="shared" si="728"/>
        <v>0</v>
      </c>
      <c r="Q1334" s="5">
        <f t="shared" si="680"/>
        <v>0.12</v>
      </c>
      <c r="R1334" s="8">
        <f t="shared" si="729"/>
        <v>1.004394368</v>
      </c>
      <c r="S1334" s="3">
        <f t="shared" si="730"/>
        <v>5.1356515099999998</v>
      </c>
      <c r="T1334" s="3">
        <f t="shared" si="731"/>
        <v>0</v>
      </c>
      <c r="U1334" s="97" t="str">
        <f t="shared" ref="U1334" si="741">U1333</f>
        <v>A+J=</v>
      </c>
      <c r="V1334" s="122">
        <f t="shared" si="716"/>
        <v>46101</v>
      </c>
      <c r="W1334" s="4"/>
      <c r="X1334" s="17"/>
      <c r="Y1334" s="16"/>
      <c r="Z1334" s="16"/>
      <c r="AD1334" s="5"/>
    </row>
    <row r="1335" spans="1:30" x14ac:dyDescent="0.2">
      <c r="A1335" s="98">
        <f t="shared" si="679"/>
        <v>46087</v>
      </c>
      <c r="B1335" s="96">
        <f t="shared" si="718"/>
        <v>1174.33414797</v>
      </c>
      <c r="C1335" s="3">
        <f t="shared" si="719"/>
        <v>1167.22753042</v>
      </c>
      <c r="D1335" s="99">
        <f t="shared" si="720"/>
        <v>1088.3119999999999</v>
      </c>
      <c r="E1335" s="120">
        <f>IF(DAY(A1334)=$A$5,VLOOKUP(A1334,[1]A!$E$15:$G$200,3),E1334)</f>
        <v>1091.25</v>
      </c>
      <c r="F1335" s="100">
        <f t="shared" si="721"/>
        <v>45312</v>
      </c>
      <c r="G1335" s="141">
        <f t="shared" si="722"/>
        <v>2.6995934989231252E-3</v>
      </c>
      <c r="H1335" s="101">
        <f t="shared" si="723"/>
        <v>14</v>
      </c>
      <c r="I1335" s="101">
        <f t="shared" si="724"/>
        <v>28</v>
      </c>
      <c r="J1335" s="96">
        <f t="shared" si="725"/>
        <v>1.0013488870013902</v>
      </c>
      <c r="K1335" s="96">
        <v>1</v>
      </c>
      <c r="L1335" s="96">
        <f t="shared" si="726"/>
        <v>1.0013488800000001</v>
      </c>
      <c r="M1335" s="96">
        <f t="shared" si="727"/>
        <v>1168.8019802900001</v>
      </c>
      <c r="N1335" s="24">
        <f t="shared" si="682"/>
        <v>0</v>
      </c>
      <c r="O1335" s="95">
        <f t="shared" si="683"/>
        <v>0</v>
      </c>
      <c r="P1335" s="96">
        <f t="shared" si="728"/>
        <v>0</v>
      </c>
      <c r="Q1335" s="5">
        <f t="shared" si="680"/>
        <v>0.12</v>
      </c>
      <c r="R1335" s="8">
        <f t="shared" si="729"/>
        <v>1.004733195</v>
      </c>
      <c r="S1335" s="3">
        <f t="shared" si="730"/>
        <v>5.5321676799999997</v>
      </c>
      <c r="T1335" s="3">
        <f t="shared" si="731"/>
        <v>0</v>
      </c>
      <c r="U1335" s="97" t="str">
        <f t="shared" ref="U1335" si="742">U1334</f>
        <v>A+J=</v>
      </c>
      <c r="V1335" s="122">
        <f t="shared" si="716"/>
        <v>46101</v>
      </c>
      <c r="W1335" s="4"/>
      <c r="X1335" s="17"/>
      <c r="Y1335" s="16"/>
      <c r="Z1335" s="16"/>
      <c r="AD1335" s="5"/>
    </row>
    <row r="1336" spans="1:30" x14ac:dyDescent="0.2">
      <c r="A1336" s="98">
        <f t="shared" si="679"/>
        <v>46088</v>
      </c>
      <c r="B1336" s="96">
        <f t="shared" si="718"/>
        <v>1174.8434177900001</v>
      </c>
      <c r="C1336" s="3">
        <f t="shared" si="719"/>
        <v>1167.22753042</v>
      </c>
      <c r="D1336" s="99">
        <f t="shared" si="720"/>
        <v>1088.3119999999999</v>
      </c>
      <c r="E1336" s="120">
        <f>IF(DAY(A1335)=$A$5,VLOOKUP(A1335,[1]A!$E$15:$G$200,3),E1335)</f>
        <v>1091.25</v>
      </c>
      <c r="F1336" s="100">
        <f t="shared" si="721"/>
        <v>45312</v>
      </c>
      <c r="G1336" s="141">
        <f t="shared" si="722"/>
        <v>2.6995934989231252E-3</v>
      </c>
      <c r="H1336" s="101">
        <f t="shared" si="723"/>
        <v>15</v>
      </c>
      <c r="I1336" s="101">
        <f t="shared" si="724"/>
        <v>28</v>
      </c>
      <c r="J1336" s="96">
        <f t="shared" si="725"/>
        <v>1.0014453056674453</v>
      </c>
      <c r="K1336" s="96">
        <v>1</v>
      </c>
      <c r="L1336" s="96">
        <f t="shared" si="726"/>
        <v>1.0014453000000001</v>
      </c>
      <c r="M1336" s="96">
        <f t="shared" si="727"/>
        <v>1168.9145243600001</v>
      </c>
      <c r="N1336" s="24">
        <f t="shared" si="682"/>
        <v>0</v>
      </c>
      <c r="O1336" s="95">
        <f t="shared" si="683"/>
        <v>0</v>
      </c>
      <c r="P1336" s="96">
        <f t="shared" si="728"/>
        <v>0</v>
      </c>
      <c r="Q1336" s="5">
        <f t="shared" si="680"/>
        <v>0.12</v>
      </c>
      <c r="R1336" s="8">
        <f t="shared" si="729"/>
        <v>1.0050721359999999</v>
      </c>
      <c r="S1336" s="3">
        <f t="shared" si="730"/>
        <v>5.9288934299999996</v>
      </c>
      <c r="T1336" s="3">
        <f t="shared" si="731"/>
        <v>0</v>
      </c>
      <c r="U1336" s="97" t="str">
        <f t="shared" ref="U1336" si="743">U1335</f>
        <v>A+J=</v>
      </c>
      <c r="V1336" s="122">
        <f t="shared" si="716"/>
        <v>46101</v>
      </c>
      <c r="W1336" s="4"/>
      <c r="X1336" s="17"/>
      <c r="Y1336" s="16"/>
      <c r="Z1336" s="16"/>
      <c r="AD1336" s="5"/>
    </row>
    <row r="1337" spans="1:30" x14ac:dyDescent="0.2">
      <c r="A1337" s="98">
        <f t="shared" si="679"/>
        <v>46089</v>
      </c>
      <c r="B1337" s="96">
        <f t="shared" si="718"/>
        <v>1175.3529100999999</v>
      </c>
      <c r="C1337" s="3">
        <f t="shared" si="719"/>
        <v>1167.22753042</v>
      </c>
      <c r="D1337" s="99">
        <f t="shared" si="720"/>
        <v>1088.3119999999999</v>
      </c>
      <c r="E1337" s="120">
        <f>IF(DAY(A1336)=$A$5,VLOOKUP(A1336,[1]A!$E$15:$G$200,3),E1336)</f>
        <v>1091.25</v>
      </c>
      <c r="F1337" s="100">
        <f t="shared" si="721"/>
        <v>45312</v>
      </c>
      <c r="G1337" s="141">
        <f t="shared" si="722"/>
        <v>2.6995934989231252E-3</v>
      </c>
      <c r="H1337" s="101">
        <f t="shared" si="723"/>
        <v>16</v>
      </c>
      <c r="I1337" s="101">
        <f t="shared" si="724"/>
        <v>28</v>
      </c>
      <c r="J1337" s="96">
        <f t="shared" si="725"/>
        <v>1.0015417336175363</v>
      </c>
      <c r="K1337" s="96">
        <v>1</v>
      </c>
      <c r="L1337" s="96">
        <f t="shared" si="726"/>
        <v>1.00154173</v>
      </c>
      <c r="M1337" s="96">
        <f t="shared" si="727"/>
        <v>1169.0270801199999</v>
      </c>
      <c r="N1337" s="24">
        <f t="shared" si="682"/>
        <v>0</v>
      </c>
      <c r="O1337" s="95">
        <f t="shared" si="683"/>
        <v>0</v>
      </c>
      <c r="P1337" s="96">
        <f t="shared" si="728"/>
        <v>0</v>
      </c>
      <c r="Q1337" s="5">
        <f t="shared" si="680"/>
        <v>0.12</v>
      </c>
      <c r="R1337" s="8">
        <f t="shared" si="729"/>
        <v>1.005411192</v>
      </c>
      <c r="S1337" s="3">
        <f t="shared" si="730"/>
        <v>6.32582998</v>
      </c>
      <c r="T1337" s="3">
        <f t="shared" si="731"/>
        <v>0</v>
      </c>
      <c r="U1337" s="97" t="str">
        <f t="shared" ref="U1337" si="744">U1336</f>
        <v>A+J=</v>
      </c>
      <c r="V1337" s="122">
        <f t="shared" si="716"/>
        <v>46101</v>
      </c>
      <c r="W1337" s="4"/>
      <c r="X1337" s="17"/>
      <c r="Y1337" s="16"/>
      <c r="Z1337" s="16"/>
      <c r="AD1337" s="5"/>
    </row>
    <row r="1338" spans="1:30" x14ac:dyDescent="0.2">
      <c r="A1338" s="98">
        <f t="shared" si="679"/>
        <v>46090</v>
      </c>
      <c r="B1338" s="96">
        <f t="shared" si="718"/>
        <v>1175.8626237399999</v>
      </c>
      <c r="C1338" s="3">
        <f t="shared" si="719"/>
        <v>1167.22753042</v>
      </c>
      <c r="D1338" s="99">
        <f t="shared" si="720"/>
        <v>1088.3119999999999</v>
      </c>
      <c r="E1338" s="120">
        <f>IF(DAY(A1337)=$A$5,VLOOKUP(A1337,[1]A!$E$15:$G$200,3),E1337)</f>
        <v>1091.25</v>
      </c>
      <c r="F1338" s="100">
        <f t="shared" si="721"/>
        <v>45312</v>
      </c>
      <c r="G1338" s="141">
        <f t="shared" si="722"/>
        <v>2.6995934989231252E-3</v>
      </c>
      <c r="H1338" s="101">
        <f t="shared" si="723"/>
        <v>17</v>
      </c>
      <c r="I1338" s="101">
        <f t="shared" si="724"/>
        <v>28</v>
      </c>
      <c r="J1338" s="96">
        <f t="shared" si="725"/>
        <v>1.0016381708525572</v>
      </c>
      <c r="K1338" s="96">
        <v>1</v>
      </c>
      <c r="L1338" s="96">
        <f t="shared" si="726"/>
        <v>1.0016381700000001</v>
      </c>
      <c r="M1338" s="96">
        <f t="shared" si="727"/>
        <v>1169.1396475399999</v>
      </c>
      <c r="N1338" s="24">
        <f t="shared" si="682"/>
        <v>0</v>
      </c>
      <c r="O1338" s="95">
        <f t="shared" si="683"/>
        <v>0</v>
      </c>
      <c r="P1338" s="96">
        <f t="shared" si="728"/>
        <v>0</v>
      </c>
      <c r="Q1338" s="5">
        <f t="shared" si="680"/>
        <v>0.12</v>
      </c>
      <c r="R1338" s="8">
        <f t="shared" si="729"/>
        <v>1.0057503619999999</v>
      </c>
      <c r="S1338" s="3">
        <f t="shared" si="730"/>
        <v>6.7229761999999997</v>
      </c>
      <c r="T1338" s="3">
        <f t="shared" si="731"/>
        <v>0</v>
      </c>
      <c r="U1338" s="97" t="str">
        <f t="shared" ref="U1338" si="745">U1337</f>
        <v>A+J=</v>
      </c>
      <c r="V1338" s="122">
        <f t="shared" si="716"/>
        <v>46101</v>
      </c>
      <c r="W1338" s="4"/>
      <c r="X1338" s="17"/>
      <c r="Y1338" s="16"/>
      <c r="Z1338" s="16"/>
      <c r="AD1338" s="5"/>
    </row>
    <row r="1339" spans="1:30" x14ac:dyDescent="0.2">
      <c r="A1339" s="98">
        <f t="shared" si="679"/>
        <v>46091</v>
      </c>
      <c r="B1339" s="96">
        <f t="shared" si="718"/>
        <v>1176.3725482</v>
      </c>
      <c r="C1339" s="3">
        <f t="shared" si="719"/>
        <v>1167.22753042</v>
      </c>
      <c r="D1339" s="99">
        <f t="shared" si="720"/>
        <v>1088.3119999999999</v>
      </c>
      <c r="E1339" s="120">
        <f>IF(DAY(A1338)=$A$5,VLOOKUP(A1338,[1]A!$E$15:$G$200,3),E1338)</f>
        <v>1091.25</v>
      </c>
      <c r="F1339" s="100">
        <f t="shared" si="721"/>
        <v>45312</v>
      </c>
      <c r="G1339" s="141">
        <f t="shared" si="722"/>
        <v>2.6995934989231252E-3</v>
      </c>
      <c r="H1339" s="101">
        <f t="shared" si="723"/>
        <v>18</v>
      </c>
      <c r="I1339" s="101">
        <f t="shared" si="724"/>
        <v>28</v>
      </c>
      <c r="J1339" s="96">
        <f t="shared" si="725"/>
        <v>1.0017346173734021</v>
      </c>
      <c r="K1339" s="96">
        <v>1</v>
      </c>
      <c r="L1339" s="96">
        <f t="shared" si="726"/>
        <v>1.00173461</v>
      </c>
      <c r="M1339" s="96">
        <f t="shared" si="727"/>
        <v>1169.2522149599999</v>
      </c>
      <c r="N1339" s="24">
        <f t="shared" si="682"/>
        <v>0</v>
      </c>
      <c r="O1339" s="95">
        <f t="shared" si="683"/>
        <v>0</v>
      </c>
      <c r="P1339" s="96">
        <f t="shared" si="728"/>
        <v>0</v>
      </c>
      <c r="Q1339" s="5">
        <f t="shared" si="680"/>
        <v>0.12</v>
      </c>
      <c r="R1339" s="8">
        <f t="shared" si="729"/>
        <v>1.006089647</v>
      </c>
      <c r="S1339" s="3">
        <f t="shared" si="730"/>
        <v>7.1203332399999999</v>
      </c>
      <c r="T1339" s="3">
        <f t="shared" si="731"/>
        <v>0</v>
      </c>
      <c r="U1339" s="97" t="str">
        <f t="shared" ref="U1339" si="746">U1338</f>
        <v>A+J=</v>
      </c>
      <c r="V1339" s="122">
        <f t="shared" si="716"/>
        <v>46101</v>
      </c>
      <c r="W1339" s="4"/>
      <c r="X1339" s="17"/>
      <c r="Y1339" s="16"/>
      <c r="Z1339" s="16"/>
      <c r="AD1339" s="5"/>
    </row>
    <row r="1340" spans="1:30" x14ac:dyDescent="0.2">
      <c r="A1340" s="98">
        <f t="shared" si="679"/>
        <v>46092</v>
      </c>
      <c r="B1340" s="96">
        <f t="shared" si="718"/>
        <v>1176.88270468</v>
      </c>
      <c r="C1340" s="3">
        <f t="shared" si="719"/>
        <v>1167.22753042</v>
      </c>
      <c r="D1340" s="99">
        <f t="shared" si="720"/>
        <v>1088.3119999999999</v>
      </c>
      <c r="E1340" s="120">
        <f>IF(DAY(A1339)=$A$5,VLOOKUP(A1339,[1]A!$E$15:$G$200,3),E1339)</f>
        <v>1091.25</v>
      </c>
      <c r="F1340" s="100">
        <f t="shared" si="721"/>
        <v>45312</v>
      </c>
      <c r="G1340" s="141">
        <f t="shared" si="722"/>
        <v>2.6995934989231252E-3</v>
      </c>
      <c r="H1340" s="101">
        <f t="shared" si="723"/>
        <v>19</v>
      </c>
      <c r="I1340" s="101">
        <f t="shared" si="724"/>
        <v>28</v>
      </c>
      <c r="J1340" s="96">
        <f t="shared" si="725"/>
        <v>1.0018310731809654</v>
      </c>
      <c r="K1340" s="96">
        <v>1</v>
      </c>
      <c r="L1340" s="96">
        <f t="shared" si="726"/>
        <v>1.0018310699999999</v>
      </c>
      <c r="M1340" s="96">
        <f t="shared" si="727"/>
        <v>1169.3648057299999</v>
      </c>
      <c r="N1340" s="24">
        <f t="shared" si="682"/>
        <v>0</v>
      </c>
      <c r="O1340" s="95">
        <f t="shared" si="683"/>
        <v>0</v>
      </c>
      <c r="P1340" s="96">
        <f t="shared" si="728"/>
        <v>0</v>
      </c>
      <c r="Q1340" s="5">
        <f t="shared" si="680"/>
        <v>0.12</v>
      </c>
      <c r="R1340" s="8">
        <f t="shared" si="729"/>
        <v>1.006429045</v>
      </c>
      <c r="S1340" s="3">
        <f t="shared" si="730"/>
        <v>7.5178989500000002</v>
      </c>
      <c r="T1340" s="3">
        <f t="shared" si="731"/>
        <v>0</v>
      </c>
      <c r="U1340" s="97" t="str">
        <f t="shared" ref="U1340" si="747">U1339</f>
        <v>A+J=</v>
      </c>
      <c r="V1340" s="122">
        <f t="shared" si="716"/>
        <v>46101</v>
      </c>
      <c r="W1340" s="4"/>
      <c r="X1340" s="17"/>
      <c r="Y1340" s="16"/>
      <c r="Z1340" s="16"/>
      <c r="AD1340" s="5"/>
    </row>
    <row r="1341" spans="1:30" x14ac:dyDescent="0.2">
      <c r="A1341" s="98">
        <f t="shared" si="679"/>
        <v>46093</v>
      </c>
      <c r="B1341" s="96">
        <f t="shared" si="718"/>
        <v>1177.39307325</v>
      </c>
      <c r="C1341" s="3">
        <f t="shared" si="719"/>
        <v>1167.22753042</v>
      </c>
      <c r="D1341" s="99">
        <f t="shared" si="720"/>
        <v>1088.3119999999999</v>
      </c>
      <c r="E1341" s="120">
        <f>IF(DAY(A1340)=$A$5,VLOOKUP(A1340,[1]A!$E$15:$G$200,3),E1340)</f>
        <v>1091.25</v>
      </c>
      <c r="F1341" s="100">
        <f t="shared" si="721"/>
        <v>45312</v>
      </c>
      <c r="G1341" s="141">
        <f t="shared" si="722"/>
        <v>2.6995934989231252E-3</v>
      </c>
      <c r="H1341" s="101">
        <f t="shared" si="723"/>
        <v>20</v>
      </c>
      <c r="I1341" s="101">
        <f t="shared" si="724"/>
        <v>28</v>
      </c>
      <c r="J1341" s="96">
        <f t="shared" si="725"/>
        <v>1.0019275382761408</v>
      </c>
      <c r="K1341" s="96">
        <v>1</v>
      </c>
      <c r="L1341" s="96">
        <f t="shared" si="726"/>
        <v>1.0019275299999999</v>
      </c>
      <c r="M1341" s="96">
        <f t="shared" si="727"/>
        <v>1169.4773964999999</v>
      </c>
      <c r="N1341" s="24">
        <f t="shared" si="682"/>
        <v>0</v>
      </c>
      <c r="O1341" s="95">
        <f t="shared" si="683"/>
        <v>0</v>
      </c>
      <c r="P1341" s="96">
        <f t="shared" si="728"/>
        <v>0</v>
      </c>
      <c r="Q1341" s="5">
        <f t="shared" si="680"/>
        <v>0.12</v>
      </c>
      <c r="R1341" s="8">
        <f t="shared" si="729"/>
        <v>1.006768559</v>
      </c>
      <c r="S1341" s="3">
        <f t="shared" si="730"/>
        <v>7.9156767500000003</v>
      </c>
      <c r="T1341" s="3">
        <f t="shared" si="731"/>
        <v>0</v>
      </c>
      <c r="U1341" s="97" t="str">
        <f t="shared" ref="U1341" si="748">U1340</f>
        <v>A+J=</v>
      </c>
      <c r="V1341" s="122">
        <f t="shared" si="716"/>
        <v>46101</v>
      </c>
      <c r="W1341" s="4"/>
      <c r="X1341" s="17"/>
      <c r="Y1341" s="16"/>
      <c r="Z1341" s="16"/>
      <c r="AD1341" s="5"/>
    </row>
    <row r="1342" spans="1:30" x14ac:dyDescent="0.2">
      <c r="A1342" s="98">
        <f t="shared" si="679"/>
        <v>46094</v>
      </c>
      <c r="B1342" s="96">
        <f t="shared" si="718"/>
        <v>1177.90367511</v>
      </c>
      <c r="C1342" s="3">
        <f t="shared" si="719"/>
        <v>1167.22753042</v>
      </c>
      <c r="D1342" s="99">
        <f t="shared" si="720"/>
        <v>1088.3119999999999</v>
      </c>
      <c r="E1342" s="120">
        <f>IF(DAY(A1341)=$A$5,VLOOKUP(A1341,[1]A!$E$15:$G$200,3),E1341)</f>
        <v>1091.25</v>
      </c>
      <c r="F1342" s="100">
        <f t="shared" si="721"/>
        <v>45312</v>
      </c>
      <c r="G1342" s="141">
        <f t="shared" si="722"/>
        <v>2.6995934989231252E-3</v>
      </c>
      <c r="H1342" s="101">
        <f t="shared" si="723"/>
        <v>21</v>
      </c>
      <c r="I1342" s="101">
        <f t="shared" si="724"/>
        <v>28</v>
      </c>
      <c r="J1342" s="96">
        <f t="shared" si="725"/>
        <v>1.002024012659823</v>
      </c>
      <c r="K1342" s="96">
        <v>1</v>
      </c>
      <c r="L1342" s="96">
        <f t="shared" si="726"/>
        <v>1.00202401</v>
      </c>
      <c r="M1342" s="96">
        <f t="shared" si="727"/>
        <v>1169.59001061</v>
      </c>
      <c r="N1342" s="24">
        <f t="shared" si="682"/>
        <v>0</v>
      </c>
      <c r="O1342" s="95">
        <f t="shared" si="683"/>
        <v>0</v>
      </c>
      <c r="P1342" s="96">
        <f t="shared" si="728"/>
        <v>0</v>
      </c>
      <c r="Q1342" s="5">
        <f t="shared" si="680"/>
        <v>0.12</v>
      </c>
      <c r="R1342" s="8">
        <f t="shared" si="729"/>
        <v>1.007108187</v>
      </c>
      <c r="S1342" s="3">
        <f t="shared" si="730"/>
        <v>8.3136644999999998</v>
      </c>
      <c r="T1342" s="3">
        <f t="shared" si="731"/>
        <v>0</v>
      </c>
      <c r="U1342" s="97" t="str">
        <f t="shared" ref="U1342" si="749">U1341</f>
        <v>A+J=</v>
      </c>
      <c r="V1342" s="122">
        <f t="shared" si="716"/>
        <v>46101</v>
      </c>
      <c r="W1342" s="4"/>
      <c r="X1342" s="17"/>
      <c r="Y1342" s="16"/>
      <c r="Z1342" s="16"/>
      <c r="AD1342" s="5"/>
    </row>
    <row r="1343" spans="1:30" x14ac:dyDescent="0.2">
      <c r="A1343" s="98">
        <f t="shared" si="679"/>
        <v>46095</v>
      </c>
      <c r="B1343" s="96">
        <f t="shared" si="718"/>
        <v>1178.4144868199999</v>
      </c>
      <c r="C1343" s="3">
        <f t="shared" si="719"/>
        <v>1167.22753042</v>
      </c>
      <c r="D1343" s="99">
        <f t="shared" si="720"/>
        <v>1088.3119999999999</v>
      </c>
      <c r="E1343" s="120">
        <f>IF(DAY(A1342)=$A$5,VLOOKUP(A1342,[1]A!$E$15:$G$200,3),E1342)</f>
        <v>1091.25</v>
      </c>
      <c r="F1343" s="100">
        <f t="shared" si="721"/>
        <v>45312</v>
      </c>
      <c r="G1343" s="141">
        <f t="shared" si="722"/>
        <v>2.6995934989231252E-3</v>
      </c>
      <c r="H1343" s="101">
        <f t="shared" si="723"/>
        <v>22</v>
      </c>
      <c r="I1343" s="101">
        <f t="shared" si="724"/>
        <v>28</v>
      </c>
      <c r="J1343" s="96">
        <f t="shared" si="725"/>
        <v>1.0021204963329062</v>
      </c>
      <c r="K1343" s="96">
        <v>1</v>
      </c>
      <c r="L1343" s="96">
        <f t="shared" si="726"/>
        <v>1.00212049</v>
      </c>
      <c r="M1343" s="96">
        <f t="shared" si="727"/>
        <v>1169.7026247199999</v>
      </c>
      <c r="N1343" s="24">
        <f t="shared" si="682"/>
        <v>0</v>
      </c>
      <c r="O1343" s="95">
        <f t="shared" si="683"/>
        <v>0</v>
      </c>
      <c r="P1343" s="96">
        <f t="shared" si="728"/>
        <v>0</v>
      </c>
      <c r="Q1343" s="5">
        <f t="shared" si="680"/>
        <v>0.12</v>
      </c>
      <c r="R1343" s="8">
        <f t="shared" si="729"/>
        <v>1.007447929</v>
      </c>
      <c r="S1343" s="3">
        <f t="shared" si="730"/>
        <v>8.7118620999999994</v>
      </c>
      <c r="T1343" s="3">
        <f t="shared" si="731"/>
        <v>0</v>
      </c>
      <c r="U1343" s="97" t="str">
        <f t="shared" ref="U1343" si="750">U1342</f>
        <v>A+J=</v>
      </c>
      <c r="V1343" s="122">
        <f t="shared" si="716"/>
        <v>46101</v>
      </c>
      <c r="W1343" s="4"/>
      <c r="X1343" s="17"/>
      <c r="Y1343" s="16"/>
      <c r="Z1343" s="16"/>
      <c r="AD1343" s="5"/>
    </row>
    <row r="1344" spans="1:30" x14ac:dyDescent="0.2">
      <c r="A1344" s="98">
        <f t="shared" si="679"/>
        <v>46096</v>
      </c>
      <c r="B1344" s="96">
        <f t="shared" si="718"/>
        <v>1178.9255225099998</v>
      </c>
      <c r="C1344" s="3">
        <f t="shared" si="719"/>
        <v>1167.22753042</v>
      </c>
      <c r="D1344" s="99">
        <f t="shared" si="720"/>
        <v>1088.3119999999999</v>
      </c>
      <c r="E1344" s="120">
        <f>IF(DAY(A1343)=$A$5,VLOOKUP(A1343,[1]A!$E$15:$G$200,3),E1343)</f>
        <v>1091.25</v>
      </c>
      <c r="F1344" s="100">
        <f t="shared" si="721"/>
        <v>45312</v>
      </c>
      <c r="G1344" s="141">
        <f t="shared" si="722"/>
        <v>2.6995934989231252E-3</v>
      </c>
      <c r="H1344" s="101">
        <f t="shared" si="723"/>
        <v>23</v>
      </c>
      <c r="I1344" s="101">
        <f t="shared" si="724"/>
        <v>28</v>
      </c>
      <c r="J1344" s="96">
        <f t="shared" si="725"/>
        <v>1.0022169892962849</v>
      </c>
      <c r="K1344" s="96">
        <v>1</v>
      </c>
      <c r="L1344" s="96">
        <f t="shared" si="726"/>
        <v>1.00221698</v>
      </c>
      <c r="M1344" s="96">
        <f t="shared" si="727"/>
        <v>1169.8152505099999</v>
      </c>
      <c r="N1344" s="24">
        <f t="shared" si="682"/>
        <v>0</v>
      </c>
      <c r="O1344" s="95">
        <f t="shared" si="683"/>
        <v>0</v>
      </c>
      <c r="P1344" s="96">
        <f t="shared" si="728"/>
        <v>0</v>
      </c>
      <c r="Q1344" s="5">
        <f t="shared" si="680"/>
        <v>0.12</v>
      </c>
      <c r="R1344" s="8">
        <f t="shared" si="729"/>
        <v>1.007787787</v>
      </c>
      <c r="S1344" s="3">
        <f t="shared" si="730"/>
        <v>9.1102720000000001</v>
      </c>
      <c r="T1344" s="3">
        <f t="shared" si="731"/>
        <v>0</v>
      </c>
      <c r="U1344" s="97" t="str">
        <f t="shared" ref="U1344" si="751">U1343</f>
        <v>A+J=</v>
      </c>
      <c r="V1344" s="122">
        <f t="shared" si="716"/>
        <v>46101</v>
      </c>
      <c r="W1344" s="4"/>
      <c r="X1344" s="17"/>
      <c r="Y1344" s="16"/>
      <c r="Z1344" s="16"/>
      <c r="AD1344" s="5"/>
    </row>
    <row r="1345" spans="1:30" x14ac:dyDescent="0.2">
      <c r="A1345" s="98">
        <f t="shared" si="679"/>
        <v>46097</v>
      </c>
      <c r="B1345" s="96">
        <f t="shared" si="718"/>
        <v>1179.43679047</v>
      </c>
      <c r="C1345" s="3">
        <f t="shared" si="719"/>
        <v>1167.22753042</v>
      </c>
      <c r="D1345" s="99">
        <f t="shared" si="720"/>
        <v>1088.3119999999999</v>
      </c>
      <c r="E1345" s="120">
        <f>IF(DAY(A1344)=$A$5,VLOOKUP(A1344,[1]A!$E$15:$G$200,3),E1344)</f>
        <v>1091.25</v>
      </c>
      <c r="F1345" s="100">
        <f t="shared" si="721"/>
        <v>45312</v>
      </c>
      <c r="G1345" s="141">
        <f t="shared" si="722"/>
        <v>2.6995934989231252E-3</v>
      </c>
      <c r="H1345" s="101">
        <f t="shared" si="723"/>
        <v>24</v>
      </c>
      <c r="I1345" s="101">
        <f t="shared" si="724"/>
        <v>28</v>
      </c>
      <c r="J1345" s="96">
        <f t="shared" si="725"/>
        <v>1.0023134915508536</v>
      </c>
      <c r="K1345" s="96">
        <v>1</v>
      </c>
      <c r="L1345" s="96">
        <f t="shared" si="726"/>
        <v>1.0023134899999999</v>
      </c>
      <c r="M1345" s="96">
        <f t="shared" si="727"/>
        <v>1169.92789963</v>
      </c>
      <c r="N1345" s="24">
        <f t="shared" si="682"/>
        <v>0</v>
      </c>
      <c r="O1345" s="95">
        <f t="shared" si="683"/>
        <v>0</v>
      </c>
      <c r="P1345" s="96">
        <f t="shared" si="728"/>
        <v>0</v>
      </c>
      <c r="Q1345" s="5">
        <f t="shared" si="680"/>
        <v>0.12</v>
      </c>
      <c r="R1345" s="8">
        <f t="shared" si="729"/>
        <v>1.0081277580000001</v>
      </c>
      <c r="S1345" s="3">
        <f t="shared" si="730"/>
        <v>9.5088908399999994</v>
      </c>
      <c r="T1345" s="3">
        <f t="shared" si="731"/>
        <v>0</v>
      </c>
      <c r="U1345" s="97" t="str">
        <f t="shared" ref="U1345" si="752">U1344</f>
        <v>A+J=</v>
      </c>
      <c r="V1345" s="122">
        <f t="shared" si="716"/>
        <v>46101</v>
      </c>
      <c r="W1345" s="4"/>
      <c r="X1345" s="17"/>
      <c r="Y1345" s="16"/>
      <c r="Z1345" s="16"/>
      <c r="AD1345" s="5"/>
    </row>
    <row r="1346" spans="1:30" x14ac:dyDescent="0.2">
      <c r="A1346" s="98">
        <f t="shared" si="679"/>
        <v>46098</v>
      </c>
      <c r="B1346" s="96">
        <f t="shared" si="718"/>
        <v>1179.9482707700001</v>
      </c>
      <c r="C1346" s="3">
        <f t="shared" si="719"/>
        <v>1167.22753042</v>
      </c>
      <c r="D1346" s="99">
        <f t="shared" si="720"/>
        <v>1088.3119999999999</v>
      </c>
      <c r="E1346" s="120">
        <f>IF(DAY(A1345)=$A$5,VLOOKUP(A1345,[1]A!$E$15:$G$200,3),E1345)</f>
        <v>1091.25</v>
      </c>
      <c r="F1346" s="100">
        <f t="shared" si="721"/>
        <v>45312</v>
      </c>
      <c r="G1346" s="141">
        <f t="shared" si="722"/>
        <v>2.6995934989231252E-3</v>
      </c>
      <c r="H1346" s="101">
        <f t="shared" si="723"/>
        <v>25</v>
      </c>
      <c r="I1346" s="101">
        <f t="shared" si="724"/>
        <v>28</v>
      </c>
      <c r="J1346" s="96">
        <f t="shared" si="725"/>
        <v>1.0024100030975072</v>
      </c>
      <c r="K1346" s="96">
        <v>1</v>
      </c>
      <c r="L1346" s="96">
        <f t="shared" si="726"/>
        <v>1.00241</v>
      </c>
      <c r="M1346" s="96">
        <f t="shared" si="727"/>
        <v>1170.0405487600001</v>
      </c>
      <c r="N1346" s="24">
        <f t="shared" si="682"/>
        <v>0</v>
      </c>
      <c r="O1346" s="95">
        <f t="shared" si="683"/>
        <v>0</v>
      </c>
      <c r="P1346" s="96">
        <f t="shared" si="728"/>
        <v>0</v>
      </c>
      <c r="Q1346" s="5">
        <f t="shared" si="680"/>
        <v>0.12</v>
      </c>
      <c r="R1346" s="8">
        <f t="shared" si="729"/>
        <v>1.008467845</v>
      </c>
      <c r="S1346" s="3">
        <f t="shared" si="730"/>
        <v>9.9077220100000005</v>
      </c>
      <c r="T1346" s="3">
        <f t="shared" si="731"/>
        <v>0</v>
      </c>
      <c r="U1346" s="97" t="str">
        <f t="shared" ref="U1346" si="753">U1345</f>
        <v>A+J=</v>
      </c>
      <c r="V1346" s="122">
        <f t="shared" si="716"/>
        <v>46101</v>
      </c>
      <c r="W1346" s="4"/>
      <c r="X1346" s="17"/>
      <c r="Y1346" s="16"/>
      <c r="Z1346" s="16"/>
      <c r="AD1346" s="5"/>
    </row>
    <row r="1347" spans="1:30" x14ac:dyDescent="0.2">
      <c r="A1347" s="98">
        <f t="shared" si="679"/>
        <v>46099</v>
      </c>
      <c r="B1347" s="96">
        <f t="shared" si="718"/>
        <v>1180.45997285</v>
      </c>
      <c r="C1347" s="3">
        <f t="shared" si="719"/>
        <v>1167.22753042</v>
      </c>
      <c r="D1347" s="99">
        <f t="shared" si="720"/>
        <v>1088.3119999999999</v>
      </c>
      <c r="E1347" s="120">
        <f>IF(DAY(A1346)=$A$5,VLOOKUP(A1346,[1]A!$E$15:$G$200,3),E1346)</f>
        <v>1091.25</v>
      </c>
      <c r="F1347" s="100">
        <f t="shared" si="721"/>
        <v>45312</v>
      </c>
      <c r="G1347" s="141">
        <f t="shared" si="722"/>
        <v>2.6995934989231252E-3</v>
      </c>
      <c r="H1347" s="101">
        <f t="shared" si="723"/>
        <v>26</v>
      </c>
      <c r="I1347" s="101">
        <f t="shared" si="724"/>
        <v>28</v>
      </c>
      <c r="J1347" s="96">
        <f t="shared" si="725"/>
        <v>1.00250652393714</v>
      </c>
      <c r="K1347" s="96">
        <v>1</v>
      </c>
      <c r="L1347" s="96">
        <f t="shared" si="726"/>
        <v>1.0025065200000001</v>
      </c>
      <c r="M1347" s="96">
        <f t="shared" si="727"/>
        <v>1170.1532095600001</v>
      </c>
      <c r="N1347" s="24">
        <f t="shared" si="682"/>
        <v>0</v>
      </c>
      <c r="O1347" s="95">
        <f t="shared" si="683"/>
        <v>0</v>
      </c>
      <c r="P1347" s="96">
        <f t="shared" si="728"/>
        <v>0</v>
      </c>
      <c r="Q1347" s="5">
        <f t="shared" si="680"/>
        <v>0.12</v>
      </c>
      <c r="R1347" s="8">
        <f t="shared" si="729"/>
        <v>1.008808046</v>
      </c>
      <c r="S1347" s="3">
        <f t="shared" si="730"/>
        <v>10.306763289999999</v>
      </c>
      <c r="T1347" s="3">
        <f t="shared" si="731"/>
        <v>0</v>
      </c>
      <c r="U1347" s="97" t="str">
        <f t="shared" ref="U1347" si="754">U1346</f>
        <v>A+J=</v>
      </c>
      <c r="V1347" s="122">
        <f t="shared" si="716"/>
        <v>46101</v>
      </c>
      <c r="W1347" s="4"/>
      <c r="X1347" s="17"/>
      <c r="Y1347" s="16"/>
      <c r="Z1347" s="16"/>
      <c r="AD1347" s="5"/>
    </row>
    <row r="1348" spans="1:30" x14ac:dyDescent="0.2">
      <c r="A1348" s="98">
        <f t="shared" si="679"/>
        <v>46100</v>
      </c>
      <c r="B1348" s="96">
        <f t="shared" si="718"/>
        <v>1180.97189796</v>
      </c>
      <c r="C1348" s="3">
        <f t="shared" si="719"/>
        <v>1167.22753042</v>
      </c>
      <c r="D1348" s="99">
        <f t="shared" si="720"/>
        <v>1088.3119999999999</v>
      </c>
      <c r="E1348" s="120">
        <f>IF(DAY(A1347)=$A$5,VLOOKUP(A1347,[1]A!$E$15:$G$200,3),E1347)</f>
        <v>1091.25</v>
      </c>
      <c r="F1348" s="100">
        <f t="shared" si="721"/>
        <v>45312</v>
      </c>
      <c r="G1348" s="141">
        <f t="shared" si="722"/>
        <v>2.6995934989231252E-3</v>
      </c>
      <c r="H1348" s="101">
        <f t="shared" si="723"/>
        <v>27</v>
      </c>
      <c r="I1348" s="101">
        <f t="shared" si="724"/>
        <v>28</v>
      </c>
      <c r="J1348" s="96">
        <f t="shared" si="725"/>
        <v>1.002603054070647</v>
      </c>
      <c r="K1348" s="96">
        <v>1</v>
      </c>
      <c r="L1348" s="96">
        <f t="shared" si="726"/>
        <v>1.0026030500000001</v>
      </c>
      <c r="M1348" s="96">
        <f t="shared" si="727"/>
        <v>1170.26588204</v>
      </c>
      <c r="N1348" s="24">
        <f t="shared" si="682"/>
        <v>0</v>
      </c>
      <c r="O1348" s="95">
        <f t="shared" si="683"/>
        <v>0</v>
      </c>
      <c r="P1348" s="96">
        <f t="shared" si="728"/>
        <v>0</v>
      </c>
      <c r="Q1348" s="5">
        <f t="shared" si="680"/>
        <v>0.12</v>
      </c>
      <c r="R1348" s="8">
        <f t="shared" si="729"/>
        <v>1.0091483619999999</v>
      </c>
      <c r="S1348" s="3">
        <f t="shared" si="730"/>
        <v>10.70601592</v>
      </c>
      <c r="T1348" s="3">
        <f t="shared" si="731"/>
        <v>0</v>
      </c>
      <c r="U1348" s="97" t="str">
        <f t="shared" ref="U1348" si="755">U1347</f>
        <v>A+J=</v>
      </c>
      <c r="V1348" s="122">
        <f t="shared" si="716"/>
        <v>46101</v>
      </c>
      <c r="W1348" s="4"/>
      <c r="X1348" s="17"/>
      <c r="Y1348" s="16"/>
      <c r="Z1348" s="16"/>
      <c r="AD1348" s="5"/>
    </row>
    <row r="1349" spans="1:30" x14ac:dyDescent="0.2">
      <c r="A1349" s="98">
        <f t="shared" si="679"/>
        <v>46101</v>
      </c>
      <c r="B1349" s="96">
        <f t="shared" si="718"/>
        <v>1181.4840461199999</v>
      </c>
      <c r="C1349" s="3">
        <f t="shared" si="719"/>
        <v>1167.22753042</v>
      </c>
      <c r="D1349" s="99">
        <f t="shared" si="720"/>
        <v>1088.3119999999999</v>
      </c>
      <c r="E1349" s="120">
        <f>IF(DAY(A1348)=$A$5,VLOOKUP(A1348,[1]A!$E$15:$G$200,3),E1348)</f>
        <v>1091.25</v>
      </c>
      <c r="F1349" s="100">
        <f t="shared" si="721"/>
        <v>45312</v>
      </c>
      <c r="G1349" s="141">
        <f t="shared" si="722"/>
        <v>2.6995934989231252E-3</v>
      </c>
      <c r="H1349" s="101">
        <f t="shared" si="723"/>
        <v>28</v>
      </c>
      <c r="I1349" s="101">
        <f t="shared" si="724"/>
        <v>28</v>
      </c>
      <c r="J1349" s="96">
        <f t="shared" si="725"/>
        <v>1.0026995934989231</v>
      </c>
      <c r="K1349" s="96">
        <v>1</v>
      </c>
      <c r="L1349" s="96">
        <f t="shared" si="726"/>
        <v>1.00269959</v>
      </c>
      <c r="M1349" s="96">
        <f t="shared" si="727"/>
        <v>1170.37856618</v>
      </c>
      <c r="N1349" s="24">
        <f t="shared" si="682"/>
        <v>44</v>
      </c>
      <c r="O1349" s="95">
        <f t="shared" si="683"/>
        <v>5.0000000000000001E-3</v>
      </c>
      <c r="P1349" s="96">
        <f t="shared" si="728"/>
        <v>5.8518928299999997</v>
      </c>
      <c r="Q1349" s="5">
        <f t="shared" si="680"/>
        <v>0.12</v>
      </c>
      <c r="R1349" s="8">
        <f t="shared" si="729"/>
        <v>1.0094887930000001</v>
      </c>
      <c r="S1349" s="3">
        <f t="shared" si="730"/>
        <v>11.10547994</v>
      </c>
      <c r="T1349" s="3">
        <f t="shared" si="731"/>
        <v>16.957372769999999</v>
      </c>
      <c r="U1349" s="97" t="str">
        <f t="shared" ref="U1349" si="756">U1348</f>
        <v>A+J=</v>
      </c>
      <c r="V1349" s="122">
        <f t="shared" si="716"/>
        <v>46101</v>
      </c>
      <c r="W1349" s="4"/>
      <c r="X1349" s="17"/>
      <c r="Y1349" s="16"/>
      <c r="Z1349" s="16"/>
      <c r="AD1349" s="5"/>
    </row>
    <row r="1350" spans="1:30" x14ac:dyDescent="0.2">
      <c r="A1350" s="98">
        <f t="shared" si="679"/>
        <v>46102</v>
      </c>
      <c r="B1350" s="96">
        <f t="shared" si="718"/>
        <v>1164.9828062099998</v>
      </c>
      <c r="C1350" s="3">
        <f t="shared" si="719"/>
        <v>1164.52667335</v>
      </c>
      <c r="D1350" s="99">
        <f t="shared" si="720"/>
        <v>1088.3119999999999</v>
      </c>
      <c r="E1350" s="120">
        <f>IF(DAY(A1349)=$A$5,VLOOKUP(A1349,[1]A!$E$15:$G$200,3),E1349)</f>
        <v>1091.25</v>
      </c>
      <c r="F1350" s="100">
        <f t="shared" si="721"/>
        <v>45312</v>
      </c>
      <c r="G1350" s="141">
        <f t="shared" si="722"/>
        <v>2.6995934989231252E-3</v>
      </c>
      <c r="H1350" s="101">
        <f t="shared" si="723"/>
        <v>1</v>
      </c>
      <c r="I1350" s="101">
        <f t="shared" si="724"/>
        <v>31</v>
      </c>
      <c r="J1350" s="96">
        <f t="shared" si="725"/>
        <v>1.0000869701088155</v>
      </c>
      <c r="K1350" s="96">
        <v>1</v>
      </c>
      <c r="L1350" s="96">
        <f t="shared" si="726"/>
        <v>1.0000869699999999</v>
      </c>
      <c r="M1350" s="96">
        <f t="shared" si="727"/>
        <v>1164.6279522299999</v>
      </c>
      <c r="N1350" s="24">
        <f t="shared" si="682"/>
        <v>0</v>
      </c>
      <c r="O1350" s="95">
        <f t="shared" si="683"/>
        <v>0</v>
      </c>
      <c r="P1350" s="96">
        <f t="shared" si="728"/>
        <v>0</v>
      </c>
      <c r="Q1350" s="5">
        <f t="shared" si="680"/>
        <v>0.12</v>
      </c>
      <c r="R1350" s="8">
        <f t="shared" si="729"/>
        <v>1.0003046929999999</v>
      </c>
      <c r="S1350" s="3">
        <f t="shared" si="730"/>
        <v>0.35485398000000001</v>
      </c>
      <c r="T1350" s="3">
        <f t="shared" si="731"/>
        <v>0</v>
      </c>
      <c r="U1350" s="97" t="str">
        <f t="shared" ref="U1350" si="757">U1349</f>
        <v>A+J=</v>
      </c>
      <c r="V1350" s="122">
        <f t="shared" si="716"/>
        <v>46132</v>
      </c>
      <c r="W1350" s="4"/>
      <c r="X1350" s="17"/>
      <c r="Y1350" s="16"/>
      <c r="Z1350" s="16"/>
      <c r="AD1350" s="5"/>
    </row>
    <row r="1351" spans="1:30" x14ac:dyDescent="0.2">
      <c r="A1351" s="98">
        <f t="shared" si="679"/>
        <v>46103</v>
      </c>
      <c r="B1351" s="96">
        <f t="shared" si="718"/>
        <v>1165.43911028</v>
      </c>
      <c r="C1351" s="3">
        <f t="shared" si="719"/>
        <v>1164.52667335</v>
      </c>
      <c r="D1351" s="99">
        <f t="shared" si="720"/>
        <v>1088.3119999999999</v>
      </c>
      <c r="E1351" s="120">
        <f>IF(DAY(A1350)=$A$5,VLOOKUP(A1350,[1]A!$E$15:$G$200,3),E1350)</f>
        <v>1091.25</v>
      </c>
      <c r="F1351" s="100">
        <f t="shared" si="721"/>
        <v>45312</v>
      </c>
      <c r="G1351" s="141">
        <f t="shared" si="722"/>
        <v>2.6995934989231252E-3</v>
      </c>
      <c r="H1351" s="101">
        <f t="shared" si="723"/>
        <v>2</v>
      </c>
      <c r="I1351" s="101">
        <f t="shared" si="724"/>
        <v>31</v>
      </c>
      <c r="J1351" s="96">
        <f t="shared" si="725"/>
        <v>1.0001739477814309</v>
      </c>
      <c r="K1351" s="96">
        <v>1</v>
      </c>
      <c r="L1351" s="96">
        <f t="shared" si="726"/>
        <v>1.00017394</v>
      </c>
      <c r="M1351" s="96">
        <f t="shared" si="727"/>
        <v>1164.72923111</v>
      </c>
      <c r="N1351" s="24">
        <f t="shared" si="682"/>
        <v>0</v>
      </c>
      <c r="O1351" s="95">
        <f t="shared" si="683"/>
        <v>0</v>
      </c>
      <c r="P1351" s="96">
        <f t="shared" si="728"/>
        <v>0</v>
      </c>
      <c r="Q1351" s="5">
        <f t="shared" si="680"/>
        <v>0.12</v>
      </c>
      <c r="R1351" s="8">
        <f t="shared" si="729"/>
        <v>1.0006094800000001</v>
      </c>
      <c r="S1351" s="3">
        <f t="shared" si="730"/>
        <v>0.70987917</v>
      </c>
      <c r="T1351" s="3">
        <f t="shared" si="731"/>
        <v>0</v>
      </c>
      <c r="U1351" s="97" t="str">
        <f t="shared" ref="U1351" si="758">U1350</f>
        <v>A+J=</v>
      </c>
      <c r="V1351" s="122">
        <f t="shared" si="716"/>
        <v>46132</v>
      </c>
      <c r="W1351" s="4"/>
      <c r="X1351" s="17"/>
      <c r="Y1351" s="16"/>
      <c r="Z1351" s="16"/>
      <c r="AD1351" s="5"/>
    </row>
    <row r="1352" spans="1:30" x14ac:dyDescent="0.2">
      <c r="A1352" s="98">
        <f t="shared" si="679"/>
        <v>46104</v>
      </c>
      <c r="B1352" s="96">
        <f t="shared" si="718"/>
        <v>1165.8956065699999</v>
      </c>
      <c r="C1352" s="3">
        <f t="shared" si="719"/>
        <v>1164.52667335</v>
      </c>
      <c r="D1352" s="99">
        <f t="shared" si="720"/>
        <v>1088.3119999999999</v>
      </c>
      <c r="E1352" s="120">
        <f>IF(DAY(A1351)=$A$5,VLOOKUP(A1351,[1]A!$E$15:$G$200,3),E1351)</f>
        <v>1091.25</v>
      </c>
      <c r="F1352" s="100">
        <f t="shared" si="721"/>
        <v>45312</v>
      </c>
      <c r="G1352" s="141">
        <f t="shared" si="722"/>
        <v>2.6995934989231252E-3</v>
      </c>
      <c r="H1352" s="101">
        <f t="shared" si="723"/>
        <v>3</v>
      </c>
      <c r="I1352" s="101">
        <f t="shared" si="724"/>
        <v>31</v>
      </c>
      <c r="J1352" s="96">
        <f t="shared" si="725"/>
        <v>1.0002609330185039</v>
      </c>
      <c r="K1352" s="96">
        <v>1</v>
      </c>
      <c r="L1352" s="96">
        <f t="shared" si="726"/>
        <v>1.00026093</v>
      </c>
      <c r="M1352" s="96">
        <f t="shared" si="727"/>
        <v>1164.8305332899999</v>
      </c>
      <c r="N1352" s="24">
        <f t="shared" si="682"/>
        <v>0</v>
      </c>
      <c r="O1352" s="95">
        <f t="shared" si="683"/>
        <v>0</v>
      </c>
      <c r="P1352" s="96">
        <f t="shared" si="728"/>
        <v>0</v>
      </c>
      <c r="Q1352" s="5">
        <f t="shared" si="680"/>
        <v>0.12</v>
      </c>
      <c r="R1352" s="8">
        <f t="shared" si="729"/>
        <v>1.000914359</v>
      </c>
      <c r="S1352" s="3">
        <f t="shared" si="730"/>
        <v>1.06507328</v>
      </c>
      <c r="T1352" s="3">
        <f t="shared" si="731"/>
        <v>0</v>
      </c>
      <c r="U1352" s="97" t="str">
        <f t="shared" ref="U1352" si="759">U1351</f>
        <v>A+J=</v>
      </c>
      <c r="V1352" s="122">
        <f t="shared" si="716"/>
        <v>46132</v>
      </c>
      <c r="W1352" s="4"/>
      <c r="X1352" s="17"/>
      <c r="Y1352" s="16"/>
      <c r="Z1352" s="16"/>
      <c r="AD1352" s="5"/>
    </row>
    <row r="1353" spans="1:30" x14ac:dyDescent="0.2">
      <c r="A1353" s="98">
        <f t="shared" si="679"/>
        <v>46105</v>
      </c>
      <c r="B1353" s="96">
        <f t="shared" si="718"/>
        <v>1166.3522729599999</v>
      </c>
      <c r="C1353" s="3">
        <f t="shared" si="719"/>
        <v>1164.52667335</v>
      </c>
      <c r="D1353" s="99">
        <f t="shared" si="720"/>
        <v>1088.3119999999999</v>
      </c>
      <c r="E1353" s="120">
        <f>IF(DAY(A1352)=$A$5,VLOOKUP(A1352,[1]A!$E$15:$G$200,3),E1352)</f>
        <v>1091.25</v>
      </c>
      <c r="F1353" s="100">
        <f t="shared" si="721"/>
        <v>45312</v>
      </c>
      <c r="G1353" s="141">
        <f t="shared" si="722"/>
        <v>2.6995934989231252E-3</v>
      </c>
      <c r="H1353" s="101">
        <f t="shared" si="723"/>
        <v>4</v>
      </c>
      <c r="I1353" s="101">
        <f t="shared" si="724"/>
        <v>31</v>
      </c>
      <c r="J1353" s="96">
        <f t="shared" si="725"/>
        <v>1.0003479258206924</v>
      </c>
      <c r="K1353" s="96">
        <v>1</v>
      </c>
      <c r="L1353" s="96">
        <f t="shared" si="726"/>
        <v>1.0003479200000001</v>
      </c>
      <c r="M1353" s="96">
        <f t="shared" si="727"/>
        <v>1164.9318354699999</v>
      </c>
      <c r="N1353" s="24">
        <f t="shared" si="682"/>
        <v>0</v>
      </c>
      <c r="O1353" s="95">
        <f t="shared" si="683"/>
        <v>0</v>
      </c>
      <c r="P1353" s="96">
        <f t="shared" si="728"/>
        <v>0</v>
      </c>
      <c r="Q1353" s="5">
        <f t="shared" si="680"/>
        <v>0.12</v>
      </c>
      <c r="R1353" s="8">
        <f t="shared" si="729"/>
        <v>1.0012193309999999</v>
      </c>
      <c r="S1353" s="3">
        <f t="shared" si="730"/>
        <v>1.4204374900000001</v>
      </c>
      <c r="T1353" s="3">
        <f t="shared" si="731"/>
        <v>0</v>
      </c>
      <c r="U1353" s="97" t="str">
        <f t="shared" ref="U1353" si="760">U1352</f>
        <v>A+J=</v>
      </c>
      <c r="V1353" s="122">
        <f t="shared" si="716"/>
        <v>46132</v>
      </c>
      <c r="W1353" s="4"/>
      <c r="X1353" s="17"/>
      <c r="Y1353" s="16"/>
      <c r="Z1353" s="16"/>
      <c r="AD1353" s="5"/>
    </row>
    <row r="1354" spans="1:30" x14ac:dyDescent="0.2">
      <c r="A1354" s="98">
        <f t="shared" si="679"/>
        <v>46106</v>
      </c>
      <c r="B1354" s="96">
        <f t="shared" si="718"/>
        <v>1166.8091211599999</v>
      </c>
      <c r="C1354" s="3">
        <f t="shared" si="719"/>
        <v>1164.52667335</v>
      </c>
      <c r="D1354" s="99">
        <f t="shared" si="720"/>
        <v>1088.3119999999999</v>
      </c>
      <c r="E1354" s="120">
        <f>IF(DAY(A1353)=$A$5,VLOOKUP(A1353,[1]A!$E$15:$G$200,3),E1353)</f>
        <v>1091.25</v>
      </c>
      <c r="F1354" s="100">
        <f t="shared" si="721"/>
        <v>45312</v>
      </c>
      <c r="G1354" s="141">
        <f t="shared" si="722"/>
        <v>2.6995934989231252E-3</v>
      </c>
      <c r="H1354" s="101">
        <f t="shared" si="723"/>
        <v>5</v>
      </c>
      <c r="I1354" s="101">
        <f t="shared" si="724"/>
        <v>31</v>
      </c>
      <c r="J1354" s="96">
        <f t="shared" si="725"/>
        <v>1.0004349261886545</v>
      </c>
      <c r="K1354" s="96">
        <v>1</v>
      </c>
      <c r="L1354" s="96">
        <f t="shared" si="726"/>
        <v>1.00043492</v>
      </c>
      <c r="M1354" s="96">
        <f t="shared" si="727"/>
        <v>1165.03314929</v>
      </c>
      <c r="N1354" s="24">
        <f t="shared" si="682"/>
        <v>0</v>
      </c>
      <c r="O1354" s="95">
        <f t="shared" si="683"/>
        <v>0</v>
      </c>
      <c r="P1354" s="96">
        <f t="shared" si="728"/>
        <v>0</v>
      </c>
      <c r="Q1354" s="5">
        <f t="shared" si="680"/>
        <v>0.12</v>
      </c>
      <c r="R1354" s="8">
        <f t="shared" si="729"/>
        <v>1.001524396</v>
      </c>
      <c r="S1354" s="3">
        <f t="shared" si="730"/>
        <v>1.77597187</v>
      </c>
      <c r="T1354" s="3">
        <f t="shared" si="731"/>
        <v>0</v>
      </c>
      <c r="U1354" s="97" t="str">
        <f t="shared" ref="U1354" si="761">U1353</f>
        <v>A+J=</v>
      </c>
      <c r="V1354" s="122">
        <f t="shared" si="716"/>
        <v>46132</v>
      </c>
      <c r="W1354" s="4"/>
      <c r="X1354" s="17"/>
      <c r="Y1354" s="16"/>
      <c r="Z1354" s="16"/>
      <c r="AD1354" s="5"/>
    </row>
    <row r="1355" spans="1:30" x14ac:dyDescent="0.2">
      <c r="A1355" s="98">
        <f t="shared" ref="A1355:A1418" si="762">(A1354+1)</f>
        <v>46107</v>
      </c>
      <c r="B1355" s="96">
        <f t="shared" si="718"/>
        <v>1167.26615118</v>
      </c>
      <c r="C1355" s="3">
        <f t="shared" si="719"/>
        <v>1164.52667335</v>
      </c>
      <c r="D1355" s="99">
        <f t="shared" si="720"/>
        <v>1088.3119999999999</v>
      </c>
      <c r="E1355" s="120">
        <f>IF(DAY(A1354)=$A$5,VLOOKUP(A1354,[1]A!$E$15:$G$200,3),E1354)</f>
        <v>1091.25</v>
      </c>
      <c r="F1355" s="100">
        <f t="shared" si="721"/>
        <v>45312</v>
      </c>
      <c r="G1355" s="141">
        <f t="shared" si="722"/>
        <v>2.6995934989231252E-3</v>
      </c>
      <c r="H1355" s="101">
        <f t="shared" si="723"/>
        <v>6</v>
      </c>
      <c r="I1355" s="101">
        <f t="shared" si="724"/>
        <v>31</v>
      </c>
      <c r="J1355" s="96">
        <f t="shared" si="725"/>
        <v>1.000521934123048</v>
      </c>
      <c r="K1355" s="96">
        <v>1</v>
      </c>
      <c r="L1355" s="96">
        <f t="shared" si="726"/>
        <v>1.0005219299999999</v>
      </c>
      <c r="M1355" s="96">
        <f t="shared" si="727"/>
        <v>1165.13447475</v>
      </c>
      <c r="N1355" s="24">
        <f t="shared" si="682"/>
        <v>0</v>
      </c>
      <c r="O1355" s="95">
        <f t="shared" si="683"/>
        <v>0</v>
      </c>
      <c r="P1355" s="96">
        <f t="shared" si="728"/>
        <v>0</v>
      </c>
      <c r="Q1355" s="5">
        <f t="shared" ref="Q1355:Q1418" si="763">(Q1354)</f>
        <v>0.12</v>
      </c>
      <c r="R1355" s="8">
        <f t="shared" si="729"/>
        <v>1.001829554</v>
      </c>
      <c r="S1355" s="3">
        <f t="shared" si="730"/>
        <v>2.1316764300000002</v>
      </c>
      <c r="T1355" s="3">
        <f t="shared" si="731"/>
        <v>0</v>
      </c>
      <c r="U1355" s="97" t="str">
        <f t="shared" ref="U1355" si="764">U1354</f>
        <v>A+J=</v>
      </c>
      <c r="V1355" s="122">
        <f t="shared" si="716"/>
        <v>46132</v>
      </c>
      <c r="W1355" s="4"/>
      <c r="X1355" s="17"/>
      <c r="Y1355" s="16"/>
      <c r="Z1355" s="16"/>
      <c r="AD1355" s="5"/>
    </row>
    <row r="1356" spans="1:30" x14ac:dyDescent="0.2">
      <c r="A1356" s="98">
        <f t="shared" si="762"/>
        <v>46108</v>
      </c>
      <c r="B1356" s="96">
        <f t="shared" si="718"/>
        <v>1167.7233502600002</v>
      </c>
      <c r="C1356" s="3">
        <f t="shared" si="719"/>
        <v>1164.52667335</v>
      </c>
      <c r="D1356" s="99">
        <f t="shared" si="720"/>
        <v>1088.3119999999999</v>
      </c>
      <c r="E1356" s="120">
        <f>IF(DAY(A1355)=$A$5,VLOOKUP(A1355,[1]A!$E$15:$G$200,3),E1355)</f>
        <v>1091.25</v>
      </c>
      <c r="F1356" s="100">
        <f t="shared" si="721"/>
        <v>45312</v>
      </c>
      <c r="G1356" s="141">
        <f t="shared" si="722"/>
        <v>2.6995934989231252E-3</v>
      </c>
      <c r="H1356" s="101">
        <f t="shared" si="723"/>
        <v>7</v>
      </c>
      <c r="I1356" s="101">
        <f t="shared" si="724"/>
        <v>31</v>
      </c>
      <c r="J1356" s="96">
        <f t="shared" si="725"/>
        <v>1.000608949624531</v>
      </c>
      <c r="K1356" s="96">
        <v>1</v>
      </c>
      <c r="L1356" s="96">
        <f t="shared" si="726"/>
        <v>1.00060894</v>
      </c>
      <c r="M1356" s="96">
        <f t="shared" si="727"/>
        <v>1165.2358002200001</v>
      </c>
      <c r="N1356" s="24">
        <f t="shared" ref="N1356:N1419" si="765">IF(DAY(A1356)=A$5,VLOOKUP(A1356,$Y$10:$AG$80,8),0)</f>
        <v>0</v>
      </c>
      <c r="O1356" s="95">
        <f t="shared" ref="O1356:O1419" si="766">IF(N1356&gt;0,VLOOKUP(N1356,$X$10:$AD$117,7),0)</f>
        <v>0</v>
      </c>
      <c r="P1356" s="96">
        <f t="shared" si="728"/>
        <v>0</v>
      </c>
      <c r="Q1356" s="5">
        <f t="shared" si="763"/>
        <v>0.12</v>
      </c>
      <c r="R1356" s="8">
        <f t="shared" si="729"/>
        <v>1.002134804</v>
      </c>
      <c r="S1356" s="3">
        <f t="shared" si="730"/>
        <v>2.4875500399999999</v>
      </c>
      <c r="T1356" s="3">
        <f t="shared" si="731"/>
        <v>0</v>
      </c>
      <c r="U1356" s="97" t="str">
        <f t="shared" ref="U1356" si="767">U1355</f>
        <v>A+J=</v>
      </c>
      <c r="V1356" s="122">
        <f t="shared" si="716"/>
        <v>46132</v>
      </c>
      <c r="W1356" s="4"/>
      <c r="X1356" s="17"/>
      <c r="Y1356" s="16"/>
      <c r="Z1356" s="16"/>
      <c r="AD1356" s="5"/>
    </row>
    <row r="1357" spans="1:30" x14ac:dyDescent="0.2">
      <c r="A1357" s="98">
        <f t="shared" si="762"/>
        <v>46109</v>
      </c>
      <c r="B1357" s="96">
        <f t="shared" si="718"/>
        <v>1168.1807440800001</v>
      </c>
      <c r="C1357" s="3">
        <f t="shared" si="719"/>
        <v>1164.52667335</v>
      </c>
      <c r="D1357" s="99">
        <f t="shared" si="720"/>
        <v>1088.3119999999999</v>
      </c>
      <c r="E1357" s="120">
        <f>IF(DAY(A1356)=$A$5,VLOOKUP(A1356,[1]A!$E$15:$G$200,3),E1356)</f>
        <v>1091.25</v>
      </c>
      <c r="F1357" s="100">
        <f t="shared" si="721"/>
        <v>45312</v>
      </c>
      <c r="G1357" s="141">
        <f t="shared" si="722"/>
        <v>2.6995934989231252E-3</v>
      </c>
      <c r="H1357" s="101">
        <f t="shared" si="723"/>
        <v>8</v>
      </c>
      <c r="I1357" s="101">
        <f t="shared" si="724"/>
        <v>31</v>
      </c>
      <c r="J1357" s="96">
        <f t="shared" si="725"/>
        <v>1.0006959726937616</v>
      </c>
      <c r="K1357" s="96">
        <v>1</v>
      </c>
      <c r="L1357" s="96">
        <f t="shared" si="726"/>
        <v>1.00069597</v>
      </c>
      <c r="M1357" s="96">
        <f t="shared" si="727"/>
        <v>1165.33714897</v>
      </c>
      <c r="N1357" s="24">
        <f t="shared" si="765"/>
        <v>0</v>
      </c>
      <c r="O1357" s="95">
        <f t="shared" si="766"/>
        <v>0</v>
      </c>
      <c r="P1357" s="96">
        <f t="shared" si="728"/>
        <v>0</v>
      </c>
      <c r="Q1357" s="5">
        <f t="shared" si="763"/>
        <v>0.12</v>
      </c>
      <c r="R1357" s="8">
        <f t="shared" si="729"/>
        <v>1.002440148</v>
      </c>
      <c r="S1357" s="3">
        <f t="shared" si="730"/>
        <v>2.8435951099999999</v>
      </c>
      <c r="T1357" s="3">
        <f t="shared" si="731"/>
        <v>0</v>
      </c>
      <c r="U1357" s="97" t="str">
        <f t="shared" ref="U1357" si="768">U1356</f>
        <v>A+J=</v>
      </c>
      <c r="V1357" s="122">
        <f t="shared" si="716"/>
        <v>46132</v>
      </c>
      <c r="W1357" s="4"/>
      <c r="X1357" s="17"/>
      <c r="Y1357" s="16"/>
      <c r="Z1357" s="16"/>
      <c r="AD1357" s="5"/>
    </row>
    <row r="1358" spans="1:30" x14ac:dyDescent="0.2">
      <c r="A1358" s="98">
        <f t="shared" si="762"/>
        <v>46110</v>
      </c>
      <c r="B1358" s="96">
        <f t="shared" si="718"/>
        <v>1168.6383081800002</v>
      </c>
      <c r="C1358" s="3">
        <f t="shared" si="719"/>
        <v>1164.52667335</v>
      </c>
      <c r="D1358" s="99">
        <f t="shared" si="720"/>
        <v>1088.3119999999999</v>
      </c>
      <c r="E1358" s="120">
        <f>IF(DAY(A1357)=$A$5,VLOOKUP(A1357,[1]A!$E$15:$G$200,3),E1357)</f>
        <v>1091.25</v>
      </c>
      <c r="F1358" s="100">
        <f t="shared" si="721"/>
        <v>45312</v>
      </c>
      <c r="G1358" s="141">
        <f t="shared" si="722"/>
        <v>2.6995934989231252E-3</v>
      </c>
      <c r="H1358" s="101">
        <f t="shared" si="723"/>
        <v>9</v>
      </c>
      <c r="I1358" s="101">
        <f t="shared" si="724"/>
        <v>31</v>
      </c>
      <c r="J1358" s="96">
        <f t="shared" si="725"/>
        <v>1.000783003331398</v>
      </c>
      <c r="K1358" s="96">
        <v>1</v>
      </c>
      <c r="L1358" s="96">
        <f t="shared" si="726"/>
        <v>1.000783</v>
      </c>
      <c r="M1358" s="96">
        <f t="shared" si="727"/>
        <v>1165.4384977300001</v>
      </c>
      <c r="N1358" s="24">
        <f t="shared" si="765"/>
        <v>0</v>
      </c>
      <c r="O1358" s="95">
        <f t="shared" si="766"/>
        <v>0</v>
      </c>
      <c r="P1358" s="96">
        <f t="shared" si="728"/>
        <v>0</v>
      </c>
      <c r="Q1358" s="5">
        <f t="shared" si="763"/>
        <v>0.12</v>
      </c>
      <c r="R1358" s="8">
        <f t="shared" si="729"/>
        <v>1.002745585</v>
      </c>
      <c r="S1358" s="3">
        <f t="shared" si="730"/>
        <v>3.1998104500000002</v>
      </c>
      <c r="T1358" s="3">
        <f t="shared" si="731"/>
        <v>0</v>
      </c>
      <c r="U1358" s="97" t="str">
        <f t="shared" ref="U1358" si="769">U1357</f>
        <v>A+J=</v>
      </c>
      <c r="V1358" s="122">
        <f t="shared" si="716"/>
        <v>46132</v>
      </c>
      <c r="W1358" s="4"/>
      <c r="X1358" s="17"/>
      <c r="Y1358" s="16"/>
      <c r="Z1358" s="16"/>
      <c r="AD1358" s="5"/>
    </row>
    <row r="1359" spans="1:30" x14ac:dyDescent="0.2">
      <c r="A1359" s="98">
        <f t="shared" si="762"/>
        <v>46111</v>
      </c>
      <c r="B1359" s="96">
        <f t="shared" si="718"/>
        <v>1169.0960542700002</v>
      </c>
      <c r="C1359" s="3">
        <f t="shared" si="719"/>
        <v>1164.52667335</v>
      </c>
      <c r="D1359" s="99">
        <f t="shared" si="720"/>
        <v>1088.3119999999999</v>
      </c>
      <c r="E1359" s="120">
        <f>IF(DAY(A1358)=$A$5,VLOOKUP(A1358,[1]A!$E$15:$G$200,3),E1358)</f>
        <v>1091.25</v>
      </c>
      <c r="F1359" s="100">
        <f t="shared" si="721"/>
        <v>45312</v>
      </c>
      <c r="G1359" s="141">
        <f t="shared" si="722"/>
        <v>2.6995934989231252E-3</v>
      </c>
      <c r="H1359" s="101">
        <f t="shared" si="723"/>
        <v>10</v>
      </c>
      <c r="I1359" s="101">
        <f t="shared" si="724"/>
        <v>31</v>
      </c>
      <c r="J1359" s="96">
        <f t="shared" si="725"/>
        <v>1.0008700415380984</v>
      </c>
      <c r="K1359" s="96">
        <v>1</v>
      </c>
      <c r="L1359" s="96">
        <f t="shared" si="726"/>
        <v>1.0008700399999999</v>
      </c>
      <c r="M1359" s="96">
        <f t="shared" si="727"/>
        <v>1165.5398581300001</v>
      </c>
      <c r="N1359" s="24">
        <f t="shared" si="765"/>
        <v>0</v>
      </c>
      <c r="O1359" s="95">
        <f t="shared" si="766"/>
        <v>0</v>
      </c>
      <c r="P1359" s="96">
        <f t="shared" si="728"/>
        <v>0</v>
      </c>
      <c r="Q1359" s="5">
        <f t="shared" si="763"/>
        <v>0.12</v>
      </c>
      <c r="R1359" s="8">
        <f t="shared" si="729"/>
        <v>1.0030511150000001</v>
      </c>
      <c r="S1359" s="3">
        <f t="shared" si="730"/>
        <v>3.55619614</v>
      </c>
      <c r="T1359" s="3">
        <f t="shared" si="731"/>
        <v>0</v>
      </c>
      <c r="U1359" s="97" t="str">
        <f t="shared" ref="U1359" si="770">U1358</f>
        <v>A+J=</v>
      </c>
      <c r="V1359" s="122">
        <f t="shared" si="716"/>
        <v>46132</v>
      </c>
      <c r="W1359" s="4"/>
      <c r="X1359" s="17"/>
      <c r="Y1359" s="16"/>
      <c r="Z1359" s="16"/>
      <c r="AD1359" s="5"/>
    </row>
    <row r="1360" spans="1:30" x14ac:dyDescent="0.2">
      <c r="A1360" s="98">
        <f t="shared" si="762"/>
        <v>46112</v>
      </c>
      <c r="B1360" s="96">
        <f t="shared" si="718"/>
        <v>1169.5539707</v>
      </c>
      <c r="C1360" s="3">
        <f t="shared" si="719"/>
        <v>1164.52667335</v>
      </c>
      <c r="D1360" s="99">
        <f t="shared" si="720"/>
        <v>1088.3119999999999</v>
      </c>
      <c r="E1360" s="120">
        <f>IF(DAY(A1359)=$A$5,VLOOKUP(A1359,[1]A!$E$15:$G$200,3),E1359)</f>
        <v>1091.25</v>
      </c>
      <c r="F1360" s="100">
        <f t="shared" si="721"/>
        <v>45312</v>
      </c>
      <c r="G1360" s="141">
        <f t="shared" si="722"/>
        <v>2.6995934989231252E-3</v>
      </c>
      <c r="H1360" s="101">
        <f t="shared" si="723"/>
        <v>11</v>
      </c>
      <c r="I1360" s="101">
        <f t="shared" si="724"/>
        <v>31</v>
      </c>
      <c r="J1360" s="96">
        <f t="shared" si="725"/>
        <v>1.0009570873145213</v>
      </c>
      <c r="K1360" s="96">
        <v>1</v>
      </c>
      <c r="L1360" s="96">
        <f t="shared" si="726"/>
        <v>1.0009570800000001</v>
      </c>
      <c r="M1360" s="96">
        <f t="shared" si="727"/>
        <v>1165.6412185300001</v>
      </c>
      <c r="N1360" s="24">
        <f t="shared" si="765"/>
        <v>0</v>
      </c>
      <c r="O1360" s="95">
        <f t="shared" si="766"/>
        <v>0</v>
      </c>
      <c r="P1360" s="96">
        <f t="shared" si="728"/>
        <v>0</v>
      </c>
      <c r="Q1360" s="5">
        <f t="shared" si="763"/>
        <v>0.12</v>
      </c>
      <c r="R1360" s="8">
        <f t="shared" si="729"/>
        <v>1.0033567379999999</v>
      </c>
      <c r="S1360" s="3">
        <f t="shared" si="730"/>
        <v>3.9127521700000001</v>
      </c>
      <c r="T1360" s="3">
        <f t="shared" si="731"/>
        <v>0</v>
      </c>
      <c r="U1360" s="97" t="str">
        <f t="shared" ref="U1360" si="771">U1359</f>
        <v>A+J=</v>
      </c>
      <c r="V1360" s="122">
        <f t="shared" si="716"/>
        <v>46132</v>
      </c>
      <c r="W1360" s="4"/>
      <c r="X1360" s="17"/>
      <c r="Y1360" s="16"/>
      <c r="Z1360" s="16"/>
      <c r="AD1360" s="5"/>
    </row>
    <row r="1361" spans="1:30" x14ac:dyDescent="0.2">
      <c r="A1361" s="98">
        <f t="shared" si="762"/>
        <v>46113</v>
      </c>
      <c r="B1361" s="96">
        <f t="shared" si="718"/>
        <v>1170.0120808800002</v>
      </c>
      <c r="C1361" s="3">
        <f t="shared" si="719"/>
        <v>1164.52667335</v>
      </c>
      <c r="D1361" s="99">
        <f t="shared" si="720"/>
        <v>1088.3119999999999</v>
      </c>
      <c r="E1361" s="120">
        <f>IF(DAY(A1360)=$A$5,VLOOKUP(A1360,[1]A!$E$15:$G$200,3),E1360)</f>
        <v>1091.25</v>
      </c>
      <c r="F1361" s="100">
        <f t="shared" si="721"/>
        <v>45312</v>
      </c>
      <c r="G1361" s="141">
        <f t="shared" si="722"/>
        <v>2.6995934989231252E-3</v>
      </c>
      <c r="H1361" s="101">
        <f t="shared" si="723"/>
        <v>12</v>
      </c>
      <c r="I1361" s="101">
        <f t="shared" si="724"/>
        <v>31</v>
      </c>
      <c r="J1361" s="96">
        <f t="shared" si="725"/>
        <v>1.0010441406613246</v>
      </c>
      <c r="K1361" s="96">
        <v>1</v>
      </c>
      <c r="L1361" s="96">
        <f t="shared" si="726"/>
        <v>1.0010441400000001</v>
      </c>
      <c r="M1361" s="96">
        <f t="shared" si="727"/>
        <v>1165.7426022300001</v>
      </c>
      <c r="N1361" s="24">
        <f t="shared" si="765"/>
        <v>0</v>
      </c>
      <c r="O1361" s="95">
        <f t="shared" si="766"/>
        <v>0</v>
      </c>
      <c r="P1361" s="96">
        <f t="shared" si="728"/>
        <v>0</v>
      </c>
      <c r="Q1361" s="5">
        <f t="shared" si="763"/>
        <v>0.12</v>
      </c>
      <c r="R1361" s="8">
        <f t="shared" si="729"/>
        <v>1.0036624540000001</v>
      </c>
      <c r="S1361" s="3">
        <f t="shared" si="730"/>
        <v>4.2694786499999999</v>
      </c>
      <c r="T1361" s="3">
        <f t="shared" si="731"/>
        <v>0</v>
      </c>
      <c r="U1361" s="97" t="str">
        <f t="shared" ref="U1361" si="772">U1360</f>
        <v>A+J=</v>
      </c>
      <c r="V1361" s="122">
        <f t="shared" si="716"/>
        <v>46132</v>
      </c>
      <c r="W1361" s="4"/>
      <c r="X1361" s="17"/>
      <c r="Y1361" s="16"/>
      <c r="Z1361" s="16"/>
      <c r="AD1361" s="5"/>
    </row>
    <row r="1362" spans="1:30" x14ac:dyDescent="0.2">
      <c r="A1362" s="98">
        <f t="shared" si="762"/>
        <v>46114</v>
      </c>
      <c r="B1362" s="96">
        <f t="shared" si="718"/>
        <v>1170.47036263</v>
      </c>
      <c r="C1362" s="3">
        <f t="shared" si="719"/>
        <v>1164.52667335</v>
      </c>
      <c r="D1362" s="99">
        <f t="shared" si="720"/>
        <v>1088.3119999999999</v>
      </c>
      <c r="E1362" s="120">
        <f>IF(DAY(A1361)=$A$5,VLOOKUP(A1361,[1]A!$E$15:$G$200,3),E1361)</f>
        <v>1091.25</v>
      </c>
      <c r="F1362" s="100">
        <f t="shared" si="721"/>
        <v>45312</v>
      </c>
      <c r="G1362" s="141">
        <f t="shared" si="722"/>
        <v>2.6995934989231252E-3</v>
      </c>
      <c r="H1362" s="101">
        <f t="shared" si="723"/>
        <v>13</v>
      </c>
      <c r="I1362" s="101">
        <f t="shared" si="724"/>
        <v>31</v>
      </c>
      <c r="J1362" s="96">
        <f t="shared" si="725"/>
        <v>1.0011312015791671</v>
      </c>
      <c r="K1362" s="96">
        <v>1</v>
      </c>
      <c r="L1362" s="96">
        <f t="shared" si="726"/>
        <v>1.0011312000000001</v>
      </c>
      <c r="M1362" s="96">
        <f t="shared" si="727"/>
        <v>1165.84398592</v>
      </c>
      <c r="N1362" s="24">
        <f t="shared" si="765"/>
        <v>0</v>
      </c>
      <c r="O1362" s="95">
        <f t="shared" si="766"/>
        <v>0</v>
      </c>
      <c r="P1362" s="96">
        <f t="shared" si="728"/>
        <v>0</v>
      </c>
      <c r="Q1362" s="5">
        <f t="shared" si="763"/>
        <v>0.12</v>
      </c>
      <c r="R1362" s="8">
        <f t="shared" si="729"/>
        <v>1.0039682640000001</v>
      </c>
      <c r="S1362" s="3">
        <f t="shared" si="730"/>
        <v>4.6263767099999997</v>
      </c>
      <c r="T1362" s="3">
        <f t="shared" si="731"/>
        <v>0</v>
      </c>
      <c r="U1362" s="97" t="str">
        <f t="shared" ref="U1362" si="773">U1361</f>
        <v>A+J=</v>
      </c>
      <c r="V1362" s="122">
        <f t="shared" si="716"/>
        <v>46132</v>
      </c>
      <c r="W1362" s="4"/>
      <c r="X1362" s="17"/>
      <c r="Y1362" s="16"/>
      <c r="Z1362" s="16"/>
      <c r="AD1362" s="5"/>
    </row>
    <row r="1363" spans="1:30" x14ac:dyDescent="0.2">
      <c r="A1363" s="98">
        <f t="shared" si="762"/>
        <v>46115</v>
      </c>
      <c r="B1363" s="96">
        <f t="shared" si="718"/>
        <v>1170.92882536</v>
      </c>
      <c r="C1363" s="3">
        <f t="shared" si="719"/>
        <v>1164.52667335</v>
      </c>
      <c r="D1363" s="99">
        <f t="shared" si="720"/>
        <v>1088.3119999999999</v>
      </c>
      <c r="E1363" s="120">
        <f>IF(DAY(A1362)=$A$5,VLOOKUP(A1362,[1]A!$E$15:$G$200,3),E1362)</f>
        <v>1091.25</v>
      </c>
      <c r="F1363" s="100">
        <f t="shared" si="721"/>
        <v>45312</v>
      </c>
      <c r="G1363" s="141">
        <f t="shared" si="722"/>
        <v>2.6995934989231252E-3</v>
      </c>
      <c r="H1363" s="101">
        <f t="shared" si="723"/>
        <v>14</v>
      </c>
      <c r="I1363" s="101">
        <f t="shared" si="724"/>
        <v>31</v>
      </c>
      <c r="J1363" s="96">
        <f t="shared" si="725"/>
        <v>1.0012182700687071</v>
      </c>
      <c r="K1363" s="96">
        <v>1</v>
      </c>
      <c r="L1363" s="96">
        <f t="shared" si="726"/>
        <v>1.0012182700000001</v>
      </c>
      <c r="M1363" s="96">
        <f t="shared" si="727"/>
        <v>1165.94538126</v>
      </c>
      <c r="N1363" s="24">
        <f t="shared" si="765"/>
        <v>0</v>
      </c>
      <c r="O1363" s="95">
        <f t="shared" si="766"/>
        <v>0</v>
      </c>
      <c r="P1363" s="96">
        <f t="shared" si="728"/>
        <v>0</v>
      </c>
      <c r="Q1363" s="5">
        <f t="shared" si="763"/>
        <v>0.12</v>
      </c>
      <c r="R1363" s="8">
        <f t="shared" si="729"/>
        <v>1.0042741660000001</v>
      </c>
      <c r="S1363" s="3">
        <f t="shared" si="730"/>
        <v>4.9834440999999998</v>
      </c>
      <c r="T1363" s="3">
        <f t="shared" si="731"/>
        <v>0</v>
      </c>
      <c r="U1363" s="97" t="str">
        <f t="shared" ref="U1363" si="774">U1362</f>
        <v>A+J=</v>
      </c>
      <c r="V1363" s="122">
        <f t="shared" si="716"/>
        <v>46132</v>
      </c>
      <c r="W1363" s="4"/>
      <c r="X1363" s="17"/>
      <c r="Y1363" s="16"/>
      <c r="Z1363" s="16"/>
      <c r="AD1363" s="5"/>
    </row>
    <row r="1364" spans="1:30" x14ac:dyDescent="0.2">
      <c r="A1364" s="98">
        <f t="shared" si="762"/>
        <v>46116</v>
      </c>
      <c r="B1364" s="96">
        <f t="shared" si="718"/>
        <v>1171.3874597199999</v>
      </c>
      <c r="C1364" s="3">
        <f t="shared" si="719"/>
        <v>1164.52667335</v>
      </c>
      <c r="D1364" s="99">
        <f t="shared" si="720"/>
        <v>1088.3119999999999</v>
      </c>
      <c r="E1364" s="120">
        <f>IF(DAY(A1363)=$A$5,VLOOKUP(A1363,[1]A!$E$15:$G$200,3),E1363)</f>
        <v>1091.25</v>
      </c>
      <c r="F1364" s="100">
        <f t="shared" si="721"/>
        <v>45312</v>
      </c>
      <c r="G1364" s="141">
        <f t="shared" si="722"/>
        <v>2.6995934989231252E-3</v>
      </c>
      <c r="H1364" s="101">
        <f t="shared" si="723"/>
        <v>15</v>
      </c>
      <c r="I1364" s="101">
        <f t="shared" si="724"/>
        <v>31</v>
      </c>
      <c r="J1364" s="96">
        <f t="shared" si="725"/>
        <v>1.001305346130603</v>
      </c>
      <c r="K1364" s="96">
        <v>1</v>
      </c>
      <c r="L1364" s="96">
        <f t="shared" si="726"/>
        <v>1.00130534</v>
      </c>
      <c r="M1364" s="96">
        <f t="shared" si="727"/>
        <v>1166.04677659</v>
      </c>
      <c r="N1364" s="24">
        <f t="shared" si="765"/>
        <v>0</v>
      </c>
      <c r="O1364" s="95">
        <f t="shared" si="766"/>
        <v>0</v>
      </c>
      <c r="P1364" s="96">
        <f t="shared" si="728"/>
        <v>0</v>
      </c>
      <c r="Q1364" s="5">
        <f t="shared" si="763"/>
        <v>0.12</v>
      </c>
      <c r="R1364" s="8">
        <f t="shared" si="729"/>
        <v>1.0045801620000001</v>
      </c>
      <c r="S1364" s="3">
        <f t="shared" si="730"/>
        <v>5.3406831300000004</v>
      </c>
      <c r="T1364" s="3">
        <f t="shared" si="731"/>
        <v>0</v>
      </c>
      <c r="U1364" s="97" t="str">
        <f t="shared" ref="U1364" si="775">U1363</f>
        <v>A+J=</v>
      </c>
      <c r="V1364" s="122">
        <f t="shared" si="716"/>
        <v>46132</v>
      </c>
      <c r="W1364" s="4"/>
      <c r="X1364" s="17"/>
      <c r="Y1364" s="16"/>
      <c r="Z1364" s="16"/>
      <c r="AD1364" s="5"/>
    </row>
    <row r="1365" spans="1:30" x14ac:dyDescent="0.2">
      <c r="A1365" s="98">
        <f t="shared" si="762"/>
        <v>46117</v>
      </c>
      <c r="B1365" s="96">
        <f t="shared" si="718"/>
        <v>1171.8462763</v>
      </c>
      <c r="C1365" s="3">
        <f t="shared" si="719"/>
        <v>1164.52667335</v>
      </c>
      <c r="D1365" s="99">
        <f t="shared" si="720"/>
        <v>1088.3119999999999</v>
      </c>
      <c r="E1365" s="120">
        <f>IF(DAY(A1364)=$A$5,VLOOKUP(A1364,[1]A!$E$15:$G$200,3),E1364)</f>
        <v>1091.25</v>
      </c>
      <c r="F1365" s="100">
        <f t="shared" si="721"/>
        <v>45312</v>
      </c>
      <c r="G1365" s="141">
        <f t="shared" si="722"/>
        <v>2.6995934989231252E-3</v>
      </c>
      <c r="H1365" s="101">
        <f t="shared" si="723"/>
        <v>16</v>
      </c>
      <c r="I1365" s="101">
        <f t="shared" si="724"/>
        <v>31</v>
      </c>
      <c r="J1365" s="96">
        <f t="shared" si="725"/>
        <v>1.0013924297655135</v>
      </c>
      <c r="K1365" s="96">
        <v>1</v>
      </c>
      <c r="L1365" s="96">
        <f t="shared" si="726"/>
        <v>1.0013924199999999</v>
      </c>
      <c r="M1365" s="96">
        <f t="shared" si="727"/>
        <v>1166.14818358</v>
      </c>
      <c r="N1365" s="24">
        <f t="shared" si="765"/>
        <v>0</v>
      </c>
      <c r="O1365" s="95">
        <f t="shared" si="766"/>
        <v>0</v>
      </c>
      <c r="P1365" s="96">
        <f t="shared" si="728"/>
        <v>0</v>
      </c>
      <c r="Q1365" s="5">
        <f t="shared" si="763"/>
        <v>0.12</v>
      </c>
      <c r="R1365" s="8">
        <f t="shared" si="729"/>
        <v>1.0048862510000001</v>
      </c>
      <c r="S1365" s="3">
        <f t="shared" si="730"/>
        <v>5.69809272</v>
      </c>
      <c r="T1365" s="3">
        <f t="shared" si="731"/>
        <v>0</v>
      </c>
      <c r="U1365" s="97" t="str">
        <f t="shared" ref="U1365" si="776">U1364</f>
        <v>A+J=</v>
      </c>
      <c r="V1365" s="122">
        <f t="shared" si="716"/>
        <v>46132</v>
      </c>
      <c r="W1365" s="4"/>
      <c r="X1365" s="17"/>
      <c r="Y1365" s="16"/>
      <c r="Z1365" s="16"/>
      <c r="AD1365" s="5"/>
    </row>
    <row r="1366" spans="1:30" x14ac:dyDescent="0.2">
      <c r="A1366" s="98">
        <f t="shared" si="762"/>
        <v>46118</v>
      </c>
      <c r="B1366" s="96">
        <f t="shared" si="718"/>
        <v>1172.3052868300001</v>
      </c>
      <c r="C1366" s="3">
        <f t="shared" si="719"/>
        <v>1164.52667335</v>
      </c>
      <c r="D1366" s="99">
        <f t="shared" si="720"/>
        <v>1088.3119999999999</v>
      </c>
      <c r="E1366" s="120">
        <f>IF(DAY(A1365)=$A$5,VLOOKUP(A1365,[1]A!$E$15:$G$200,3),E1365)</f>
        <v>1091.25</v>
      </c>
      <c r="F1366" s="100">
        <f t="shared" si="721"/>
        <v>45312</v>
      </c>
      <c r="G1366" s="141">
        <f t="shared" si="722"/>
        <v>2.6995934989231252E-3</v>
      </c>
      <c r="H1366" s="101">
        <f t="shared" si="723"/>
        <v>17</v>
      </c>
      <c r="I1366" s="101">
        <f t="shared" si="724"/>
        <v>31</v>
      </c>
      <c r="J1366" s="96">
        <f t="shared" si="725"/>
        <v>1.0014795209740972</v>
      </c>
      <c r="K1366" s="96">
        <v>1</v>
      </c>
      <c r="L1366" s="96">
        <f t="shared" si="726"/>
        <v>1.00147952</v>
      </c>
      <c r="M1366" s="96">
        <f t="shared" si="727"/>
        <v>1166.2496138500001</v>
      </c>
      <c r="N1366" s="24">
        <f t="shared" si="765"/>
        <v>0</v>
      </c>
      <c r="O1366" s="95">
        <f t="shared" si="766"/>
        <v>0</v>
      </c>
      <c r="P1366" s="96">
        <f t="shared" si="728"/>
        <v>0</v>
      </c>
      <c r="Q1366" s="5">
        <f t="shared" si="763"/>
        <v>0.12</v>
      </c>
      <c r="R1366" s="8">
        <f t="shared" si="729"/>
        <v>1.0051924329999999</v>
      </c>
      <c r="S1366" s="3">
        <f t="shared" si="730"/>
        <v>6.0556729799999998</v>
      </c>
      <c r="T1366" s="3">
        <f t="shared" si="731"/>
        <v>0</v>
      </c>
      <c r="U1366" s="97" t="str">
        <f t="shared" ref="U1366" si="777">U1365</f>
        <v>A+J=</v>
      </c>
      <c r="V1366" s="122">
        <f t="shared" si="716"/>
        <v>46132</v>
      </c>
      <c r="W1366" s="4"/>
      <c r="X1366" s="17"/>
      <c r="Y1366" s="16"/>
      <c r="Z1366" s="16"/>
      <c r="AD1366" s="5"/>
    </row>
    <row r="1367" spans="1:30" x14ac:dyDescent="0.2">
      <c r="A1367" s="98">
        <f t="shared" si="762"/>
        <v>46119</v>
      </c>
      <c r="B1367" s="96">
        <f t="shared" si="718"/>
        <v>1172.76445739</v>
      </c>
      <c r="C1367" s="3">
        <f t="shared" si="719"/>
        <v>1164.52667335</v>
      </c>
      <c r="D1367" s="99">
        <f t="shared" si="720"/>
        <v>1088.3119999999999</v>
      </c>
      <c r="E1367" s="120">
        <f>IF(DAY(A1366)=$A$5,VLOOKUP(A1366,[1]A!$E$15:$G$200,3),E1366)</f>
        <v>1091.25</v>
      </c>
      <c r="F1367" s="100">
        <f t="shared" si="721"/>
        <v>45312</v>
      </c>
      <c r="G1367" s="141">
        <f t="shared" si="722"/>
        <v>2.6995934989231252E-3</v>
      </c>
      <c r="H1367" s="101">
        <f t="shared" si="723"/>
        <v>18</v>
      </c>
      <c r="I1367" s="101">
        <f t="shared" si="724"/>
        <v>31</v>
      </c>
      <c r="J1367" s="96">
        <f t="shared" si="725"/>
        <v>1.001566619757013</v>
      </c>
      <c r="K1367" s="96">
        <v>1</v>
      </c>
      <c r="L1367" s="96">
        <f t="shared" si="726"/>
        <v>1.00156661</v>
      </c>
      <c r="M1367" s="96">
        <f t="shared" si="727"/>
        <v>1166.35103248</v>
      </c>
      <c r="N1367" s="24">
        <f t="shared" si="765"/>
        <v>0</v>
      </c>
      <c r="O1367" s="95">
        <f t="shared" si="766"/>
        <v>0</v>
      </c>
      <c r="P1367" s="96">
        <f t="shared" si="728"/>
        <v>0</v>
      </c>
      <c r="Q1367" s="5">
        <f t="shared" si="763"/>
        <v>0.12</v>
      </c>
      <c r="R1367" s="8">
        <f t="shared" si="729"/>
        <v>1.005498709</v>
      </c>
      <c r="S1367" s="3">
        <f t="shared" si="730"/>
        <v>6.4134249099999998</v>
      </c>
      <c r="T1367" s="3">
        <f t="shared" si="731"/>
        <v>0</v>
      </c>
      <c r="U1367" s="97" t="str">
        <f t="shared" ref="U1367" si="778">U1366</f>
        <v>A+J=</v>
      </c>
      <c r="V1367" s="122">
        <f t="shared" si="716"/>
        <v>46132</v>
      </c>
      <c r="W1367" s="4"/>
      <c r="X1367" s="17"/>
      <c r="Y1367" s="16"/>
      <c r="Z1367" s="16"/>
      <c r="AD1367" s="5"/>
    </row>
    <row r="1368" spans="1:30" x14ac:dyDescent="0.2">
      <c r="A1368" s="98">
        <f t="shared" si="762"/>
        <v>46120</v>
      </c>
      <c r="B1368" s="96">
        <f t="shared" si="718"/>
        <v>1173.22382199</v>
      </c>
      <c r="C1368" s="3">
        <f t="shared" si="719"/>
        <v>1164.52667335</v>
      </c>
      <c r="D1368" s="99">
        <f t="shared" si="720"/>
        <v>1088.3119999999999</v>
      </c>
      <c r="E1368" s="120">
        <f>IF(DAY(A1367)=$A$5,VLOOKUP(A1367,[1]A!$E$15:$G$200,3),E1367)</f>
        <v>1091.25</v>
      </c>
      <c r="F1368" s="100">
        <f t="shared" si="721"/>
        <v>45312</v>
      </c>
      <c r="G1368" s="141">
        <f t="shared" si="722"/>
        <v>2.6995934989231252E-3</v>
      </c>
      <c r="H1368" s="101">
        <f t="shared" si="723"/>
        <v>19</v>
      </c>
      <c r="I1368" s="101">
        <f t="shared" si="724"/>
        <v>31</v>
      </c>
      <c r="J1368" s="96">
        <f t="shared" si="725"/>
        <v>1.0016537261149192</v>
      </c>
      <c r="K1368" s="96">
        <v>1</v>
      </c>
      <c r="L1368" s="96">
        <f t="shared" si="726"/>
        <v>1.00165372</v>
      </c>
      <c r="M1368" s="96">
        <f t="shared" si="727"/>
        <v>1166.4524744</v>
      </c>
      <c r="N1368" s="24">
        <f t="shared" si="765"/>
        <v>0</v>
      </c>
      <c r="O1368" s="95">
        <f t="shared" si="766"/>
        <v>0</v>
      </c>
      <c r="P1368" s="96">
        <f t="shared" si="728"/>
        <v>0</v>
      </c>
      <c r="Q1368" s="5">
        <f t="shared" si="763"/>
        <v>0.12</v>
      </c>
      <c r="R1368" s="8">
        <f t="shared" si="729"/>
        <v>1.0058050780000001</v>
      </c>
      <c r="S1368" s="3">
        <f t="shared" si="730"/>
        <v>6.7713475900000004</v>
      </c>
      <c r="T1368" s="3">
        <f t="shared" si="731"/>
        <v>0</v>
      </c>
      <c r="U1368" s="97" t="str">
        <f t="shared" ref="U1368" si="779">U1367</f>
        <v>A+J=</v>
      </c>
      <c r="V1368" s="122">
        <f t="shared" si="716"/>
        <v>46132</v>
      </c>
      <c r="W1368" s="4"/>
      <c r="X1368" s="17"/>
      <c r="Y1368" s="16"/>
      <c r="Z1368" s="16"/>
      <c r="AD1368" s="5"/>
    </row>
    <row r="1369" spans="1:30" x14ac:dyDescent="0.2">
      <c r="A1369" s="98">
        <f t="shared" si="762"/>
        <v>46121</v>
      </c>
      <c r="B1369" s="96">
        <f t="shared" si="718"/>
        <v>1173.6833689499999</v>
      </c>
      <c r="C1369" s="3">
        <f t="shared" si="719"/>
        <v>1164.52667335</v>
      </c>
      <c r="D1369" s="99">
        <f t="shared" si="720"/>
        <v>1088.3119999999999</v>
      </c>
      <c r="E1369" s="120">
        <f>IF(DAY(A1368)=$A$5,VLOOKUP(A1368,[1]A!$E$15:$G$200,3),E1368)</f>
        <v>1091.25</v>
      </c>
      <c r="F1369" s="100">
        <f t="shared" si="721"/>
        <v>45312</v>
      </c>
      <c r="G1369" s="141">
        <f t="shared" si="722"/>
        <v>2.6995934989231252E-3</v>
      </c>
      <c r="H1369" s="101">
        <f t="shared" si="723"/>
        <v>20</v>
      </c>
      <c r="I1369" s="101">
        <f t="shared" si="724"/>
        <v>31</v>
      </c>
      <c r="J1369" s="96">
        <f t="shared" si="725"/>
        <v>1.0017408400484749</v>
      </c>
      <c r="K1369" s="96">
        <v>1</v>
      </c>
      <c r="L1369" s="96">
        <f t="shared" si="726"/>
        <v>1.0017408400000001</v>
      </c>
      <c r="M1369" s="96">
        <f t="shared" si="727"/>
        <v>1166.55392796</v>
      </c>
      <c r="N1369" s="24">
        <f t="shared" si="765"/>
        <v>0</v>
      </c>
      <c r="O1369" s="95">
        <f t="shared" si="766"/>
        <v>0</v>
      </c>
      <c r="P1369" s="96">
        <f t="shared" si="728"/>
        <v>0</v>
      </c>
      <c r="Q1369" s="5">
        <f t="shared" si="763"/>
        <v>0.12</v>
      </c>
      <c r="R1369" s="8">
        <f t="shared" si="729"/>
        <v>1.00611154</v>
      </c>
      <c r="S1369" s="3">
        <f t="shared" si="730"/>
        <v>7.12944099</v>
      </c>
      <c r="T1369" s="3">
        <f t="shared" si="731"/>
        <v>0</v>
      </c>
      <c r="U1369" s="97" t="str">
        <f t="shared" ref="U1369" si="780">U1368</f>
        <v>A+J=</v>
      </c>
      <c r="V1369" s="122">
        <f t="shared" si="716"/>
        <v>46132</v>
      </c>
      <c r="W1369" s="4"/>
      <c r="X1369" s="17"/>
      <c r="Y1369" s="16"/>
      <c r="Z1369" s="16"/>
      <c r="AD1369" s="5"/>
    </row>
    <row r="1370" spans="1:30" x14ac:dyDescent="0.2">
      <c r="A1370" s="98">
        <f t="shared" si="762"/>
        <v>46122</v>
      </c>
      <c r="B1370" s="96">
        <f t="shared" si="718"/>
        <v>1174.1430865899999</v>
      </c>
      <c r="C1370" s="3">
        <f t="shared" si="719"/>
        <v>1164.52667335</v>
      </c>
      <c r="D1370" s="99">
        <f t="shared" si="720"/>
        <v>1088.3119999999999</v>
      </c>
      <c r="E1370" s="120">
        <f>IF(DAY(A1369)=$A$5,VLOOKUP(A1369,[1]A!$E$15:$G$200,3),E1369)</f>
        <v>1091.25</v>
      </c>
      <c r="F1370" s="100">
        <f t="shared" si="721"/>
        <v>45312</v>
      </c>
      <c r="G1370" s="141">
        <f t="shared" si="722"/>
        <v>2.6995934989231252E-3</v>
      </c>
      <c r="H1370" s="101">
        <f t="shared" si="723"/>
        <v>21</v>
      </c>
      <c r="I1370" s="101">
        <f t="shared" si="724"/>
        <v>31</v>
      </c>
      <c r="J1370" s="96">
        <f t="shared" si="725"/>
        <v>1.001827961558339</v>
      </c>
      <c r="K1370" s="96">
        <v>1</v>
      </c>
      <c r="L1370" s="96">
        <f t="shared" si="726"/>
        <v>1.00182796</v>
      </c>
      <c r="M1370" s="96">
        <f t="shared" si="727"/>
        <v>1166.65538152</v>
      </c>
      <c r="N1370" s="24">
        <f t="shared" si="765"/>
        <v>0</v>
      </c>
      <c r="O1370" s="95">
        <f t="shared" si="766"/>
        <v>0</v>
      </c>
      <c r="P1370" s="96">
        <f t="shared" si="728"/>
        <v>0</v>
      </c>
      <c r="Q1370" s="5">
        <f t="shared" si="763"/>
        <v>0.12</v>
      </c>
      <c r="R1370" s="8">
        <f t="shared" si="729"/>
        <v>1.0064180949999999</v>
      </c>
      <c r="S1370" s="3">
        <f t="shared" si="730"/>
        <v>7.4877050699999996</v>
      </c>
      <c r="T1370" s="3">
        <f t="shared" si="731"/>
        <v>0</v>
      </c>
      <c r="U1370" s="97" t="str">
        <f t="shared" ref="U1370" si="781">U1369</f>
        <v>A+J=</v>
      </c>
      <c r="V1370" s="122">
        <f t="shared" si="716"/>
        <v>46132</v>
      </c>
      <c r="W1370" s="4"/>
      <c r="X1370" s="17"/>
      <c r="Y1370" s="16"/>
      <c r="Z1370" s="16"/>
      <c r="AD1370" s="5"/>
    </row>
    <row r="1371" spans="1:30" x14ac:dyDescent="0.2">
      <c r="A1371" s="98">
        <f t="shared" si="762"/>
        <v>46123</v>
      </c>
      <c r="B1371" s="96">
        <f t="shared" si="718"/>
        <v>1174.6029878300001</v>
      </c>
      <c r="C1371" s="3">
        <f t="shared" si="719"/>
        <v>1164.52667335</v>
      </c>
      <c r="D1371" s="99">
        <f t="shared" si="720"/>
        <v>1088.3119999999999</v>
      </c>
      <c r="E1371" s="120">
        <f>IF(DAY(A1370)=$A$5,VLOOKUP(A1370,[1]A!$E$15:$G$200,3),E1370)</f>
        <v>1091.25</v>
      </c>
      <c r="F1371" s="100">
        <f t="shared" si="721"/>
        <v>45312</v>
      </c>
      <c r="G1371" s="141">
        <f t="shared" si="722"/>
        <v>2.6995934989231252E-3</v>
      </c>
      <c r="H1371" s="101">
        <f t="shared" si="723"/>
        <v>22</v>
      </c>
      <c r="I1371" s="101">
        <f t="shared" si="724"/>
        <v>31</v>
      </c>
      <c r="J1371" s="96">
        <f t="shared" si="725"/>
        <v>1.0019150906451701</v>
      </c>
      <c r="K1371" s="96">
        <v>1</v>
      </c>
      <c r="L1371" s="96">
        <f t="shared" si="726"/>
        <v>1.00191509</v>
      </c>
      <c r="M1371" s="96">
        <f t="shared" si="727"/>
        <v>1166.75684673</v>
      </c>
      <c r="N1371" s="24">
        <f t="shared" si="765"/>
        <v>0</v>
      </c>
      <c r="O1371" s="95">
        <f t="shared" si="766"/>
        <v>0</v>
      </c>
      <c r="P1371" s="96">
        <f t="shared" si="728"/>
        <v>0</v>
      </c>
      <c r="Q1371" s="5">
        <f t="shared" si="763"/>
        <v>0.12</v>
      </c>
      <c r="R1371" s="8">
        <f t="shared" si="729"/>
        <v>1.006724744</v>
      </c>
      <c r="S1371" s="3">
        <f t="shared" si="730"/>
        <v>7.8461410999999996</v>
      </c>
      <c r="T1371" s="3">
        <f t="shared" si="731"/>
        <v>0</v>
      </c>
      <c r="U1371" s="97" t="str">
        <f t="shared" ref="U1371" si="782">U1370</f>
        <v>A+J=</v>
      </c>
      <c r="V1371" s="122">
        <f t="shared" si="716"/>
        <v>46132</v>
      </c>
      <c r="W1371" s="4"/>
      <c r="X1371" s="17"/>
      <c r="Y1371" s="16"/>
      <c r="Z1371" s="16"/>
      <c r="AD1371" s="5"/>
    </row>
    <row r="1372" spans="1:30" x14ac:dyDescent="0.2">
      <c r="A1372" s="98">
        <f t="shared" si="762"/>
        <v>46124</v>
      </c>
      <c r="B1372" s="96">
        <f t="shared" si="718"/>
        <v>1175.0630609899999</v>
      </c>
      <c r="C1372" s="3">
        <f t="shared" si="719"/>
        <v>1164.52667335</v>
      </c>
      <c r="D1372" s="99">
        <f t="shared" si="720"/>
        <v>1088.3119999999999</v>
      </c>
      <c r="E1372" s="120">
        <f>IF(DAY(A1371)=$A$5,VLOOKUP(A1371,[1]A!$E$15:$G$200,3),E1371)</f>
        <v>1091.25</v>
      </c>
      <c r="F1372" s="100">
        <f t="shared" si="721"/>
        <v>45312</v>
      </c>
      <c r="G1372" s="141">
        <f t="shared" si="722"/>
        <v>2.6995934989231252E-3</v>
      </c>
      <c r="H1372" s="101">
        <f t="shared" si="723"/>
        <v>23</v>
      </c>
      <c r="I1372" s="101">
        <f t="shared" si="724"/>
        <v>31</v>
      </c>
      <c r="J1372" s="96">
        <f t="shared" si="725"/>
        <v>1.0020022273096274</v>
      </c>
      <c r="K1372" s="96">
        <v>1</v>
      </c>
      <c r="L1372" s="96">
        <f t="shared" si="726"/>
        <v>1.0020022200000001</v>
      </c>
      <c r="M1372" s="96">
        <f t="shared" si="727"/>
        <v>1166.85831194</v>
      </c>
      <c r="N1372" s="24">
        <f t="shared" si="765"/>
        <v>0</v>
      </c>
      <c r="O1372" s="95">
        <f t="shared" si="766"/>
        <v>0</v>
      </c>
      <c r="P1372" s="96">
        <f t="shared" si="728"/>
        <v>0</v>
      </c>
      <c r="Q1372" s="5">
        <f t="shared" si="763"/>
        <v>0.12</v>
      </c>
      <c r="R1372" s="8">
        <f t="shared" si="729"/>
        <v>1.0070314869999999</v>
      </c>
      <c r="S1372" s="3">
        <f t="shared" si="730"/>
        <v>8.2047490500000002</v>
      </c>
      <c r="T1372" s="3">
        <f t="shared" si="731"/>
        <v>0</v>
      </c>
      <c r="U1372" s="97" t="str">
        <f t="shared" ref="U1372" si="783">U1371</f>
        <v>A+J=</v>
      </c>
      <c r="V1372" s="122">
        <f t="shared" si="716"/>
        <v>46132</v>
      </c>
      <c r="W1372" s="4"/>
      <c r="X1372" s="17"/>
      <c r="Y1372" s="16"/>
      <c r="Z1372" s="16"/>
      <c r="AD1372" s="5"/>
    </row>
    <row r="1373" spans="1:30" x14ac:dyDescent="0.2">
      <c r="A1373" s="98">
        <f t="shared" si="762"/>
        <v>46125</v>
      </c>
      <c r="B1373" s="96">
        <f t="shared" si="718"/>
        <v>1175.5233283800001</v>
      </c>
      <c r="C1373" s="3">
        <f t="shared" si="719"/>
        <v>1164.52667335</v>
      </c>
      <c r="D1373" s="99">
        <f t="shared" si="720"/>
        <v>1088.3119999999999</v>
      </c>
      <c r="E1373" s="120">
        <f>IF(DAY(A1372)=$A$5,VLOOKUP(A1372,[1]A!$E$15:$G$200,3),E1372)</f>
        <v>1091.25</v>
      </c>
      <c r="F1373" s="100">
        <f t="shared" si="721"/>
        <v>45312</v>
      </c>
      <c r="G1373" s="141">
        <f t="shared" si="722"/>
        <v>2.6995934989231252E-3</v>
      </c>
      <c r="H1373" s="101">
        <f t="shared" si="723"/>
        <v>24</v>
      </c>
      <c r="I1373" s="101">
        <f t="shared" si="724"/>
        <v>31</v>
      </c>
      <c r="J1373" s="96">
        <f t="shared" si="725"/>
        <v>1.00208937155237</v>
      </c>
      <c r="K1373" s="96">
        <v>1</v>
      </c>
      <c r="L1373" s="96">
        <f t="shared" si="726"/>
        <v>1.00208937</v>
      </c>
      <c r="M1373" s="96">
        <f t="shared" si="727"/>
        <v>1166.95980044</v>
      </c>
      <c r="N1373" s="24">
        <f t="shared" si="765"/>
        <v>0</v>
      </c>
      <c r="O1373" s="95">
        <f t="shared" si="766"/>
        <v>0</v>
      </c>
      <c r="P1373" s="96">
        <f t="shared" si="728"/>
        <v>0</v>
      </c>
      <c r="Q1373" s="5">
        <f t="shared" si="763"/>
        <v>0.12</v>
      </c>
      <c r="R1373" s="8">
        <f t="shared" si="729"/>
        <v>1.0073383229999999</v>
      </c>
      <c r="S1373" s="3">
        <f t="shared" si="730"/>
        <v>8.5635279400000002</v>
      </c>
      <c r="T1373" s="3">
        <f t="shared" si="731"/>
        <v>0</v>
      </c>
      <c r="U1373" s="97" t="str">
        <f t="shared" ref="U1373" si="784">U1372</f>
        <v>A+J=</v>
      </c>
      <c r="V1373" s="122">
        <f t="shared" si="716"/>
        <v>46132</v>
      </c>
      <c r="W1373" s="4"/>
      <c r="X1373" s="17"/>
      <c r="Y1373" s="16"/>
      <c r="Z1373" s="16"/>
      <c r="AD1373" s="5"/>
    </row>
    <row r="1374" spans="1:30" x14ac:dyDescent="0.2">
      <c r="A1374" s="98">
        <f t="shared" si="762"/>
        <v>46126</v>
      </c>
      <c r="B1374" s="96">
        <f t="shared" si="718"/>
        <v>1175.98376659</v>
      </c>
      <c r="C1374" s="3">
        <f t="shared" si="719"/>
        <v>1164.52667335</v>
      </c>
      <c r="D1374" s="99">
        <f t="shared" si="720"/>
        <v>1088.3119999999999</v>
      </c>
      <c r="E1374" s="120">
        <f>IF(DAY(A1373)=$A$5,VLOOKUP(A1373,[1]A!$E$15:$G$200,3),E1373)</f>
        <v>1091.25</v>
      </c>
      <c r="F1374" s="100">
        <f t="shared" si="721"/>
        <v>45312</v>
      </c>
      <c r="G1374" s="141">
        <f t="shared" si="722"/>
        <v>2.6995934989231252E-3</v>
      </c>
      <c r="H1374" s="101">
        <f t="shared" si="723"/>
        <v>25</v>
      </c>
      <c r="I1374" s="101">
        <f t="shared" si="724"/>
        <v>31</v>
      </c>
      <c r="J1374" s="96">
        <f t="shared" si="725"/>
        <v>1.0021765233740567</v>
      </c>
      <c r="K1374" s="96">
        <v>1</v>
      </c>
      <c r="L1374" s="96">
        <f t="shared" si="726"/>
        <v>1.0021765199999999</v>
      </c>
      <c r="M1374" s="96">
        <f t="shared" si="727"/>
        <v>1167.0612889399999</v>
      </c>
      <c r="N1374" s="24">
        <f t="shared" si="765"/>
        <v>0</v>
      </c>
      <c r="O1374" s="95">
        <f t="shared" si="766"/>
        <v>0</v>
      </c>
      <c r="P1374" s="96">
        <f t="shared" si="728"/>
        <v>0</v>
      </c>
      <c r="Q1374" s="5">
        <f t="shared" si="763"/>
        <v>0.12</v>
      </c>
      <c r="R1374" s="8">
        <f t="shared" si="729"/>
        <v>1.0076452520000001</v>
      </c>
      <c r="S1374" s="3">
        <f t="shared" si="730"/>
        <v>8.9224776499999994</v>
      </c>
      <c r="T1374" s="3">
        <f t="shared" si="731"/>
        <v>0</v>
      </c>
      <c r="U1374" s="97" t="str">
        <f t="shared" ref="U1374" si="785">U1373</f>
        <v>A+J=</v>
      </c>
      <c r="V1374" s="122">
        <f t="shared" si="716"/>
        <v>46132</v>
      </c>
      <c r="W1374" s="4"/>
      <c r="X1374" s="17"/>
      <c r="Y1374" s="16"/>
      <c r="Z1374" s="16"/>
      <c r="AD1374" s="5"/>
    </row>
    <row r="1375" spans="1:30" x14ac:dyDescent="0.2">
      <c r="A1375" s="98">
        <f t="shared" si="762"/>
        <v>46127</v>
      </c>
      <c r="B1375" s="96">
        <f t="shared" si="718"/>
        <v>1176.4443885400001</v>
      </c>
      <c r="C1375" s="3">
        <f t="shared" si="719"/>
        <v>1164.52667335</v>
      </c>
      <c r="D1375" s="99">
        <f t="shared" si="720"/>
        <v>1088.3119999999999</v>
      </c>
      <c r="E1375" s="120">
        <f>IF(DAY(A1374)=$A$5,VLOOKUP(A1374,[1]A!$E$15:$G$200,3),E1374)</f>
        <v>1091.25</v>
      </c>
      <c r="F1375" s="100">
        <f t="shared" si="721"/>
        <v>45312</v>
      </c>
      <c r="G1375" s="141">
        <f t="shared" si="722"/>
        <v>2.6995934989231252E-3</v>
      </c>
      <c r="H1375" s="101">
        <f t="shared" si="723"/>
        <v>26</v>
      </c>
      <c r="I1375" s="101">
        <f t="shared" si="724"/>
        <v>31</v>
      </c>
      <c r="J1375" s="96">
        <f t="shared" si="725"/>
        <v>1.0022636827753468</v>
      </c>
      <c r="K1375" s="96">
        <v>1</v>
      </c>
      <c r="L1375" s="96">
        <f t="shared" si="726"/>
        <v>1.00226368</v>
      </c>
      <c r="M1375" s="96">
        <f t="shared" si="727"/>
        <v>1167.16278908</v>
      </c>
      <c r="N1375" s="24">
        <f t="shared" si="765"/>
        <v>0</v>
      </c>
      <c r="O1375" s="95">
        <f t="shared" si="766"/>
        <v>0</v>
      </c>
      <c r="P1375" s="96">
        <f t="shared" si="728"/>
        <v>0</v>
      </c>
      <c r="Q1375" s="5">
        <f t="shared" si="763"/>
        <v>0.12</v>
      </c>
      <c r="R1375" s="8">
        <f t="shared" si="729"/>
        <v>1.0079522750000001</v>
      </c>
      <c r="S1375" s="3">
        <f t="shared" si="730"/>
        <v>9.2815994600000007</v>
      </c>
      <c r="T1375" s="3">
        <f t="shared" si="731"/>
        <v>0</v>
      </c>
      <c r="U1375" s="97" t="str">
        <f t="shared" ref="U1375" si="786">U1374</f>
        <v>A+J=</v>
      </c>
      <c r="V1375" s="122">
        <f t="shared" si="716"/>
        <v>46132</v>
      </c>
      <c r="W1375" s="4"/>
      <c r="X1375" s="17"/>
      <c r="Y1375" s="16"/>
      <c r="Z1375" s="16"/>
      <c r="AD1375" s="5"/>
    </row>
    <row r="1376" spans="1:30" x14ac:dyDescent="0.2">
      <c r="A1376" s="98">
        <f t="shared" si="762"/>
        <v>46128</v>
      </c>
      <c r="B1376" s="96">
        <f t="shared" si="718"/>
        <v>1176.9051813900001</v>
      </c>
      <c r="C1376" s="3">
        <f t="shared" si="719"/>
        <v>1164.52667335</v>
      </c>
      <c r="D1376" s="99">
        <f t="shared" si="720"/>
        <v>1088.3119999999999</v>
      </c>
      <c r="E1376" s="120">
        <f>IF(DAY(A1375)=$A$5,VLOOKUP(A1375,[1]A!$E$15:$G$200,3),E1375)</f>
        <v>1091.25</v>
      </c>
      <c r="F1376" s="100">
        <f t="shared" si="721"/>
        <v>45312</v>
      </c>
      <c r="G1376" s="141">
        <f t="shared" si="722"/>
        <v>2.6995934989231252E-3</v>
      </c>
      <c r="H1376" s="101">
        <f t="shared" si="723"/>
        <v>27</v>
      </c>
      <c r="I1376" s="101">
        <f t="shared" si="724"/>
        <v>31</v>
      </c>
      <c r="J1376" s="96">
        <f t="shared" si="725"/>
        <v>1.0023508497568998</v>
      </c>
      <c r="K1376" s="96">
        <v>1</v>
      </c>
      <c r="L1376" s="96">
        <f t="shared" si="726"/>
        <v>1.0023508400000001</v>
      </c>
      <c r="M1376" s="96">
        <f t="shared" si="727"/>
        <v>1167.26428923</v>
      </c>
      <c r="N1376" s="24">
        <f t="shared" si="765"/>
        <v>0</v>
      </c>
      <c r="O1376" s="95">
        <f t="shared" si="766"/>
        <v>0</v>
      </c>
      <c r="P1376" s="96">
        <f t="shared" si="728"/>
        <v>0</v>
      </c>
      <c r="Q1376" s="5">
        <f t="shared" si="763"/>
        <v>0.12</v>
      </c>
      <c r="R1376" s="8">
        <f t="shared" si="729"/>
        <v>1.0082593909999999</v>
      </c>
      <c r="S1376" s="3">
        <f t="shared" si="730"/>
        <v>9.6408921599999999</v>
      </c>
      <c r="T1376" s="3">
        <f t="shared" si="731"/>
        <v>0</v>
      </c>
      <c r="U1376" s="97" t="str">
        <f t="shared" ref="U1376" si="787">U1375</f>
        <v>A+J=</v>
      </c>
      <c r="V1376" s="122">
        <f t="shared" si="716"/>
        <v>46132</v>
      </c>
      <c r="W1376" s="4"/>
      <c r="X1376" s="17"/>
      <c r="Y1376" s="16"/>
      <c r="Z1376" s="16"/>
      <c r="AD1376" s="5"/>
    </row>
    <row r="1377" spans="1:30" x14ac:dyDescent="0.2">
      <c r="A1377" s="98">
        <f t="shared" si="762"/>
        <v>46129</v>
      </c>
      <c r="B1377" s="96">
        <f t="shared" si="718"/>
        <v>1177.3661698000001</v>
      </c>
      <c r="C1377" s="3">
        <f t="shared" si="719"/>
        <v>1164.52667335</v>
      </c>
      <c r="D1377" s="99">
        <f t="shared" si="720"/>
        <v>1088.3119999999999</v>
      </c>
      <c r="E1377" s="120">
        <f>IF(DAY(A1376)=$A$5,VLOOKUP(A1376,[1]A!$E$15:$G$200,3),E1376)</f>
        <v>1091.25</v>
      </c>
      <c r="F1377" s="100">
        <f t="shared" si="721"/>
        <v>45312</v>
      </c>
      <c r="G1377" s="141">
        <f t="shared" si="722"/>
        <v>2.6995934989231252E-3</v>
      </c>
      <c r="H1377" s="101">
        <f t="shared" si="723"/>
        <v>28</v>
      </c>
      <c r="I1377" s="101">
        <f t="shared" si="724"/>
        <v>31</v>
      </c>
      <c r="J1377" s="96">
        <f t="shared" si="725"/>
        <v>1.0024380243193745</v>
      </c>
      <c r="K1377" s="96">
        <v>1</v>
      </c>
      <c r="L1377" s="96">
        <f t="shared" si="726"/>
        <v>1.00243802</v>
      </c>
      <c r="M1377" s="96">
        <f t="shared" si="727"/>
        <v>1167.36581267</v>
      </c>
      <c r="N1377" s="24">
        <f t="shared" si="765"/>
        <v>0</v>
      </c>
      <c r="O1377" s="95">
        <f t="shared" si="766"/>
        <v>0</v>
      </c>
      <c r="P1377" s="96">
        <f t="shared" si="728"/>
        <v>0</v>
      </c>
      <c r="Q1377" s="5">
        <f t="shared" si="763"/>
        <v>0.12</v>
      </c>
      <c r="R1377" s="8">
        <f t="shared" si="729"/>
        <v>1.0085666010000001</v>
      </c>
      <c r="S1377" s="3">
        <f t="shared" si="730"/>
        <v>10.000357129999999</v>
      </c>
      <c r="T1377" s="3">
        <f t="shared" si="731"/>
        <v>0</v>
      </c>
      <c r="U1377" s="97" t="str">
        <f t="shared" ref="U1377" si="788">U1376</f>
        <v>A+J=</v>
      </c>
      <c r="V1377" s="122">
        <f t="shared" si="716"/>
        <v>46132</v>
      </c>
      <c r="W1377" s="4"/>
      <c r="X1377" s="17"/>
      <c r="Y1377" s="16"/>
      <c r="Z1377" s="16"/>
      <c r="AD1377" s="5"/>
    </row>
    <row r="1378" spans="1:30" x14ac:dyDescent="0.2">
      <c r="A1378" s="98">
        <f t="shared" si="762"/>
        <v>46130</v>
      </c>
      <c r="B1378" s="96">
        <f t="shared" si="718"/>
        <v>1177.82733033</v>
      </c>
      <c r="C1378" s="3">
        <f t="shared" si="719"/>
        <v>1164.52667335</v>
      </c>
      <c r="D1378" s="99">
        <f t="shared" si="720"/>
        <v>1088.3119999999999</v>
      </c>
      <c r="E1378" s="120">
        <f>IF(DAY(A1377)=$A$5,VLOOKUP(A1377,[1]A!$E$15:$G$200,3),E1377)</f>
        <v>1091.25</v>
      </c>
      <c r="F1378" s="100">
        <f t="shared" si="721"/>
        <v>45312</v>
      </c>
      <c r="G1378" s="141">
        <f t="shared" si="722"/>
        <v>2.6995934989231252E-3</v>
      </c>
      <c r="H1378" s="101">
        <f t="shared" si="723"/>
        <v>29</v>
      </c>
      <c r="I1378" s="101">
        <f t="shared" si="724"/>
        <v>31</v>
      </c>
      <c r="J1378" s="96">
        <f t="shared" si="725"/>
        <v>1.0025252064634302</v>
      </c>
      <c r="K1378" s="96">
        <v>1</v>
      </c>
      <c r="L1378" s="96">
        <f t="shared" si="726"/>
        <v>1.0025252</v>
      </c>
      <c r="M1378" s="96">
        <f t="shared" si="727"/>
        <v>1167.4673361</v>
      </c>
      <c r="N1378" s="24">
        <f t="shared" si="765"/>
        <v>0</v>
      </c>
      <c r="O1378" s="95">
        <f t="shared" si="766"/>
        <v>0</v>
      </c>
      <c r="P1378" s="96">
        <f t="shared" si="728"/>
        <v>0</v>
      </c>
      <c r="Q1378" s="5">
        <f t="shared" si="763"/>
        <v>0.12</v>
      </c>
      <c r="R1378" s="8">
        <f t="shared" si="729"/>
        <v>1.008873905</v>
      </c>
      <c r="S1378" s="3">
        <f t="shared" si="730"/>
        <v>10.35999423</v>
      </c>
      <c r="T1378" s="3">
        <f t="shared" si="731"/>
        <v>0</v>
      </c>
      <c r="U1378" s="97" t="str">
        <f t="shared" ref="U1378" si="789">U1377</f>
        <v>A+J=</v>
      </c>
      <c r="V1378" s="122">
        <f t="shared" si="716"/>
        <v>46132</v>
      </c>
      <c r="W1378" s="4"/>
      <c r="X1378" s="17"/>
      <c r="Y1378" s="16"/>
      <c r="Z1378" s="16"/>
      <c r="AD1378" s="5"/>
    </row>
    <row r="1379" spans="1:30" x14ac:dyDescent="0.2">
      <c r="A1379" s="98">
        <f t="shared" si="762"/>
        <v>46131</v>
      </c>
      <c r="B1379" s="96">
        <f t="shared" si="718"/>
        <v>1178.2886735900001</v>
      </c>
      <c r="C1379" s="3">
        <f t="shared" si="719"/>
        <v>1164.52667335</v>
      </c>
      <c r="D1379" s="99">
        <f t="shared" si="720"/>
        <v>1088.3119999999999</v>
      </c>
      <c r="E1379" s="120">
        <f>IF(DAY(A1378)=$A$5,VLOOKUP(A1378,[1]A!$E$15:$G$200,3),E1378)</f>
        <v>1091.25</v>
      </c>
      <c r="F1379" s="100">
        <f t="shared" si="721"/>
        <v>45312</v>
      </c>
      <c r="G1379" s="141">
        <f t="shared" si="722"/>
        <v>2.6995934989231252E-3</v>
      </c>
      <c r="H1379" s="101">
        <f t="shared" si="723"/>
        <v>30</v>
      </c>
      <c r="I1379" s="101">
        <f t="shared" si="724"/>
        <v>31</v>
      </c>
      <c r="J1379" s="96">
        <f t="shared" si="725"/>
        <v>1.0026123961897266</v>
      </c>
      <c r="K1379" s="96">
        <v>1</v>
      </c>
      <c r="L1379" s="96">
        <f t="shared" si="726"/>
        <v>1.0026123899999999</v>
      </c>
      <c r="M1379" s="96">
        <f t="shared" si="727"/>
        <v>1167.5688711800001</v>
      </c>
      <c r="N1379" s="24">
        <f t="shared" si="765"/>
        <v>0</v>
      </c>
      <c r="O1379" s="95">
        <f t="shared" si="766"/>
        <v>0</v>
      </c>
      <c r="P1379" s="96">
        <f t="shared" si="728"/>
        <v>0</v>
      </c>
      <c r="Q1379" s="5">
        <f t="shared" si="763"/>
        <v>0.12</v>
      </c>
      <c r="R1379" s="8">
        <f t="shared" si="729"/>
        <v>1.009181302</v>
      </c>
      <c r="S1379" s="3">
        <f t="shared" si="730"/>
        <v>10.71980241</v>
      </c>
      <c r="T1379" s="3">
        <f t="shared" si="731"/>
        <v>0</v>
      </c>
      <c r="U1379" s="97" t="str">
        <f t="shared" ref="U1379" si="790">U1378</f>
        <v>A+J=</v>
      </c>
      <c r="V1379" s="122">
        <f t="shared" si="716"/>
        <v>46132</v>
      </c>
      <c r="W1379" s="4"/>
      <c r="X1379" s="17"/>
      <c r="Y1379" s="16"/>
      <c r="Z1379" s="16"/>
      <c r="AD1379" s="5"/>
    </row>
    <row r="1380" spans="1:30" x14ac:dyDescent="0.2">
      <c r="A1380" s="98">
        <f t="shared" si="762"/>
        <v>46132</v>
      </c>
      <c r="B1380" s="96">
        <f t="shared" si="718"/>
        <v>1178.75020079</v>
      </c>
      <c r="C1380" s="3">
        <f t="shared" si="719"/>
        <v>1164.52667335</v>
      </c>
      <c r="D1380" s="99">
        <f t="shared" si="720"/>
        <v>1088.3119999999999</v>
      </c>
      <c r="E1380" s="120">
        <f>IF(DAY(A1379)=$A$5,VLOOKUP(A1379,[1]A!$E$15:$G$200,3),E1379)</f>
        <v>1091.25</v>
      </c>
      <c r="F1380" s="100">
        <f t="shared" si="721"/>
        <v>45312</v>
      </c>
      <c r="G1380" s="141">
        <f t="shared" si="722"/>
        <v>2.6995934989231252E-3</v>
      </c>
      <c r="H1380" s="101">
        <f t="shared" si="723"/>
        <v>31</v>
      </c>
      <c r="I1380" s="101">
        <f t="shared" si="724"/>
        <v>31</v>
      </c>
      <c r="J1380" s="96">
        <f t="shared" si="725"/>
        <v>1.0026995934989231</v>
      </c>
      <c r="K1380" s="96">
        <v>1</v>
      </c>
      <c r="L1380" s="96">
        <f t="shared" si="726"/>
        <v>1.00269959</v>
      </c>
      <c r="M1380" s="96">
        <f t="shared" si="727"/>
        <v>1167.67041791</v>
      </c>
      <c r="N1380" s="24">
        <f t="shared" si="765"/>
        <v>45</v>
      </c>
      <c r="O1380" s="95">
        <f t="shared" si="766"/>
        <v>5.0000000000000001E-3</v>
      </c>
      <c r="P1380" s="96">
        <f t="shared" si="728"/>
        <v>5.8383520799999999</v>
      </c>
      <c r="Q1380" s="5">
        <f t="shared" si="763"/>
        <v>0.12</v>
      </c>
      <c r="R1380" s="8">
        <f t="shared" si="729"/>
        <v>1.0094887930000001</v>
      </c>
      <c r="S1380" s="3">
        <f t="shared" si="730"/>
        <v>11.07978288</v>
      </c>
      <c r="T1380" s="3">
        <f t="shared" si="731"/>
        <v>16.91813496</v>
      </c>
      <c r="U1380" s="97" t="str">
        <f t="shared" ref="U1380" si="791">U1379</f>
        <v>A+J=</v>
      </c>
      <c r="V1380" s="122">
        <f t="shared" si="716"/>
        <v>46132</v>
      </c>
      <c r="W1380" s="4"/>
      <c r="X1380" s="17"/>
      <c r="Y1380" s="16"/>
      <c r="Z1380" s="16"/>
      <c r="AD1380" s="5"/>
    </row>
    <row r="1381" spans="1:30" x14ac:dyDescent="0.2">
      <c r="A1381" s="98">
        <f t="shared" si="762"/>
        <v>46133</v>
      </c>
      <c r="B1381" s="96">
        <f t="shared" si="718"/>
        <v>1162.3023049000001</v>
      </c>
      <c r="C1381" s="3">
        <f t="shared" si="719"/>
        <v>1161.8320658299999</v>
      </c>
      <c r="D1381" s="99">
        <f t="shared" si="720"/>
        <v>1088.3119999999999</v>
      </c>
      <c r="E1381" s="120">
        <f>IF(DAY(A1380)=$A$5,VLOOKUP(A1380,[1]A!$E$15:$G$200,3),E1380)</f>
        <v>1091.25</v>
      </c>
      <c r="F1381" s="100">
        <f t="shared" si="721"/>
        <v>45312</v>
      </c>
      <c r="G1381" s="141">
        <f t="shared" si="722"/>
        <v>2.6995934989231252E-3</v>
      </c>
      <c r="H1381" s="101">
        <f t="shared" si="723"/>
        <v>1</v>
      </c>
      <c r="I1381" s="101">
        <f t="shared" si="724"/>
        <v>30</v>
      </c>
      <c r="J1381" s="96">
        <f t="shared" si="725"/>
        <v>1.0000898692427045</v>
      </c>
      <c r="K1381" s="96">
        <v>1</v>
      </c>
      <c r="L1381" s="96">
        <f t="shared" si="726"/>
        <v>1.0000898600000001</v>
      </c>
      <c r="M1381" s="96">
        <f t="shared" si="727"/>
        <v>1161.93646805</v>
      </c>
      <c r="N1381" s="24">
        <f t="shared" si="765"/>
        <v>0</v>
      </c>
      <c r="O1381" s="95">
        <f t="shared" si="766"/>
        <v>0</v>
      </c>
      <c r="P1381" s="96">
        <f t="shared" si="728"/>
        <v>0</v>
      </c>
      <c r="Q1381" s="5">
        <f t="shared" si="763"/>
        <v>0.12</v>
      </c>
      <c r="R1381" s="8">
        <f t="shared" si="729"/>
        <v>1.0003148509999999</v>
      </c>
      <c r="S1381" s="3">
        <f t="shared" si="730"/>
        <v>0.36583684999999999</v>
      </c>
      <c r="T1381" s="3">
        <f t="shared" si="731"/>
        <v>0</v>
      </c>
      <c r="U1381" s="97" t="str">
        <f t="shared" ref="U1381" si="792">U1380</f>
        <v>A+J=</v>
      </c>
      <c r="V1381" s="122">
        <f t="shared" si="716"/>
        <v>46162</v>
      </c>
      <c r="W1381" s="4"/>
      <c r="X1381" s="17"/>
      <c r="Y1381" s="16"/>
      <c r="Z1381" s="16"/>
      <c r="AD1381" s="5"/>
    </row>
    <row r="1382" spans="1:30" x14ac:dyDescent="0.2">
      <c r="A1382" s="98">
        <f t="shared" si="762"/>
        <v>46134</v>
      </c>
      <c r="B1382" s="96">
        <f t="shared" si="718"/>
        <v>1162.77274919</v>
      </c>
      <c r="C1382" s="3">
        <f t="shared" si="719"/>
        <v>1161.8320658299999</v>
      </c>
      <c r="D1382" s="99">
        <f t="shared" si="720"/>
        <v>1088.3119999999999</v>
      </c>
      <c r="E1382" s="120">
        <f>IF(DAY(A1381)=$A$5,VLOOKUP(A1381,[1]A!$E$15:$G$200,3),E1381)</f>
        <v>1091.25</v>
      </c>
      <c r="F1382" s="100">
        <f t="shared" si="721"/>
        <v>45312</v>
      </c>
      <c r="G1382" s="141">
        <f t="shared" si="722"/>
        <v>2.6995934989231252E-3</v>
      </c>
      <c r="H1382" s="101">
        <f t="shared" si="723"/>
        <v>2</v>
      </c>
      <c r="I1382" s="101">
        <f t="shared" si="724"/>
        <v>30</v>
      </c>
      <c r="J1382" s="96">
        <f t="shared" si="725"/>
        <v>1.0001797465618898</v>
      </c>
      <c r="K1382" s="96">
        <v>1</v>
      </c>
      <c r="L1382" s="96">
        <f t="shared" si="726"/>
        <v>1.0001797400000001</v>
      </c>
      <c r="M1382" s="96">
        <f t="shared" si="727"/>
        <v>1162.0408935200001</v>
      </c>
      <c r="N1382" s="24">
        <f t="shared" si="765"/>
        <v>0</v>
      </c>
      <c r="O1382" s="95">
        <f t="shared" si="766"/>
        <v>0</v>
      </c>
      <c r="P1382" s="96">
        <f t="shared" si="728"/>
        <v>0</v>
      </c>
      <c r="Q1382" s="5">
        <f t="shared" si="763"/>
        <v>0.12</v>
      </c>
      <c r="R1382" s="8">
        <f t="shared" si="729"/>
        <v>1.000629802</v>
      </c>
      <c r="S1382" s="3">
        <f t="shared" si="730"/>
        <v>0.73185566999999996</v>
      </c>
      <c r="T1382" s="3">
        <f t="shared" si="731"/>
        <v>0</v>
      </c>
      <c r="U1382" s="97" t="str">
        <f t="shared" ref="U1382" si="793">U1381</f>
        <v>A+J=</v>
      </c>
      <c r="V1382" s="122">
        <f t="shared" si="716"/>
        <v>46162</v>
      </c>
      <c r="W1382" s="4"/>
      <c r="X1382" s="17"/>
      <c r="Y1382" s="16"/>
      <c r="Z1382" s="16"/>
      <c r="AD1382" s="5"/>
    </row>
    <row r="1383" spans="1:30" x14ac:dyDescent="0.2">
      <c r="A1383" s="98">
        <f t="shared" si="762"/>
        <v>46135</v>
      </c>
      <c r="B1383" s="96">
        <f t="shared" si="718"/>
        <v>1163.2433859300002</v>
      </c>
      <c r="C1383" s="3">
        <f t="shared" si="719"/>
        <v>1161.8320658299999</v>
      </c>
      <c r="D1383" s="99">
        <f t="shared" si="720"/>
        <v>1088.3119999999999</v>
      </c>
      <c r="E1383" s="120">
        <f>IF(DAY(A1382)=$A$5,VLOOKUP(A1382,[1]A!$E$15:$G$200,3),E1382)</f>
        <v>1091.25</v>
      </c>
      <c r="F1383" s="100">
        <f t="shared" si="721"/>
        <v>45312</v>
      </c>
      <c r="G1383" s="141">
        <f t="shared" si="722"/>
        <v>2.6995934989231252E-3</v>
      </c>
      <c r="H1383" s="101">
        <f t="shared" si="723"/>
        <v>3</v>
      </c>
      <c r="I1383" s="101">
        <f t="shared" si="724"/>
        <v>30</v>
      </c>
      <c r="J1383" s="96">
        <f t="shared" si="725"/>
        <v>1.0002696319582818</v>
      </c>
      <c r="K1383" s="96">
        <v>1</v>
      </c>
      <c r="L1383" s="96">
        <f t="shared" si="726"/>
        <v>1.00026963</v>
      </c>
      <c r="M1383" s="96">
        <f t="shared" si="727"/>
        <v>1162.1453306000001</v>
      </c>
      <c r="N1383" s="24">
        <f t="shared" si="765"/>
        <v>0</v>
      </c>
      <c r="O1383" s="95">
        <f t="shared" si="766"/>
        <v>0</v>
      </c>
      <c r="P1383" s="96">
        <f t="shared" si="728"/>
        <v>0</v>
      </c>
      <c r="Q1383" s="5">
        <f t="shared" si="763"/>
        <v>0.12</v>
      </c>
      <c r="R1383" s="8">
        <f t="shared" si="729"/>
        <v>1.0009448519999999</v>
      </c>
      <c r="S1383" s="3">
        <f t="shared" si="730"/>
        <v>1.09805533</v>
      </c>
      <c r="T1383" s="3">
        <f t="shared" si="731"/>
        <v>0</v>
      </c>
      <c r="U1383" s="97" t="str">
        <f t="shared" ref="U1383" si="794">U1382</f>
        <v>A+J=</v>
      </c>
      <c r="V1383" s="122">
        <f t="shared" si="716"/>
        <v>46162</v>
      </c>
      <c r="W1383" s="4"/>
      <c r="X1383" s="17"/>
      <c r="Y1383" s="16"/>
      <c r="Z1383" s="16"/>
      <c r="AD1383" s="5"/>
    </row>
    <row r="1384" spans="1:30" x14ac:dyDescent="0.2">
      <c r="A1384" s="98">
        <f t="shared" si="762"/>
        <v>46136</v>
      </c>
      <c r="B1384" s="96">
        <f t="shared" si="718"/>
        <v>1163.7142035500001</v>
      </c>
      <c r="C1384" s="3">
        <f t="shared" si="719"/>
        <v>1161.8320658299999</v>
      </c>
      <c r="D1384" s="99">
        <f t="shared" si="720"/>
        <v>1088.3119999999999</v>
      </c>
      <c r="E1384" s="120">
        <f>IF(DAY(A1383)=$A$5,VLOOKUP(A1383,[1]A!$E$15:$G$200,3),E1383)</f>
        <v>1091.25</v>
      </c>
      <c r="F1384" s="100">
        <f t="shared" si="721"/>
        <v>45312</v>
      </c>
      <c r="G1384" s="141">
        <f t="shared" si="722"/>
        <v>2.6995934989231252E-3</v>
      </c>
      <c r="H1384" s="101">
        <f t="shared" si="723"/>
        <v>4</v>
      </c>
      <c r="I1384" s="101">
        <f t="shared" si="724"/>
        <v>30</v>
      </c>
      <c r="J1384" s="96">
        <f t="shared" si="725"/>
        <v>1.0003595254326061</v>
      </c>
      <c r="K1384" s="96">
        <v>1</v>
      </c>
      <c r="L1384" s="96">
        <f t="shared" si="726"/>
        <v>1.0003595199999999</v>
      </c>
      <c r="M1384" s="96">
        <f t="shared" si="727"/>
        <v>1162.24976769</v>
      </c>
      <c r="N1384" s="24">
        <f t="shared" si="765"/>
        <v>0</v>
      </c>
      <c r="O1384" s="95">
        <f t="shared" si="766"/>
        <v>0</v>
      </c>
      <c r="P1384" s="96">
        <f t="shared" si="728"/>
        <v>0</v>
      </c>
      <c r="Q1384" s="5">
        <f t="shared" si="763"/>
        <v>0.12</v>
      </c>
      <c r="R1384" s="8">
        <f t="shared" si="729"/>
        <v>1.0012600009999999</v>
      </c>
      <c r="S1384" s="3">
        <f t="shared" si="730"/>
        <v>1.46443586</v>
      </c>
      <c r="T1384" s="3">
        <f t="shared" si="731"/>
        <v>0</v>
      </c>
      <c r="U1384" s="97" t="str">
        <f t="shared" ref="U1384" si="795">U1383</f>
        <v>A+J=</v>
      </c>
      <c r="V1384" s="122">
        <f t="shared" si="716"/>
        <v>46162</v>
      </c>
      <c r="W1384" s="4"/>
      <c r="X1384" s="17"/>
      <c r="Y1384" s="16"/>
      <c r="Z1384" s="16"/>
      <c r="AD1384" s="5"/>
    </row>
    <row r="1385" spans="1:30" x14ac:dyDescent="0.2">
      <c r="A1385" s="98">
        <f t="shared" si="762"/>
        <v>46137</v>
      </c>
      <c r="B1385" s="96">
        <f t="shared" si="718"/>
        <v>1164.1852136999998</v>
      </c>
      <c r="C1385" s="3">
        <f t="shared" si="719"/>
        <v>1161.8320658299999</v>
      </c>
      <c r="D1385" s="99">
        <f t="shared" si="720"/>
        <v>1088.3119999999999</v>
      </c>
      <c r="E1385" s="120">
        <f>IF(DAY(A1384)=$A$5,VLOOKUP(A1384,[1]A!$E$15:$G$200,3),E1384)</f>
        <v>1091.25</v>
      </c>
      <c r="F1385" s="100">
        <f t="shared" si="721"/>
        <v>45312</v>
      </c>
      <c r="G1385" s="141">
        <f t="shared" si="722"/>
        <v>2.6995934989231252E-3</v>
      </c>
      <c r="H1385" s="101">
        <f t="shared" si="723"/>
        <v>5</v>
      </c>
      <c r="I1385" s="101">
        <f t="shared" si="724"/>
        <v>30</v>
      </c>
      <c r="J1385" s="96">
        <f t="shared" si="725"/>
        <v>1.000449426985589</v>
      </c>
      <c r="K1385" s="96">
        <v>1</v>
      </c>
      <c r="L1385" s="96">
        <f t="shared" si="726"/>
        <v>1.00044942</v>
      </c>
      <c r="M1385" s="96">
        <f t="shared" si="727"/>
        <v>1162.3542163899999</v>
      </c>
      <c r="N1385" s="24">
        <f t="shared" si="765"/>
        <v>0</v>
      </c>
      <c r="O1385" s="95">
        <f t="shared" si="766"/>
        <v>0</v>
      </c>
      <c r="P1385" s="96">
        <f t="shared" si="728"/>
        <v>0</v>
      </c>
      <c r="Q1385" s="5">
        <f t="shared" si="763"/>
        <v>0.12</v>
      </c>
      <c r="R1385" s="8">
        <f t="shared" si="729"/>
        <v>1.0015752490000001</v>
      </c>
      <c r="S1385" s="3">
        <f t="shared" si="730"/>
        <v>1.8309973100000001</v>
      </c>
      <c r="T1385" s="3">
        <f t="shared" si="731"/>
        <v>0</v>
      </c>
      <c r="U1385" s="97" t="str">
        <f t="shared" ref="U1385" si="796">U1384</f>
        <v>A+J=</v>
      </c>
      <c r="V1385" s="122">
        <f t="shared" si="716"/>
        <v>46162</v>
      </c>
      <c r="W1385" s="4"/>
      <c r="X1385" s="17"/>
      <c r="Y1385" s="16"/>
      <c r="Z1385" s="16"/>
      <c r="AD1385" s="5"/>
    </row>
    <row r="1386" spans="1:30" x14ac:dyDescent="0.2">
      <c r="A1386" s="98">
        <f t="shared" si="762"/>
        <v>46138</v>
      </c>
      <c r="B1386" s="96">
        <f t="shared" si="718"/>
        <v>1164.65641643</v>
      </c>
      <c r="C1386" s="3">
        <f t="shared" si="719"/>
        <v>1161.8320658299999</v>
      </c>
      <c r="D1386" s="99">
        <f t="shared" si="720"/>
        <v>1088.3119999999999</v>
      </c>
      <c r="E1386" s="120">
        <f>IF(DAY(A1385)=$A$5,VLOOKUP(A1385,[1]A!$E$15:$G$200,3),E1385)</f>
        <v>1091.25</v>
      </c>
      <c r="F1386" s="100">
        <f t="shared" si="721"/>
        <v>45312</v>
      </c>
      <c r="G1386" s="141">
        <f t="shared" si="722"/>
        <v>2.6995934989231252E-3</v>
      </c>
      <c r="H1386" s="101">
        <f t="shared" si="723"/>
        <v>6</v>
      </c>
      <c r="I1386" s="101">
        <f t="shared" si="724"/>
        <v>30</v>
      </c>
      <c r="J1386" s="96">
        <f t="shared" si="725"/>
        <v>1.0005393366179562</v>
      </c>
      <c r="K1386" s="96">
        <v>1</v>
      </c>
      <c r="L1386" s="96">
        <f t="shared" si="726"/>
        <v>1.0005393300000001</v>
      </c>
      <c r="M1386" s="96">
        <f t="shared" si="727"/>
        <v>1162.45867671</v>
      </c>
      <c r="N1386" s="24">
        <f t="shared" si="765"/>
        <v>0</v>
      </c>
      <c r="O1386" s="95">
        <f t="shared" si="766"/>
        <v>0</v>
      </c>
      <c r="P1386" s="96">
        <f t="shared" si="728"/>
        <v>0</v>
      </c>
      <c r="Q1386" s="5">
        <f t="shared" si="763"/>
        <v>0.12</v>
      </c>
      <c r="R1386" s="8">
        <f t="shared" si="729"/>
        <v>1.001890596</v>
      </c>
      <c r="S1386" s="3">
        <f t="shared" si="730"/>
        <v>2.19773972</v>
      </c>
      <c r="T1386" s="3">
        <f t="shared" si="731"/>
        <v>0</v>
      </c>
      <c r="U1386" s="97" t="str">
        <f t="shared" ref="U1386" si="797">U1385</f>
        <v>A+J=</v>
      </c>
      <c r="V1386" s="122">
        <f t="shared" si="716"/>
        <v>46162</v>
      </c>
      <c r="W1386" s="4"/>
      <c r="X1386" s="17"/>
      <c r="Y1386" s="16"/>
      <c r="Z1386" s="16"/>
      <c r="AD1386" s="5"/>
    </row>
    <row r="1387" spans="1:30" x14ac:dyDescent="0.2">
      <c r="A1387" s="98">
        <f t="shared" si="762"/>
        <v>46139</v>
      </c>
      <c r="B1387" s="96">
        <f t="shared" si="718"/>
        <v>1165.12781294</v>
      </c>
      <c r="C1387" s="3">
        <f t="shared" si="719"/>
        <v>1161.8320658299999</v>
      </c>
      <c r="D1387" s="99">
        <f t="shared" si="720"/>
        <v>1088.3119999999999</v>
      </c>
      <c r="E1387" s="120">
        <f>IF(DAY(A1386)=$A$5,VLOOKUP(A1386,[1]A!$E$15:$G$200,3),E1386)</f>
        <v>1091.25</v>
      </c>
      <c r="F1387" s="100">
        <f t="shared" si="721"/>
        <v>45312</v>
      </c>
      <c r="G1387" s="141">
        <f t="shared" si="722"/>
        <v>2.6995934989231252E-3</v>
      </c>
      <c r="H1387" s="101">
        <f t="shared" si="723"/>
        <v>7</v>
      </c>
      <c r="I1387" s="101">
        <f t="shared" si="724"/>
        <v>30</v>
      </c>
      <c r="J1387" s="96">
        <f t="shared" si="725"/>
        <v>1.0006292543304343</v>
      </c>
      <c r="K1387" s="96">
        <v>1</v>
      </c>
      <c r="L1387" s="96">
        <f t="shared" si="726"/>
        <v>1.00062925</v>
      </c>
      <c r="M1387" s="96">
        <f t="shared" si="727"/>
        <v>1162.5631486499999</v>
      </c>
      <c r="N1387" s="24">
        <f t="shared" si="765"/>
        <v>0</v>
      </c>
      <c r="O1387" s="95">
        <f t="shared" si="766"/>
        <v>0</v>
      </c>
      <c r="P1387" s="96">
        <f t="shared" si="728"/>
        <v>0</v>
      </c>
      <c r="Q1387" s="5">
        <f t="shared" si="763"/>
        <v>0.12</v>
      </c>
      <c r="R1387" s="8">
        <f t="shared" si="729"/>
        <v>1.0022060429999999</v>
      </c>
      <c r="S1387" s="3">
        <f t="shared" si="730"/>
        <v>2.5646642900000001</v>
      </c>
      <c r="T1387" s="3">
        <f t="shared" si="731"/>
        <v>0</v>
      </c>
      <c r="U1387" s="97" t="str">
        <f t="shared" ref="U1387" si="798">U1386</f>
        <v>A+J=</v>
      </c>
      <c r="V1387" s="122">
        <f t="shared" ref="V1387:V1450" si="799">IF(N1386&gt;0,EDATE(V1386,1),V1386)</f>
        <v>46162</v>
      </c>
      <c r="W1387" s="4"/>
      <c r="X1387" s="17"/>
      <c r="Y1387" s="16"/>
      <c r="Z1387" s="16"/>
      <c r="AD1387" s="5"/>
    </row>
    <row r="1388" spans="1:30" x14ac:dyDescent="0.2">
      <c r="A1388" s="98">
        <f t="shared" si="762"/>
        <v>46140</v>
      </c>
      <c r="B1388" s="96">
        <f t="shared" si="718"/>
        <v>1165.5994021199999</v>
      </c>
      <c r="C1388" s="3">
        <f t="shared" si="719"/>
        <v>1161.8320658299999</v>
      </c>
      <c r="D1388" s="99">
        <f t="shared" si="720"/>
        <v>1088.3119999999999</v>
      </c>
      <c r="E1388" s="120">
        <f>IF(DAY(A1387)=$A$5,VLOOKUP(A1387,[1]A!$E$15:$G$200,3),E1387)</f>
        <v>1091.25</v>
      </c>
      <c r="F1388" s="100">
        <f t="shared" si="721"/>
        <v>45312</v>
      </c>
      <c r="G1388" s="141">
        <f t="shared" si="722"/>
        <v>2.6995934989231252E-3</v>
      </c>
      <c r="H1388" s="101">
        <f t="shared" si="723"/>
        <v>8</v>
      </c>
      <c r="I1388" s="101">
        <f t="shared" si="724"/>
        <v>30</v>
      </c>
      <c r="J1388" s="96">
        <f t="shared" si="725"/>
        <v>1.0007191801237489</v>
      </c>
      <c r="K1388" s="96">
        <v>1</v>
      </c>
      <c r="L1388" s="96">
        <f t="shared" si="726"/>
        <v>1.0007191799999999</v>
      </c>
      <c r="M1388" s="96">
        <f t="shared" si="727"/>
        <v>1162.66763221</v>
      </c>
      <c r="N1388" s="24">
        <f t="shared" si="765"/>
        <v>0</v>
      </c>
      <c r="O1388" s="95">
        <f t="shared" si="766"/>
        <v>0</v>
      </c>
      <c r="P1388" s="96">
        <f t="shared" si="728"/>
        <v>0</v>
      </c>
      <c r="Q1388" s="5">
        <f t="shared" si="763"/>
        <v>0.12</v>
      </c>
      <c r="R1388" s="8">
        <f t="shared" si="729"/>
        <v>1.0025215890000001</v>
      </c>
      <c r="S1388" s="3">
        <f t="shared" si="730"/>
        <v>2.9317699099999999</v>
      </c>
      <c r="T1388" s="3">
        <f t="shared" si="731"/>
        <v>0</v>
      </c>
      <c r="U1388" s="97" t="str">
        <f t="shared" ref="U1388" si="800">U1387</f>
        <v>A+J=</v>
      </c>
      <c r="V1388" s="122">
        <f t="shared" si="799"/>
        <v>46162</v>
      </c>
      <c r="W1388" s="4"/>
      <c r="X1388" s="17"/>
      <c r="Y1388" s="16"/>
      <c r="Z1388" s="16"/>
      <c r="AD1388" s="5"/>
    </row>
    <row r="1389" spans="1:30" x14ac:dyDescent="0.2">
      <c r="A1389" s="98">
        <f t="shared" si="762"/>
        <v>46141</v>
      </c>
      <c r="B1389" s="96">
        <f t="shared" ref="B1389:B1452" si="801">(M1389+S1389)</f>
        <v>1166.0711723500001</v>
      </c>
      <c r="C1389" s="3">
        <f t="shared" ref="C1389:C1452" si="802">IF(N1388&gt;0,M1388-P1388,C1388)</f>
        <v>1161.8320658299999</v>
      </c>
      <c r="D1389" s="99">
        <f t="shared" ref="D1389:D1452" si="803">IF(E1389=E1388,D1388,E1388)</f>
        <v>1088.3119999999999</v>
      </c>
      <c r="E1389" s="120">
        <f>IF(DAY(A1388)=$A$5,VLOOKUP(A1388,[1]A!$E$15:$G$200,3),E1388)</f>
        <v>1091.25</v>
      </c>
      <c r="F1389" s="100">
        <f t="shared" ref="F1389:F1452" si="804">IF(D1389=D1388,F1388,EDATE(A1389,-1))</f>
        <v>45312</v>
      </c>
      <c r="G1389" s="141">
        <f t="shared" ref="G1389:G1452" si="805">(E1389/D1389)-1</f>
        <v>2.6995934989231252E-3</v>
      </c>
      <c r="H1389" s="101">
        <f t="shared" ref="H1389:H1452" si="806">IF(A1389&gt;A$7,IF(DAY(A1389)=A$5+1,1,H1388+1),0)</f>
        <v>9</v>
      </c>
      <c r="I1389" s="101">
        <f t="shared" ref="I1389:I1452" si="807">IF(DAY(A1389)=A$5+1,DAY(EOMONTH(A1389,0)),I1388)</f>
        <v>30</v>
      </c>
      <c r="J1389" s="96">
        <f t="shared" ref="J1389:J1452" si="808">IF(E1389&gt;D1389,((E1389/D1389)^(H1389/I1389)),1)</f>
        <v>1.0008091139986264</v>
      </c>
      <c r="K1389" s="96">
        <v>1</v>
      </c>
      <c r="L1389" s="96">
        <f t="shared" ref="L1389:L1452" si="809">TRUNC(J1389*K1389,8)</f>
        <v>1.0008091100000001</v>
      </c>
      <c r="M1389" s="96">
        <f t="shared" ref="M1389:M1452" si="810">TRUNC(C1389*L1389,8)</f>
        <v>1162.77211577</v>
      </c>
      <c r="N1389" s="24">
        <f t="shared" si="765"/>
        <v>0</v>
      </c>
      <c r="O1389" s="95">
        <f t="shared" si="766"/>
        <v>0</v>
      </c>
      <c r="P1389" s="96">
        <f t="shared" ref="P1389:P1452" si="811">IF(O1389&gt;0,TRUNC(O1389*M1389,8),0)</f>
        <v>0</v>
      </c>
      <c r="Q1389" s="5">
        <f t="shared" si="763"/>
        <v>0.12</v>
      </c>
      <c r="R1389" s="8">
        <f t="shared" ref="R1389:R1452" si="812">ROUND((1+Q1389)^(30/360)^(H1389/I1389),9)</f>
        <v>1.002837234</v>
      </c>
      <c r="S1389" s="3">
        <f t="shared" ref="S1389:S1452" si="813">TRUNC(M1389*(R1389-1),8)</f>
        <v>3.2990565799999998</v>
      </c>
      <c r="T1389" s="3">
        <f t="shared" ref="T1389:T1452" si="814">IF(N1389&gt;0,P1389+S1389,0)</f>
        <v>0</v>
      </c>
      <c r="U1389" s="97" t="str">
        <f t="shared" ref="U1389" si="815">U1388</f>
        <v>A+J=</v>
      </c>
      <c r="V1389" s="122">
        <f t="shared" si="799"/>
        <v>46162</v>
      </c>
      <c r="W1389" s="4"/>
      <c r="X1389" s="17"/>
      <c r="Y1389" s="16"/>
      <c r="Z1389" s="16"/>
      <c r="AD1389" s="5"/>
    </row>
    <row r="1390" spans="1:30" x14ac:dyDescent="0.2">
      <c r="A1390" s="98">
        <f t="shared" si="762"/>
        <v>46142</v>
      </c>
      <c r="B1390" s="96">
        <f t="shared" si="801"/>
        <v>1166.54313647</v>
      </c>
      <c r="C1390" s="3">
        <f t="shared" si="802"/>
        <v>1161.8320658299999</v>
      </c>
      <c r="D1390" s="99">
        <f t="shared" si="803"/>
        <v>1088.3119999999999</v>
      </c>
      <c r="E1390" s="120">
        <f>IF(DAY(A1389)=$A$5,VLOOKUP(A1389,[1]A!$E$15:$G$200,3),E1389)</f>
        <v>1091.25</v>
      </c>
      <c r="F1390" s="100">
        <f t="shared" si="804"/>
        <v>45312</v>
      </c>
      <c r="G1390" s="141">
        <f t="shared" si="805"/>
        <v>2.6995934989231252E-3</v>
      </c>
      <c r="H1390" s="101">
        <f t="shared" si="806"/>
        <v>10</v>
      </c>
      <c r="I1390" s="101">
        <f t="shared" si="807"/>
        <v>30</v>
      </c>
      <c r="J1390" s="96">
        <f t="shared" si="808"/>
        <v>1.0008990559557933</v>
      </c>
      <c r="K1390" s="96">
        <v>1</v>
      </c>
      <c r="L1390" s="96">
        <f t="shared" si="809"/>
        <v>1.0008990499999999</v>
      </c>
      <c r="M1390" s="96">
        <f t="shared" si="810"/>
        <v>1162.8766109400001</v>
      </c>
      <c r="N1390" s="24">
        <f t="shared" si="765"/>
        <v>0</v>
      </c>
      <c r="O1390" s="95">
        <f t="shared" si="766"/>
        <v>0</v>
      </c>
      <c r="P1390" s="96">
        <f t="shared" si="811"/>
        <v>0</v>
      </c>
      <c r="Q1390" s="5">
        <f t="shared" si="763"/>
        <v>0.12</v>
      </c>
      <c r="R1390" s="8">
        <f t="shared" si="812"/>
        <v>1.003152979</v>
      </c>
      <c r="S1390" s="3">
        <f t="shared" si="813"/>
        <v>3.6665255299999999</v>
      </c>
      <c r="T1390" s="3">
        <f t="shared" si="814"/>
        <v>0</v>
      </c>
      <c r="U1390" s="97" t="str">
        <f t="shared" ref="U1390" si="816">U1389</f>
        <v>A+J=</v>
      </c>
      <c r="V1390" s="122">
        <f t="shared" si="799"/>
        <v>46162</v>
      </c>
      <c r="W1390" s="4"/>
      <c r="X1390" s="17"/>
      <c r="Y1390" s="16"/>
      <c r="Z1390" s="16"/>
      <c r="AD1390" s="5"/>
    </row>
    <row r="1391" spans="1:30" x14ac:dyDescent="0.2">
      <c r="A1391" s="98">
        <f t="shared" si="762"/>
        <v>46143</v>
      </c>
      <c r="B1391" s="96">
        <f t="shared" si="801"/>
        <v>1167.01529338</v>
      </c>
      <c r="C1391" s="3">
        <f t="shared" si="802"/>
        <v>1161.8320658299999</v>
      </c>
      <c r="D1391" s="99">
        <f t="shared" si="803"/>
        <v>1088.3119999999999</v>
      </c>
      <c r="E1391" s="120">
        <f>IF(DAY(A1390)=$A$5,VLOOKUP(A1390,[1]A!$E$15:$G$200,3),E1390)</f>
        <v>1091.25</v>
      </c>
      <c r="F1391" s="100">
        <f t="shared" si="804"/>
        <v>45312</v>
      </c>
      <c r="G1391" s="141">
        <f t="shared" si="805"/>
        <v>2.6995934989231252E-3</v>
      </c>
      <c r="H1391" s="101">
        <f t="shared" si="806"/>
        <v>11</v>
      </c>
      <c r="I1391" s="101">
        <f t="shared" si="807"/>
        <v>30</v>
      </c>
      <c r="J1391" s="96">
        <f t="shared" si="808"/>
        <v>1.0009890059959756</v>
      </c>
      <c r="K1391" s="96">
        <v>1</v>
      </c>
      <c r="L1391" s="96">
        <f t="shared" si="809"/>
        <v>1.0009889999999999</v>
      </c>
      <c r="M1391" s="96">
        <f t="shared" si="810"/>
        <v>1162.9811177399999</v>
      </c>
      <c r="N1391" s="24">
        <f t="shared" si="765"/>
        <v>0</v>
      </c>
      <c r="O1391" s="95">
        <f t="shared" si="766"/>
        <v>0</v>
      </c>
      <c r="P1391" s="96">
        <f t="shared" si="811"/>
        <v>0</v>
      </c>
      <c r="Q1391" s="5">
        <f t="shared" si="763"/>
        <v>0.12</v>
      </c>
      <c r="R1391" s="8">
        <f t="shared" si="812"/>
        <v>1.003468823</v>
      </c>
      <c r="S1391" s="3">
        <f t="shared" si="813"/>
        <v>4.03417564</v>
      </c>
      <c r="T1391" s="3">
        <f t="shared" si="814"/>
        <v>0</v>
      </c>
      <c r="U1391" s="97" t="str">
        <f t="shared" ref="U1391" si="817">U1390</f>
        <v>A+J=</v>
      </c>
      <c r="V1391" s="122">
        <f t="shared" si="799"/>
        <v>46162</v>
      </c>
      <c r="W1391" s="4"/>
      <c r="X1391" s="17"/>
      <c r="Y1391" s="16"/>
      <c r="Z1391" s="16"/>
      <c r="AD1391" s="5"/>
    </row>
    <row r="1392" spans="1:30" x14ac:dyDescent="0.2">
      <c r="A1392" s="98">
        <f t="shared" si="762"/>
        <v>46144</v>
      </c>
      <c r="B1392" s="96">
        <f t="shared" si="801"/>
        <v>1167.48764428</v>
      </c>
      <c r="C1392" s="3">
        <f t="shared" si="802"/>
        <v>1161.8320658299999</v>
      </c>
      <c r="D1392" s="99">
        <f t="shared" si="803"/>
        <v>1088.3119999999999</v>
      </c>
      <c r="E1392" s="120">
        <f>IF(DAY(A1391)=$A$5,VLOOKUP(A1391,[1]A!$E$15:$G$200,3),E1391)</f>
        <v>1091.25</v>
      </c>
      <c r="F1392" s="100">
        <f t="shared" si="804"/>
        <v>45312</v>
      </c>
      <c r="G1392" s="141">
        <f t="shared" si="805"/>
        <v>2.6995934989231252E-3</v>
      </c>
      <c r="H1392" s="101">
        <f t="shared" si="806"/>
        <v>12</v>
      </c>
      <c r="I1392" s="101">
        <f t="shared" si="807"/>
        <v>30</v>
      </c>
      <c r="J1392" s="96">
        <f t="shared" si="808"/>
        <v>1.0010789641199</v>
      </c>
      <c r="K1392" s="96">
        <v>1</v>
      </c>
      <c r="L1392" s="96">
        <f t="shared" si="809"/>
        <v>1.0010789600000001</v>
      </c>
      <c r="M1392" s="96">
        <f t="shared" si="810"/>
        <v>1163.08563615</v>
      </c>
      <c r="N1392" s="24">
        <f t="shared" si="765"/>
        <v>0</v>
      </c>
      <c r="O1392" s="95">
        <f t="shared" si="766"/>
        <v>0</v>
      </c>
      <c r="P1392" s="96">
        <f t="shared" si="811"/>
        <v>0</v>
      </c>
      <c r="Q1392" s="5">
        <f t="shared" si="763"/>
        <v>0.12</v>
      </c>
      <c r="R1392" s="8">
        <f t="shared" si="812"/>
        <v>1.003784767</v>
      </c>
      <c r="S1392" s="3">
        <f t="shared" si="813"/>
        <v>4.4020081299999996</v>
      </c>
      <c r="T1392" s="3">
        <f t="shared" si="814"/>
        <v>0</v>
      </c>
      <c r="U1392" s="97" t="str">
        <f t="shared" ref="U1392" si="818">U1391</f>
        <v>A+J=</v>
      </c>
      <c r="V1392" s="122">
        <f t="shared" si="799"/>
        <v>46162</v>
      </c>
      <c r="W1392" s="4"/>
      <c r="X1392" s="17"/>
      <c r="Y1392" s="16"/>
      <c r="Z1392" s="16"/>
      <c r="AD1392" s="5"/>
    </row>
    <row r="1393" spans="1:30" x14ac:dyDescent="0.2">
      <c r="A1393" s="98">
        <f t="shared" si="762"/>
        <v>46145</v>
      </c>
      <c r="B1393" s="96">
        <f t="shared" si="801"/>
        <v>1167.96018804</v>
      </c>
      <c r="C1393" s="3">
        <f t="shared" si="802"/>
        <v>1161.8320658299999</v>
      </c>
      <c r="D1393" s="99">
        <f t="shared" si="803"/>
        <v>1088.3119999999999</v>
      </c>
      <c r="E1393" s="120">
        <f>IF(DAY(A1392)=$A$5,VLOOKUP(A1392,[1]A!$E$15:$G$200,3),E1392)</f>
        <v>1091.25</v>
      </c>
      <c r="F1393" s="100">
        <f t="shared" si="804"/>
        <v>45312</v>
      </c>
      <c r="G1393" s="141">
        <f t="shared" si="805"/>
        <v>2.6995934989231252E-3</v>
      </c>
      <c r="H1393" s="101">
        <f t="shared" si="806"/>
        <v>13</v>
      </c>
      <c r="I1393" s="101">
        <f t="shared" si="807"/>
        <v>30</v>
      </c>
      <c r="J1393" s="96">
        <f t="shared" si="808"/>
        <v>1.0011689303282929</v>
      </c>
      <c r="K1393" s="96">
        <v>1</v>
      </c>
      <c r="L1393" s="96">
        <f t="shared" si="809"/>
        <v>1.00116893</v>
      </c>
      <c r="M1393" s="96">
        <f t="shared" si="810"/>
        <v>1163.19016618</v>
      </c>
      <c r="N1393" s="24">
        <f t="shared" si="765"/>
        <v>0</v>
      </c>
      <c r="O1393" s="95">
        <f t="shared" si="766"/>
        <v>0</v>
      </c>
      <c r="P1393" s="96">
        <f t="shared" si="811"/>
        <v>0</v>
      </c>
      <c r="Q1393" s="5">
        <f t="shared" si="763"/>
        <v>0.12</v>
      </c>
      <c r="R1393" s="8">
        <f t="shared" si="812"/>
        <v>1.00410081</v>
      </c>
      <c r="S1393" s="3">
        <f t="shared" si="813"/>
        <v>4.7700218599999999</v>
      </c>
      <c r="T1393" s="3">
        <f t="shared" si="814"/>
        <v>0</v>
      </c>
      <c r="U1393" s="97" t="str">
        <f t="shared" ref="U1393" si="819">U1392</f>
        <v>A+J=</v>
      </c>
      <c r="V1393" s="122">
        <f t="shared" si="799"/>
        <v>46162</v>
      </c>
      <c r="W1393" s="4"/>
      <c r="X1393" s="17"/>
      <c r="Y1393" s="16"/>
      <c r="Z1393" s="16"/>
      <c r="AD1393" s="5"/>
    </row>
    <row r="1394" spans="1:30" x14ac:dyDescent="0.2">
      <c r="A1394" s="98">
        <f t="shared" si="762"/>
        <v>46146</v>
      </c>
      <c r="B1394" s="96">
        <f t="shared" si="801"/>
        <v>1168.4329141999999</v>
      </c>
      <c r="C1394" s="3">
        <f t="shared" si="802"/>
        <v>1161.8320658299999</v>
      </c>
      <c r="D1394" s="99">
        <f t="shared" si="803"/>
        <v>1088.3119999999999</v>
      </c>
      <c r="E1394" s="120">
        <f>IF(DAY(A1393)=$A$5,VLOOKUP(A1393,[1]A!$E$15:$G$200,3),E1393)</f>
        <v>1091.25</v>
      </c>
      <c r="F1394" s="100">
        <f t="shared" si="804"/>
        <v>45312</v>
      </c>
      <c r="G1394" s="141">
        <f t="shared" si="805"/>
        <v>2.6995934989231252E-3</v>
      </c>
      <c r="H1394" s="101">
        <f t="shared" si="806"/>
        <v>14</v>
      </c>
      <c r="I1394" s="101">
        <f t="shared" si="807"/>
        <v>30</v>
      </c>
      <c r="J1394" s="96">
        <f t="shared" si="808"/>
        <v>1.0012589046218807</v>
      </c>
      <c r="K1394" s="96">
        <v>1</v>
      </c>
      <c r="L1394" s="96">
        <f t="shared" si="809"/>
        <v>1.0012589000000001</v>
      </c>
      <c r="M1394" s="96">
        <f t="shared" si="810"/>
        <v>1163.29469621</v>
      </c>
      <c r="N1394" s="24">
        <f t="shared" si="765"/>
        <v>0</v>
      </c>
      <c r="O1394" s="95">
        <f t="shared" si="766"/>
        <v>0</v>
      </c>
      <c r="P1394" s="96">
        <f t="shared" si="811"/>
        <v>0</v>
      </c>
      <c r="Q1394" s="5">
        <f t="shared" si="763"/>
        <v>0.12</v>
      </c>
      <c r="R1394" s="8">
        <f t="shared" si="812"/>
        <v>1.004416953</v>
      </c>
      <c r="S1394" s="3">
        <f t="shared" si="813"/>
        <v>5.1382179900000002</v>
      </c>
      <c r="T1394" s="3">
        <f t="shared" si="814"/>
        <v>0</v>
      </c>
      <c r="U1394" s="97" t="str">
        <f t="shared" ref="U1394" si="820">U1393</f>
        <v>A+J=</v>
      </c>
      <c r="V1394" s="122">
        <f t="shared" si="799"/>
        <v>46162</v>
      </c>
      <c r="W1394" s="4"/>
      <c r="X1394" s="17"/>
      <c r="Y1394" s="16"/>
      <c r="Z1394" s="16"/>
      <c r="AD1394" s="5"/>
    </row>
    <row r="1395" spans="1:30" x14ac:dyDescent="0.2">
      <c r="A1395" s="98">
        <f t="shared" si="762"/>
        <v>46147</v>
      </c>
      <c r="B1395" s="96">
        <f t="shared" si="801"/>
        <v>1168.9058333100002</v>
      </c>
      <c r="C1395" s="3">
        <f t="shared" si="802"/>
        <v>1161.8320658299999</v>
      </c>
      <c r="D1395" s="99">
        <f t="shared" si="803"/>
        <v>1088.3119999999999</v>
      </c>
      <c r="E1395" s="120">
        <f>IF(DAY(A1394)=$A$5,VLOOKUP(A1394,[1]A!$E$15:$G$200,3),E1394)</f>
        <v>1091.25</v>
      </c>
      <c r="F1395" s="100">
        <f t="shared" si="804"/>
        <v>45312</v>
      </c>
      <c r="G1395" s="141">
        <f t="shared" si="805"/>
        <v>2.6995934989231252E-3</v>
      </c>
      <c r="H1395" s="101">
        <f t="shared" si="806"/>
        <v>15</v>
      </c>
      <c r="I1395" s="101">
        <f t="shared" si="807"/>
        <v>30</v>
      </c>
      <c r="J1395" s="96">
        <f t="shared" si="808"/>
        <v>1.0013488870013902</v>
      </c>
      <c r="K1395" s="96">
        <v>1</v>
      </c>
      <c r="L1395" s="96">
        <f t="shared" si="809"/>
        <v>1.0013488800000001</v>
      </c>
      <c r="M1395" s="96">
        <f t="shared" si="810"/>
        <v>1163.3992378600001</v>
      </c>
      <c r="N1395" s="24">
        <f t="shared" si="765"/>
        <v>0</v>
      </c>
      <c r="O1395" s="95">
        <f t="shared" si="766"/>
        <v>0</v>
      </c>
      <c r="P1395" s="96">
        <f t="shared" si="811"/>
        <v>0</v>
      </c>
      <c r="Q1395" s="5">
        <f t="shared" si="763"/>
        <v>0.12</v>
      </c>
      <c r="R1395" s="8">
        <f t="shared" si="812"/>
        <v>1.004733195</v>
      </c>
      <c r="S1395" s="3">
        <f t="shared" si="813"/>
        <v>5.5065954499999998</v>
      </c>
      <c r="T1395" s="3">
        <f t="shared" si="814"/>
        <v>0</v>
      </c>
      <c r="U1395" s="97" t="str">
        <f t="shared" ref="U1395" si="821">U1394</f>
        <v>A+J=</v>
      </c>
      <c r="V1395" s="122">
        <f t="shared" si="799"/>
        <v>46162</v>
      </c>
      <c r="W1395" s="4"/>
      <c r="X1395" s="17"/>
      <c r="Y1395" s="16"/>
      <c r="Z1395" s="16"/>
      <c r="AD1395" s="5"/>
    </row>
    <row r="1396" spans="1:30" x14ac:dyDescent="0.2">
      <c r="A1396" s="98">
        <f t="shared" si="762"/>
        <v>46148</v>
      </c>
      <c r="B1396" s="96">
        <f t="shared" si="801"/>
        <v>1169.3789465700002</v>
      </c>
      <c r="C1396" s="3">
        <f t="shared" si="802"/>
        <v>1161.8320658299999</v>
      </c>
      <c r="D1396" s="99">
        <f t="shared" si="803"/>
        <v>1088.3119999999999</v>
      </c>
      <c r="E1396" s="120">
        <f>IF(DAY(A1395)=$A$5,VLOOKUP(A1395,[1]A!$E$15:$G$200,3),E1395)</f>
        <v>1091.25</v>
      </c>
      <c r="F1396" s="100">
        <f t="shared" si="804"/>
        <v>45312</v>
      </c>
      <c r="G1396" s="141">
        <f t="shared" si="805"/>
        <v>2.6995934989231252E-3</v>
      </c>
      <c r="H1396" s="101">
        <f t="shared" si="806"/>
        <v>16</v>
      </c>
      <c r="I1396" s="101">
        <f t="shared" si="807"/>
        <v>30</v>
      </c>
      <c r="J1396" s="96">
        <f t="shared" si="808"/>
        <v>1.001438877467548</v>
      </c>
      <c r="K1396" s="96">
        <v>1</v>
      </c>
      <c r="L1396" s="96">
        <f t="shared" si="809"/>
        <v>1.0014388700000001</v>
      </c>
      <c r="M1396" s="96">
        <f t="shared" si="810"/>
        <v>1163.5037911300001</v>
      </c>
      <c r="N1396" s="24">
        <f t="shared" si="765"/>
        <v>0</v>
      </c>
      <c r="O1396" s="95">
        <f t="shared" si="766"/>
        <v>0</v>
      </c>
      <c r="P1396" s="96">
        <f t="shared" si="811"/>
        <v>0</v>
      </c>
      <c r="Q1396" s="5">
        <f t="shared" si="763"/>
        <v>0.12</v>
      </c>
      <c r="R1396" s="8">
        <f t="shared" si="812"/>
        <v>1.0050495370000001</v>
      </c>
      <c r="S1396" s="3">
        <f t="shared" si="813"/>
        <v>5.8751554400000003</v>
      </c>
      <c r="T1396" s="3">
        <f t="shared" si="814"/>
        <v>0</v>
      </c>
      <c r="U1396" s="97" t="str">
        <f t="shared" ref="U1396" si="822">U1395</f>
        <v>A+J=</v>
      </c>
      <c r="V1396" s="122">
        <f t="shared" si="799"/>
        <v>46162</v>
      </c>
      <c r="W1396" s="4"/>
      <c r="X1396" s="17"/>
      <c r="Y1396" s="16"/>
      <c r="Z1396" s="16"/>
      <c r="AD1396" s="5"/>
    </row>
    <row r="1397" spans="1:30" x14ac:dyDescent="0.2">
      <c r="A1397" s="98">
        <f t="shared" si="762"/>
        <v>46149</v>
      </c>
      <c r="B1397" s="96">
        <f t="shared" si="801"/>
        <v>1169.85225285</v>
      </c>
      <c r="C1397" s="3">
        <f t="shared" si="802"/>
        <v>1161.8320658299999</v>
      </c>
      <c r="D1397" s="99">
        <f t="shared" si="803"/>
        <v>1088.3119999999999</v>
      </c>
      <c r="E1397" s="120">
        <f>IF(DAY(A1396)=$A$5,VLOOKUP(A1396,[1]A!$E$15:$G$200,3),E1396)</f>
        <v>1091.25</v>
      </c>
      <c r="F1397" s="100">
        <f t="shared" si="804"/>
        <v>45312</v>
      </c>
      <c r="G1397" s="141">
        <f t="shared" si="805"/>
        <v>2.6995934989231252E-3</v>
      </c>
      <c r="H1397" s="101">
        <f t="shared" si="806"/>
        <v>17</v>
      </c>
      <c r="I1397" s="101">
        <f t="shared" si="807"/>
        <v>30</v>
      </c>
      <c r="J1397" s="96">
        <f t="shared" si="808"/>
        <v>1.001528876021081</v>
      </c>
      <c r="K1397" s="96">
        <v>1</v>
      </c>
      <c r="L1397" s="96">
        <f t="shared" si="809"/>
        <v>1.00152887</v>
      </c>
      <c r="M1397" s="96">
        <f t="shared" si="810"/>
        <v>1163.60835602</v>
      </c>
      <c r="N1397" s="24">
        <f t="shared" si="765"/>
        <v>0</v>
      </c>
      <c r="O1397" s="95">
        <f t="shared" si="766"/>
        <v>0</v>
      </c>
      <c r="P1397" s="96">
        <f t="shared" si="811"/>
        <v>0</v>
      </c>
      <c r="Q1397" s="5">
        <f t="shared" si="763"/>
        <v>0.12</v>
      </c>
      <c r="R1397" s="8">
        <f t="shared" si="812"/>
        <v>1.0053659779999999</v>
      </c>
      <c r="S1397" s="3">
        <f t="shared" si="813"/>
        <v>6.2438968299999997</v>
      </c>
      <c r="T1397" s="3">
        <f t="shared" si="814"/>
        <v>0</v>
      </c>
      <c r="U1397" s="97" t="str">
        <f t="shared" ref="U1397" si="823">U1396</f>
        <v>A+J=</v>
      </c>
      <c r="V1397" s="122">
        <f t="shared" si="799"/>
        <v>46162</v>
      </c>
      <c r="W1397" s="4"/>
      <c r="X1397" s="17"/>
      <c r="Y1397" s="16"/>
      <c r="Z1397" s="16"/>
      <c r="AD1397" s="5"/>
    </row>
    <row r="1398" spans="1:30" x14ac:dyDescent="0.2">
      <c r="A1398" s="98">
        <f t="shared" si="762"/>
        <v>46150</v>
      </c>
      <c r="B1398" s="96">
        <f t="shared" si="801"/>
        <v>1170.3257533600001</v>
      </c>
      <c r="C1398" s="3">
        <f t="shared" si="802"/>
        <v>1161.8320658299999</v>
      </c>
      <c r="D1398" s="99">
        <f t="shared" si="803"/>
        <v>1088.3119999999999</v>
      </c>
      <c r="E1398" s="120">
        <f>IF(DAY(A1397)=$A$5,VLOOKUP(A1397,[1]A!$E$15:$G$200,3),E1397)</f>
        <v>1091.25</v>
      </c>
      <c r="F1398" s="100">
        <f t="shared" si="804"/>
        <v>45312</v>
      </c>
      <c r="G1398" s="141">
        <f t="shared" si="805"/>
        <v>2.6995934989231252E-3</v>
      </c>
      <c r="H1398" s="101">
        <f t="shared" si="806"/>
        <v>18</v>
      </c>
      <c r="I1398" s="101">
        <f t="shared" si="807"/>
        <v>30</v>
      </c>
      <c r="J1398" s="96">
        <f t="shared" si="808"/>
        <v>1.0016188826627157</v>
      </c>
      <c r="K1398" s="96">
        <v>1</v>
      </c>
      <c r="L1398" s="96">
        <f t="shared" si="809"/>
        <v>1.0016188800000001</v>
      </c>
      <c r="M1398" s="96">
        <f t="shared" si="810"/>
        <v>1163.7129325200001</v>
      </c>
      <c r="N1398" s="24">
        <f t="shared" si="765"/>
        <v>0</v>
      </c>
      <c r="O1398" s="95">
        <f t="shared" si="766"/>
        <v>0</v>
      </c>
      <c r="P1398" s="96">
        <f t="shared" si="811"/>
        <v>0</v>
      </c>
      <c r="Q1398" s="5">
        <f t="shared" si="763"/>
        <v>0.12</v>
      </c>
      <c r="R1398" s="8">
        <f t="shared" si="812"/>
        <v>1.0056825190000001</v>
      </c>
      <c r="S1398" s="3">
        <f t="shared" si="813"/>
        <v>6.6128208400000004</v>
      </c>
      <c r="T1398" s="3">
        <f t="shared" si="814"/>
        <v>0</v>
      </c>
      <c r="U1398" s="97" t="str">
        <f t="shared" ref="U1398" si="824">U1397</f>
        <v>A+J=</v>
      </c>
      <c r="V1398" s="122">
        <f t="shared" si="799"/>
        <v>46162</v>
      </c>
      <c r="W1398" s="4"/>
      <c r="X1398" s="17"/>
      <c r="Y1398" s="16"/>
      <c r="Z1398" s="16"/>
      <c r="AD1398" s="5"/>
    </row>
    <row r="1399" spans="1:30" x14ac:dyDescent="0.2">
      <c r="A1399" s="98">
        <f t="shared" si="762"/>
        <v>46151</v>
      </c>
      <c r="B1399" s="96">
        <f t="shared" si="801"/>
        <v>1170.7994352999999</v>
      </c>
      <c r="C1399" s="3">
        <f t="shared" si="802"/>
        <v>1161.8320658299999</v>
      </c>
      <c r="D1399" s="99">
        <f t="shared" si="803"/>
        <v>1088.3119999999999</v>
      </c>
      <c r="E1399" s="120">
        <f>IF(DAY(A1398)=$A$5,VLOOKUP(A1398,[1]A!$E$15:$G$200,3),E1398)</f>
        <v>1091.25</v>
      </c>
      <c r="F1399" s="100">
        <f t="shared" si="804"/>
        <v>45312</v>
      </c>
      <c r="G1399" s="141">
        <f t="shared" si="805"/>
        <v>2.6995934989231252E-3</v>
      </c>
      <c r="H1399" s="101">
        <f t="shared" si="806"/>
        <v>19</v>
      </c>
      <c r="I1399" s="101">
        <f t="shared" si="807"/>
        <v>30</v>
      </c>
      <c r="J1399" s="96">
        <f t="shared" si="808"/>
        <v>1.0017088973931791</v>
      </c>
      <c r="K1399" s="96">
        <v>1</v>
      </c>
      <c r="L1399" s="96">
        <f t="shared" si="809"/>
        <v>1.00170889</v>
      </c>
      <c r="M1399" s="96">
        <f t="shared" si="810"/>
        <v>1163.81750902</v>
      </c>
      <c r="N1399" s="24">
        <f t="shared" si="765"/>
        <v>0</v>
      </c>
      <c r="O1399" s="95">
        <f t="shared" si="766"/>
        <v>0</v>
      </c>
      <c r="P1399" s="96">
        <f t="shared" si="811"/>
        <v>0</v>
      </c>
      <c r="Q1399" s="5">
        <f t="shared" si="763"/>
        <v>0.12</v>
      </c>
      <c r="R1399" s="8">
        <f t="shared" si="812"/>
        <v>1.0059991589999999</v>
      </c>
      <c r="S1399" s="3">
        <f t="shared" si="813"/>
        <v>6.9819262799999997</v>
      </c>
      <c r="T1399" s="3">
        <f t="shared" si="814"/>
        <v>0</v>
      </c>
      <c r="U1399" s="97" t="str">
        <f t="shared" ref="U1399" si="825">U1398</f>
        <v>A+J=</v>
      </c>
      <c r="V1399" s="122">
        <f t="shared" si="799"/>
        <v>46162</v>
      </c>
      <c r="W1399" s="4"/>
      <c r="X1399" s="17"/>
      <c r="Y1399" s="16"/>
      <c r="Z1399" s="16"/>
      <c r="AD1399" s="5"/>
    </row>
    <row r="1400" spans="1:30" x14ac:dyDescent="0.2">
      <c r="A1400" s="98">
        <f t="shared" si="762"/>
        <v>46152</v>
      </c>
      <c r="B1400" s="96">
        <f t="shared" si="801"/>
        <v>1171.2733243999999</v>
      </c>
      <c r="C1400" s="3">
        <f t="shared" si="802"/>
        <v>1161.8320658299999</v>
      </c>
      <c r="D1400" s="99">
        <f t="shared" si="803"/>
        <v>1088.3119999999999</v>
      </c>
      <c r="E1400" s="120">
        <f>IF(DAY(A1399)=$A$5,VLOOKUP(A1399,[1]A!$E$15:$G$200,3),E1399)</f>
        <v>1091.25</v>
      </c>
      <c r="F1400" s="100">
        <f t="shared" si="804"/>
        <v>45312</v>
      </c>
      <c r="G1400" s="141">
        <f t="shared" si="805"/>
        <v>2.6995934989231252E-3</v>
      </c>
      <c r="H1400" s="101">
        <f t="shared" si="806"/>
        <v>20</v>
      </c>
      <c r="I1400" s="101">
        <f t="shared" si="807"/>
        <v>30</v>
      </c>
      <c r="J1400" s="96">
        <f t="shared" si="808"/>
        <v>1.0017989202131983</v>
      </c>
      <c r="K1400" s="96">
        <v>1</v>
      </c>
      <c r="L1400" s="96">
        <f t="shared" si="809"/>
        <v>1.0017989199999999</v>
      </c>
      <c r="M1400" s="96">
        <f t="shared" si="810"/>
        <v>1163.9221087599999</v>
      </c>
      <c r="N1400" s="24">
        <f t="shared" si="765"/>
        <v>0</v>
      </c>
      <c r="O1400" s="95">
        <f t="shared" si="766"/>
        <v>0</v>
      </c>
      <c r="P1400" s="96">
        <f t="shared" si="811"/>
        <v>0</v>
      </c>
      <c r="Q1400" s="5">
        <f t="shared" si="763"/>
        <v>0.12</v>
      </c>
      <c r="R1400" s="8">
        <f t="shared" si="812"/>
        <v>1.0063158999999999</v>
      </c>
      <c r="S1400" s="3">
        <f t="shared" si="813"/>
        <v>7.3512156400000004</v>
      </c>
      <c r="T1400" s="3">
        <f t="shared" si="814"/>
        <v>0</v>
      </c>
      <c r="U1400" s="97" t="str">
        <f t="shared" ref="U1400" si="826">U1399</f>
        <v>A+J=</v>
      </c>
      <c r="V1400" s="122">
        <f t="shared" si="799"/>
        <v>46162</v>
      </c>
      <c r="W1400" s="4"/>
      <c r="X1400" s="17"/>
      <c r="Y1400" s="16"/>
      <c r="Z1400" s="16"/>
      <c r="AD1400" s="5"/>
    </row>
    <row r="1401" spans="1:30" x14ac:dyDescent="0.2">
      <c r="A1401" s="98">
        <f t="shared" si="762"/>
        <v>46153</v>
      </c>
      <c r="B1401" s="96">
        <f t="shared" si="801"/>
        <v>1171.7473950199999</v>
      </c>
      <c r="C1401" s="3">
        <f t="shared" si="802"/>
        <v>1161.8320658299999</v>
      </c>
      <c r="D1401" s="99">
        <f t="shared" si="803"/>
        <v>1088.3119999999999</v>
      </c>
      <c r="E1401" s="120">
        <f>IF(DAY(A1400)=$A$5,VLOOKUP(A1400,[1]A!$E$15:$G$200,3),E1400)</f>
        <v>1091.25</v>
      </c>
      <c r="F1401" s="100">
        <f t="shared" si="804"/>
        <v>45312</v>
      </c>
      <c r="G1401" s="141">
        <f t="shared" si="805"/>
        <v>2.6995934989231252E-3</v>
      </c>
      <c r="H1401" s="101">
        <f t="shared" si="806"/>
        <v>21</v>
      </c>
      <c r="I1401" s="101">
        <f t="shared" si="807"/>
        <v>30</v>
      </c>
      <c r="J1401" s="96">
        <f t="shared" si="808"/>
        <v>1.0018889511234998</v>
      </c>
      <c r="K1401" s="96">
        <v>1</v>
      </c>
      <c r="L1401" s="96">
        <f t="shared" si="809"/>
        <v>1.0018889499999999</v>
      </c>
      <c r="M1401" s="96">
        <f t="shared" si="810"/>
        <v>1164.0267085099999</v>
      </c>
      <c r="N1401" s="24">
        <f t="shared" si="765"/>
        <v>0</v>
      </c>
      <c r="O1401" s="95">
        <f t="shared" si="766"/>
        <v>0</v>
      </c>
      <c r="P1401" s="96">
        <f t="shared" si="811"/>
        <v>0</v>
      </c>
      <c r="Q1401" s="5">
        <f t="shared" si="763"/>
        <v>0.12</v>
      </c>
      <c r="R1401" s="8">
        <f t="shared" si="812"/>
        <v>1.0066327399999999</v>
      </c>
      <c r="S1401" s="3">
        <f t="shared" si="813"/>
        <v>7.7206865100000002</v>
      </c>
      <c r="T1401" s="3">
        <f t="shared" si="814"/>
        <v>0</v>
      </c>
      <c r="U1401" s="97" t="str">
        <f t="shared" ref="U1401" si="827">U1400</f>
        <v>A+J=</v>
      </c>
      <c r="V1401" s="122">
        <f t="shared" si="799"/>
        <v>46162</v>
      </c>
      <c r="W1401" s="4"/>
      <c r="X1401" s="17"/>
      <c r="Y1401" s="16"/>
      <c r="Z1401" s="16"/>
      <c r="AD1401" s="5"/>
    </row>
    <row r="1402" spans="1:30" x14ac:dyDescent="0.2">
      <c r="A1402" s="98">
        <f t="shared" si="762"/>
        <v>46154</v>
      </c>
      <c r="B1402" s="96">
        <f t="shared" si="801"/>
        <v>1172.2216600100001</v>
      </c>
      <c r="C1402" s="3">
        <f t="shared" si="802"/>
        <v>1161.8320658299999</v>
      </c>
      <c r="D1402" s="99">
        <f t="shared" si="803"/>
        <v>1088.3119999999999</v>
      </c>
      <c r="E1402" s="120">
        <f>IF(DAY(A1401)=$A$5,VLOOKUP(A1401,[1]A!$E$15:$G$200,3),E1401)</f>
        <v>1091.25</v>
      </c>
      <c r="F1402" s="100">
        <f t="shared" si="804"/>
        <v>45312</v>
      </c>
      <c r="G1402" s="141">
        <f t="shared" si="805"/>
        <v>2.6995934989231252E-3</v>
      </c>
      <c r="H1402" s="101">
        <f t="shared" si="806"/>
        <v>22</v>
      </c>
      <c r="I1402" s="101">
        <f t="shared" si="807"/>
        <v>30</v>
      </c>
      <c r="J1402" s="96">
        <f t="shared" si="808"/>
        <v>1.0019789901248115</v>
      </c>
      <c r="K1402" s="96">
        <v>1</v>
      </c>
      <c r="L1402" s="96">
        <f t="shared" si="809"/>
        <v>1.00197899</v>
      </c>
      <c r="M1402" s="96">
        <f t="shared" si="810"/>
        <v>1164.1313198600001</v>
      </c>
      <c r="N1402" s="24">
        <f t="shared" si="765"/>
        <v>0</v>
      </c>
      <c r="O1402" s="95">
        <f t="shared" si="766"/>
        <v>0</v>
      </c>
      <c r="P1402" s="96">
        <f t="shared" si="811"/>
        <v>0</v>
      </c>
      <c r="Q1402" s="5">
        <f t="shared" si="763"/>
        <v>0.12</v>
      </c>
      <c r="R1402" s="8">
        <f t="shared" si="812"/>
        <v>1.00694968</v>
      </c>
      <c r="S1402" s="3">
        <f t="shared" si="813"/>
        <v>8.0903401499999994</v>
      </c>
      <c r="T1402" s="3">
        <f t="shared" si="814"/>
        <v>0</v>
      </c>
      <c r="U1402" s="97" t="str">
        <f t="shared" ref="U1402" si="828">U1401</f>
        <v>A+J=</v>
      </c>
      <c r="V1402" s="122">
        <f t="shared" si="799"/>
        <v>46162</v>
      </c>
      <c r="W1402" s="4"/>
      <c r="X1402" s="17"/>
      <c r="Y1402" s="16"/>
      <c r="Z1402" s="16"/>
      <c r="AD1402" s="5"/>
    </row>
    <row r="1403" spans="1:30" x14ac:dyDescent="0.2">
      <c r="A1403" s="98">
        <f t="shared" si="762"/>
        <v>46155</v>
      </c>
      <c r="B1403" s="96">
        <f t="shared" si="801"/>
        <v>1172.6961065800001</v>
      </c>
      <c r="C1403" s="3">
        <f t="shared" si="802"/>
        <v>1161.8320658299999</v>
      </c>
      <c r="D1403" s="99">
        <f t="shared" si="803"/>
        <v>1088.3119999999999</v>
      </c>
      <c r="E1403" s="120">
        <f>IF(DAY(A1402)=$A$5,VLOOKUP(A1402,[1]A!$E$15:$G$200,3),E1402)</f>
        <v>1091.25</v>
      </c>
      <c r="F1403" s="100">
        <f t="shared" si="804"/>
        <v>45312</v>
      </c>
      <c r="G1403" s="141">
        <f t="shared" si="805"/>
        <v>2.6995934989231252E-3</v>
      </c>
      <c r="H1403" s="101">
        <f t="shared" si="806"/>
        <v>23</v>
      </c>
      <c r="I1403" s="101">
        <f t="shared" si="807"/>
        <v>30</v>
      </c>
      <c r="J1403" s="96">
        <f t="shared" si="808"/>
        <v>1.0020690372178598</v>
      </c>
      <c r="K1403" s="96">
        <v>1</v>
      </c>
      <c r="L1403" s="96">
        <f t="shared" si="809"/>
        <v>1.0020690299999999</v>
      </c>
      <c r="M1403" s="96">
        <f t="shared" si="810"/>
        <v>1164.2359312200001</v>
      </c>
      <c r="N1403" s="24">
        <f t="shared" si="765"/>
        <v>0</v>
      </c>
      <c r="O1403" s="95">
        <f t="shared" si="766"/>
        <v>0</v>
      </c>
      <c r="P1403" s="96">
        <f t="shared" si="811"/>
        <v>0</v>
      </c>
      <c r="Q1403" s="5">
        <f t="shared" si="763"/>
        <v>0.12</v>
      </c>
      <c r="R1403" s="8">
        <f t="shared" si="812"/>
        <v>1.007266719</v>
      </c>
      <c r="S1403" s="3">
        <f t="shared" si="813"/>
        <v>8.4601753599999991</v>
      </c>
      <c r="T1403" s="3">
        <f t="shared" si="814"/>
        <v>0</v>
      </c>
      <c r="U1403" s="97" t="str">
        <f t="shared" ref="U1403" si="829">U1402</f>
        <v>A+J=</v>
      </c>
      <c r="V1403" s="122">
        <f t="shared" si="799"/>
        <v>46162</v>
      </c>
      <c r="W1403" s="4"/>
      <c r="X1403" s="17"/>
      <c r="Y1403" s="16"/>
      <c r="Z1403" s="16"/>
      <c r="AD1403" s="5"/>
    </row>
    <row r="1404" spans="1:30" x14ac:dyDescent="0.2">
      <c r="A1404" s="98">
        <f t="shared" si="762"/>
        <v>46156</v>
      </c>
      <c r="B1404" s="96">
        <f t="shared" si="801"/>
        <v>1173.17076049</v>
      </c>
      <c r="C1404" s="3">
        <f t="shared" si="802"/>
        <v>1161.8320658299999</v>
      </c>
      <c r="D1404" s="99">
        <f t="shared" si="803"/>
        <v>1088.3119999999999</v>
      </c>
      <c r="E1404" s="120">
        <f>IF(DAY(A1403)=$A$5,VLOOKUP(A1403,[1]A!$E$15:$G$200,3),E1403)</f>
        <v>1091.25</v>
      </c>
      <c r="F1404" s="100">
        <f t="shared" si="804"/>
        <v>45312</v>
      </c>
      <c r="G1404" s="141">
        <f t="shared" si="805"/>
        <v>2.6995934989231252E-3</v>
      </c>
      <c r="H1404" s="101">
        <f t="shared" si="806"/>
        <v>24</v>
      </c>
      <c r="I1404" s="101">
        <f t="shared" si="807"/>
        <v>30</v>
      </c>
      <c r="J1404" s="96">
        <f t="shared" si="808"/>
        <v>1.0021590924033721</v>
      </c>
      <c r="K1404" s="96">
        <v>1</v>
      </c>
      <c r="L1404" s="96">
        <f t="shared" si="809"/>
        <v>1.0021590899999999</v>
      </c>
      <c r="M1404" s="96">
        <f t="shared" si="810"/>
        <v>1164.3405658199999</v>
      </c>
      <c r="N1404" s="24">
        <f t="shared" si="765"/>
        <v>0</v>
      </c>
      <c r="O1404" s="95">
        <f t="shared" si="766"/>
        <v>0</v>
      </c>
      <c r="P1404" s="96">
        <f t="shared" si="811"/>
        <v>0</v>
      </c>
      <c r="Q1404" s="5">
        <f t="shared" si="763"/>
        <v>0.12</v>
      </c>
      <c r="R1404" s="8">
        <f t="shared" si="812"/>
        <v>1.0075838589999999</v>
      </c>
      <c r="S1404" s="3">
        <f t="shared" si="813"/>
        <v>8.8301946699999991</v>
      </c>
      <c r="T1404" s="3">
        <f t="shared" si="814"/>
        <v>0</v>
      </c>
      <c r="U1404" s="97" t="str">
        <f t="shared" ref="U1404" si="830">U1403</f>
        <v>A+J=</v>
      </c>
      <c r="V1404" s="122">
        <f t="shared" si="799"/>
        <v>46162</v>
      </c>
      <c r="W1404" s="4"/>
      <c r="X1404" s="17"/>
      <c r="Y1404" s="16"/>
      <c r="Z1404" s="16"/>
      <c r="AD1404" s="5"/>
    </row>
    <row r="1405" spans="1:30" x14ac:dyDescent="0.2">
      <c r="A1405" s="98">
        <f t="shared" si="762"/>
        <v>46157</v>
      </c>
      <c r="B1405" s="96">
        <f t="shared" si="801"/>
        <v>1173.6455960599999</v>
      </c>
      <c r="C1405" s="3">
        <f t="shared" si="802"/>
        <v>1161.8320658299999</v>
      </c>
      <c r="D1405" s="99">
        <f t="shared" si="803"/>
        <v>1088.3119999999999</v>
      </c>
      <c r="E1405" s="120">
        <f>IF(DAY(A1404)=$A$5,VLOOKUP(A1404,[1]A!$E$15:$G$200,3),E1404)</f>
        <v>1091.25</v>
      </c>
      <c r="F1405" s="100">
        <f t="shared" si="804"/>
        <v>45312</v>
      </c>
      <c r="G1405" s="141">
        <f t="shared" si="805"/>
        <v>2.6995934989231252E-3</v>
      </c>
      <c r="H1405" s="101">
        <f t="shared" si="806"/>
        <v>25</v>
      </c>
      <c r="I1405" s="101">
        <f t="shared" si="807"/>
        <v>30</v>
      </c>
      <c r="J1405" s="96">
        <f t="shared" si="808"/>
        <v>1.0022491556820758</v>
      </c>
      <c r="K1405" s="96">
        <v>1</v>
      </c>
      <c r="L1405" s="96">
        <f t="shared" si="809"/>
        <v>1.0022491499999999</v>
      </c>
      <c r="M1405" s="96">
        <f t="shared" si="810"/>
        <v>1164.44520042</v>
      </c>
      <c r="N1405" s="24">
        <f t="shared" si="765"/>
        <v>0</v>
      </c>
      <c r="O1405" s="95">
        <f t="shared" si="766"/>
        <v>0</v>
      </c>
      <c r="P1405" s="96">
        <f t="shared" si="811"/>
        <v>0</v>
      </c>
      <c r="Q1405" s="5">
        <f t="shared" si="763"/>
        <v>0.12</v>
      </c>
      <c r="R1405" s="8">
        <f t="shared" si="812"/>
        <v>1.0079010980000001</v>
      </c>
      <c r="S1405" s="3">
        <f t="shared" si="813"/>
        <v>9.20039564</v>
      </c>
      <c r="T1405" s="3">
        <f t="shared" si="814"/>
        <v>0</v>
      </c>
      <c r="U1405" s="97" t="str">
        <f t="shared" ref="U1405" si="831">U1404</f>
        <v>A+J=</v>
      </c>
      <c r="V1405" s="122">
        <f t="shared" si="799"/>
        <v>46162</v>
      </c>
      <c r="W1405" s="4"/>
      <c r="X1405" s="17"/>
      <c r="Y1405" s="16"/>
      <c r="Z1405" s="16"/>
      <c r="AD1405" s="5"/>
    </row>
    <row r="1406" spans="1:30" x14ac:dyDescent="0.2">
      <c r="A1406" s="98">
        <f t="shared" si="762"/>
        <v>46158</v>
      </c>
      <c r="B1406" s="96">
        <f t="shared" si="801"/>
        <v>1174.1206261700002</v>
      </c>
      <c r="C1406" s="3">
        <f t="shared" si="802"/>
        <v>1161.8320658299999</v>
      </c>
      <c r="D1406" s="99">
        <f t="shared" si="803"/>
        <v>1088.3119999999999</v>
      </c>
      <c r="E1406" s="120">
        <f>IF(DAY(A1405)=$A$5,VLOOKUP(A1405,[1]A!$E$15:$G$200,3),E1405)</f>
        <v>1091.25</v>
      </c>
      <c r="F1406" s="100">
        <f t="shared" si="804"/>
        <v>45312</v>
      </c>
      <c r="G1406" s="141">
        <f t="shared" si="805"/>
        <v>2.6995934989231252E-3</v>
      </c>
      <c r="H1406" s="101">
        <f t="shared" si="806"/>
        <v>26</v>
      </c>
      <c r="I1406" s="101">
        <f t="shared" si="807"/>
        <v>30</v>
      </c>
      <c r="J1406" s="96">
        <f t="shared" si="808"/>
        <v>1.0023392270546982</v>
      </c>
      <c r="K1406" s="96">
        <v>1</v>
      </c>
      <c r="L1406" s="96">
        <f t="shared" si="809"/>
        <v>1.0023392200000001</v>
      </c>
      <c r="M1406" s="96">
        <f t="shared" si="810"/>
        <v>1164.54984663</v>
      </c>
      <c r="N1406" s="24">
        <f t="shared" si="765"/>
        <v>0</v>
      </c>
      <c r="O1406" s="95">
        <f t="shared" si="766"/>
        <v>0</v>
      </c>
      <c r="P1406" s="96">
        <f t="shared" si="811"/>
        <v>0</v>
      </c>
      <c r="Q1406" s="5">
        <f t="shared" si="763"/>
        <v>0.12</v>
      </c>
      <c r="R1406" s="8">
        <f t="shared" si="812"/>
        <v>1.008218437</v>
      </c>
      <c r="S1406" s="3">
        <f t="shared" si="813"/>
        <v>9.5707795400000002</v>
      </c>
      <c r="T1406" s="3">
        <f t="shared" si="814"/>
        <v>0</v>
      </c>
      <c r="U1406" s="97" t="str">
        <f t="shared" ref="U1406" si="832">U1405</f>
        <v>A+J=</v>
      </c>
      <c r="V1406" s="122">
        <f t="shared" si="799"/>
        <v>46162</v>
      </c>
      <c r="W1406" s="4"/>
      <c r="X1406" s="17"/>
      <c r="Y1406" s="16"/>
      <c r="Z1406" s="16"/>
      <c r="AD1406" s="5"/>
    </row>
    <row r="1407" spans="1:30" x14ac:dyDescent="0.2">
      <c r="A1407" s="98">
        <f t="shared" si="762"/>
        <v>46159</v>
      </c>
      <c r="B1407" s="96">
        <f t="shared" si="801"/>
        <v>1174.5958508900001</v>
      </c>
      <c r="C1407" s="3">
        <f t="shared" si="802"/>
        <v>1161.8320658299999</v>
      </c>
      <c r="D1407" s="99">
        <f t="shared" si="803"/>
        <v>1088.3119999999999</v>
      </c>
      <c r="E1407" s="120">
        <f>IF(DAY(A1406)=$A$5,VLOOKUP(A1406,[1]A!$E$15:$G$200,3),E1406)</f>
        <v>1091.25</v>
      </c>
      <c r="F1407" s="100">
        <f t="shared" si="804"/>
        <v>45312</v>
      </c>
      <c r="G1407" s="141">
        <f t="shared" si="805"/>
        <v>2.6995934989231252E-3</v>
      </c>
      <c r="H1407" s="101">
        <f t="shared" si="806"/>
        <v>27</v>
      </c>
      <c r="I1407" s="101">
        <f t="shared" si="807"/>
        <v>30</v>
      </c>
      <c r="J1407" s="96">
        <f t="shared" si="808"/>
        <v>1.0024293065219667</v>
      </c>
      <c r="K1407" s="96">
        <v>1</v>
      </c>
      <c r="L1407" s="96">
        <f t="shared" si="809"/>
        <v>1.0024293</v>
      </c>
      <c r="M1407" s="96">
        <f t="shared" si="810"/>
        <v>1164.65450446</v>
      </c>
      <c r="N1407" s="24">
        <f t="shared" si="765"/>
        <v>0</v>
      </c>
      <c r="O1407" s="95">
        <f t="shared" si="766"/>
        <v>0</v>
      </c>
      <c r="P1407" s="96">
        <f t="shared" si="811"/>
        <v>0</v>
      </c>
      <c r="Q1407" s="5">
        <f t="shared" si="763"/>
        <v>0.12</v>
      </c>
      <c r="R1407" s="8">
        <f t="shared" si="812"/>
        <v>1.0085358760000001</v>
      </c>
      <c r="S1407" s="3">
        <f t="shared" si="813"/>
        <v>9.9413464299999994</v>
      </c>
      <c r="T1407" s="3">
        <f t="shared" si="814"/>
        <v>0</v>
      </c>
      <c r="U1407" s="97" t="str">
        <f t="shared" ref="U1407" si="833">U1406</f>
        <v>A+J=</v>
      </c>
      <c r="V1407" s="122">
        <f t="shared" si="799"/>
        <v>46162</v>
      </c>
      <c r="W1407" s="4"/>
      <c r="X1407" s="17"/>
      <c r="Y1407" s="16"/>
      <c r="Z1407" s="16"/>
      <c r="AD1407" s="5"/>
    </row>
    <row r="1408" spans="1:30" x14ac:dyDescent="0.2">
      <c r="A1408" s="98">
        <f t="shared" si="762"/>
        <v>46160</v>
      </c>
      <c r="B1408" s="96">
        <f t="shared" si="801"/>
        <v>1175.07127025</v>
      </c>
      <c r="C1408" s="3">
        <f t="shared" si="802"/>
        <v>1161.8320658299999</v>
      </c>
      <c r="D1408" s="99">
        <f t="shared" si="803"/>
        <v>1088.3119999999999</v>
      </c>
      <c r="E1408" s="120">
        <f>IF(DAY(A1407)=$A$5,VLOOKUP(A1407,[1]A!$E$15:$G$200,3),E1407)</f>
        <v>1091.25</v>
      </c>
      <c r="F1408" s="100">
        <f t="shared" si="804"/>
        <v>45312</v>
      </c>
      <c r="G1408" s="141">
        <f t="shared" si="805"/>
        <v>2.6995934989231252E-3</v>
      </c>
      <c r="H1408" s="101">
        <f t="shared" si="806"/>
        <v>28</v>
      </c>
      <c r="I1408" s="101">
        <f t="shared" si="807"/>
        <v>30</v>
      </c>
      <c r="J1408" s="96">
        <f t="shared" si="808"/>
        <v>1.0025193940846087</v>
      </c>
      <c r="K1408" s="96">
        <v>1</v>
      </c>
      <c r="L1408" s="96">
        <f t="shared" si="809"/>
        <v>1.00251939</v>
      </c>
      <c r="M1408" s="96">
        <f t="shared" si="810"/>
        <v>1164.7591739100001</v>
      </c>
      <c r="N1408" s="24">
        <f t="shared" si="765"/>
        <v>0</v>
      </c>
      <c r="O1408" s="95">
        <f t="shared" si="766"/>
        <v>0</v>
      </c>
      <c r="P1408" s="96">
        <f t="shared" si="811"/>
        <v>0</v>
      </c>
      <c r="Q1408" s="5">
        <f t="shared" si="763"/>
        <v>0.12</v>
      </c>
      <c r="R1408" s="8">
        <f t="shared" si="812"/>
        <v>1.0088534149999999</v>
      </c>
      <c r="S1408" s="3">
        <f t="shared" si="813"/>
        <v>10.31209634</v>
      </c>
      <c r="T1408" s="3">
        <f t="shared" si="814"/>
        <v>0</v>
      </c>
      <c r="U1408" s="97" t="str">
        <f t="shared" ref="U1408" si="834">U1407</f>
        <v>A+J=</v>
      </c>
      <c r="V1408" s="122">
        <f t="shared" si="799"/>
        <v>46162</v>
      </c>
      <c r="W1408" s="4"/>
      <c r="X1408" s="17"/>
      <c r="Y1408" s="16"/>
      <c r="Z1408" s="16"/>
      <c r="AD1408" s="5"/>
    </row>
    <row r="1409" spans="1:30" x14ac:dyDescent="0.2">
      <c r="A1409" s="98">
        <f t="shared" si="762"/>
        <v>46161</v>
      </c>
      <c r="B1409" s="96">
        <f t="shared" si="801"/>
        <v>1175.54687257</v>
      </c>
      <c r="C1409" s="3">
        <f t="shared" si="802"/>
        <v>1161.8320658299999</v>
      </c>
      <c r="D1409" s="99">
        <f t="shared" si="803"/>
        <v>1088.3119999999999</v>
      </c>
      <c r="E1409" s="120">
        <f>IF(DAY(A1408)=$A$5,VLOOKUP(A1408,[1]A!$E$15:$G$200,3),E1408)</f>
        <v>1091.25</v>
      </c>
      <c r="F1409" s="100">
        <f t="shared" si="804"/>
        <v>45312</v>
      </c>
      <c r="G1409" s="141">
        <f t="shared" si="805"/>
        <v>2.6995934989231252E-3</v>
      </c>
      <c r="H1409" s="101">
        <f t="shared" si="806"/>
        <v>29</v>
      </c>
      <c r="I1409" s="101">
        <f t="shared" si="807"/>
        <v>30</v>
      </c>
      <c r="J1409" s="96">
        <f t="shared" si="808"/>
        <v>1.0026094897433515</v>
      </c>
      <c r="K1409" s="96">
        <v>1</v>
      </c>
      <c r="L1409" s="96">
        <f t="shared" si="809"/>
        <v>1.0026094800000001</v>
      </c>
      <c r="M1409" s="96">
        <f t="shared" si="810"/>
        <v>1164.8638433599999</v>
      </c>
      <c r="N1409" s="24">
        <f t="shared" si="765"/>
        <v>0</v>
      </c>
      <c r="O1409" s="95">
        <f t="shared" si="766"/>
        <v>0</v>
      </c>
      <c r="P1409" s="96">
        <f t="shared" si="811"/>
        <v>0</v>
      </c>
      <c r="Q1409" s="5">
        <f t="shared" si="763"/>
        <v>0.12</v>
      </c>
      <c r="R1409" s="8">
        <f t="shared" si="812"/>
        <v>1.0091710540000001</v>
      </c>
      <c r="S1409" s="3">
        <f t="shared" si="813"/>
        <v>10.683029210000001</v>
      </c>
      <c r="T1409" s="3">
        <f t="shared" si="814"/>
        <v>0</v>
      </c>
      <c r="U1409" s="97" t="str">
        <f t="shared" ref="U1409" si="835">U1408</f>
        <v>A+J=</v>
      </c>
      <c r="V1409" s="122">
        <f t="shared" si="799"/>
        <v>46162</v>
      </c>
      <c r="W1409" s="4"/>
      <c r="X1409" s="17"/>
      <c r="Y1409" s="16"/>
      <c r="Z1409" s="16"/>
      <c r="AD1409" s="5"/>
    </row>
    <row r="1410" spans="1:30" x14ac:dyDescent="0.2">
      <c r="A1410" s="98">
        <f t="shared" si="762"/>
        <v>46162</v>
      </c>
      <c r="B1410" s="96">
        <f t="shared" si="801"/>
        <v>1176.02268134</v>
      </c>
      <c r="C1410" s="3">
        <f t="shared" si="802"/>
        <v>1161.8320658299999</v>
      </c>
      <c r="D1410" s="99">
        <f t="shared" si="803"/>
        <v>1088.3119999999999</v>
      </c>
      <c r="E1410" s="120">
        <f>IF(DAY(A1409)=$A$5,VLOOKUP(A1409,[1]A!$E$15:$G$200,3),E1409)</f>
        <v>1091.25</v>
      </c>
      <c r="F1410" s="100">
        <f t="shared" si="804"/>
        <v>45312</v>
      </c>
      <c r="G1410" s="141">
        <f t="shared" si="805"/>
        <v>2.6995934989231252E-3</v>
      </c>
      <c r="H1410" s="101">
        <f t="shared" si="806"/>
        <v>30</v>
      </c>
      <c r="I1410" s="101">
        <f t="shared" si="807"/>
        <v>30</v>
      </c>
      <c r="J1410" s="96">
        <f t="shared" si="808"/>
        <v>1.0026995934989231</v>
      </c>
      <c r="K1410" s="96">
        <v>1</v>
      </c>
      <c r="L1410" s="96">
        <f t="shared" si="809"/>
        <v>1.00269959</v>
      </c>
      <c r="M1410" s="96">
        <f t="shared" si="810"/>
        <v>1164.96853605</v>
      </c>
      <c r="N1410" s="24">
        <f t="shared" si="765"/>
        <v>46</v>
      </c>
      <c r="O1410" s="95">
        <f t="shared" si="766"/>
        <v>5.0000000000000001E-3</v>
      </c>
      <c r="P1410" s="96">
        <f t="shared" si="811"/>
        <v>5.8248426799999997</v>
      </c>
      <c r="Q1410" s="5">
        <f t="shared" si="763"/>
        <v>0.12</v>
      </c>
      <c r="R1410" s="8">
        <f t="shared" si="812"/>
        <v>1.0094887930000001</v>
      </c>
      <c r="S1410" s="3">
        <f t="shared" si="813"/>
        <v>11.054145289999999</v>
      </c>
      <c r="T1410" s="3">
        <f t="shared" si="814"/>
        <v>16.878987969999997</v>
      </c>
      <c r="U1410" s="97" t="str">
        <f t="shared" ref="U1410" si="836">U1409</f>
        <v>A+J=</v>
      </c>
      <c r="V1410" s="122">
        <f t="shared" si="799"/>
        <v>46162</v>
      </c>
      <c r="W1410" s="4"/>
      <c r="X1410" s="17"/>
      <c r="Y1410" s="16"/>
      <c r="Z1410" s="16"/>
      <c r="AD1410" s="5"/>
    </row>
    <row r="1411" spans="1:30" x14ac:dyDescent="0.2">
      <c r="A1411" s="98">
        <f t="shared" si="762"/>
        <v>46163</v>
      </c>
      <c r="B1411" s="96">
        <f t="shared" si="801"/>
        <v>1159.5977177699999</v>
      </c>
      <c r="C1411" s="3">
        <f t="shared" si="802"/>
        <v>1159.1436933699999</v>
      </c>
      <c r="D1411" s="99">
        <f t="shared" si="803"/>
        <v>1088.3119999999999</v>
      </c>
      <c r="E1411" s="120">
        <f>IF(DAY(A1410)=$A$5,VLOOKUP(A1410,[1]A!$E$15:$G$200,3),E1410)</f>
        <v>1091.25</v>
      </c>
      <c r="F1411" s="100">
        <f t="shared" si="804"/>
        <v>45312</v>
      </c>
      <c r="G1411" s="141">
        <f t="shared" si="805"/>
        <v>2.6995934989231252E-3</v>
      </c>
      <c r="H1411" s="101">
        <f t="shared" si="806"/>
        <v>1</v>
      </c>
      <c r="I1411" s="101">
        <f t="shared" si="807"/>
        <v>31</v>
      </c>
      <c r="J1411" s="96">
        <f t="shared" si="808"/>
        <v>1.0000869701088155</v>
      </c>
      <c r="K1411" s="96">
        <v>1</v>
      </c>
      <c r="L1411" s="96">
        <f t="shared" si="809"/>
        <v>1.0000869699999999</v>
      </c>
      <c r="M1411" s="96">
        <f t="shared" si="810"/>
        <v>1159.24450409</v>
      </c>
      <c r="N1411" s="24">
        <f t="shared" si="765"/>
        <v>0</v>
      </c>
      <c r="O1411" s="95">
        <f t="shared" si="766"/>
        <v>0</v>
      </c>
      <c r="P1411" s="96">
        <f t="shared" si="811"/>
        <v>0</v>
      </c>
      <c r="Q1411" s="5">
        <f t="shared" si="763"/>
        <v>0.12</v>
      </c>
      <c r="R1411" s="8">
        <f t="shared" si="812"/>
        <v>1.0003046929999999</v>
      </c>
      <c r="S1411" s="3">
        <f t="shared" si="813"/>
        <v>0.35321367999999997</v>
      </c>
      <c r="T1411" s="3">
        <f t="shared" si="814"/>
        <v>0</v>
      </c>
      <c r="U1411" s="97" t="str">
        <f t="shared" ref="U1411" si="837">U1410</f>
        <v>A+J=</v>
      </c>
      <c r="V1411" s="122">
        <f t="shared" si="799"/>
        <v>46193</v>
      </c>
      <c r="W1411" s="4"/>
      <c r="X1411" s="17"/>
      <c r="Y1411" s="16"/>
      <c r="Z1411" s="16"/>
      <c r="AD1411" s="5"/>
    </row>
    <row r="1412" spans="1:30" x14ac:dyDescent="0.2">
      <c r="A1412" s="98">
        <f t="shared" si="762"/>
        <v>46164</v>
      </c>
      <c r="B1412" s="96">
        <f t="shared" si="801"/>
        <v>1160.0519126000002</v>
      </c>
      <c r="C1412" s="3">
        <f t="shared" si="802"/>
        <v>1159.1436933699999</v>
      </c>
      <c r="D1412" s="99">
        <f t="shared" si="803"/>
        <v>1088.3119999999999</v>
      </c>
      <c r="E1412" s="120">
        <f>IF(DAY(A1411)=$A$5,VLOOKUP(A1411,[1]A!$E$15:$G$200,3),E1411)</f>
        <v>1091.25</v>
      </c>
      <c r="F1412" s="100">
        <f t="shared" si="804"/>
        <v>45312</v>
      </c>
      <c r="G1412" s="141">
        <f t="shared" si="805"/>
        <v>2.6995934989231252E-3</v>
      </c>
      <c r="H1412" s="101">
        <f t="shared" si="806"/>
        <v>2</v>
      </c>
      <c r="I1412" s="101">
        <f t="shared" si="807"/>
        <v>31</v>
      </c>
      <c r="J1412" s="96">
        <f t="shared" si="808"/>
        <v>1.0001739477814309</v>
      </c>
      <c r="K1412" s="96">
        <v>1</v>
      </c>
      <c r="L1412" s="96">
        <f t="shared" si="809"/>
        <v>1.00017394</v>
      </c>
      <c r="M1412" s="96">
        <f t="shared" si="810"/>
        <v>1159.3453148200001</v>
      </c>
      <c r="N1412" s="24">
        <f t="shared" si="765"/>
        <v>0</v>
      </c>
      <c r="O1412" s="95">
        <f t="shared" si="766"/>
        <v>0</v>
      </c>
      <c r="P1412" s="96">
        <f t="shared" si="811"/>
        <v>0</v>
      </c>
      <c r="Q1412" s="5">
        <f t="shared" si="763"/>
        <v>0.12</v>
      </c>
      <c r="R1412" s="8">
        <f t="shared" si="812"/>
        <v>1.0006094800000001</v>
      </c>
      <c r="S1412" s="3">
        <f t="shared" si="813"/>
        <v>0.70659777999999995</v>
      </c>
      <c r="T1412" s="3">
        <f t="shared" si="814"/>
        <v>0</v>
      </c>
      <c r="U1412" s="97" t="str">
        <f t="shared" ref="U1412" si="838">U1411</f>
        <v>A+J=</v>
      </c>
      <c r="V1412" s="122">
        <f t="shared" si="799"/>
        <v>46193</v>
      </c>
      <c r="W1412" s="4"/>
      <c r="X1412" s="17"/>
      <c r="Y1412" s="16"/>
      <c r="Z1412" s="16"/>
      <c r="AD1412" s="5"/>
    </row>
    <row r="1413" spans="1:30" x14ac:dyDescent="0.2">
      <c r="A1413" s="98">
        <f t="shared" si="762"/>
        <v>46165</v>
      </c>
      <c r="B1413" s="96">
        <f t="shared" si="801"/>
        <v>1160.50629875</v>
      </c>
      <c r="C1413" s="3">
        <f t="shared" si="802"/>
        <v>1159.1436933699999</v>
      </c>
      <c r="D1413" s="99">
        <f t="shared" si="803"/>
        <v>1088.3119999999999</v>
      </c>
      <c r="E1413" s="120">
        <f>IF(DAY(A1412)=$A$5,VLOOKUP(A1412,[1]A!$E$15:$G$200,3),E1412)</f>
        <v>1091.25</v>
      </c>
      <c r="F1413" s="100">
        <f t="shared" si="804"/>
        <v>45312</v>
      </c>
      <c r="G1413" s="141">
        <f t="shared" si="805"/>
        <v>2.6995934989231252E-3</v>
      </c>
      <c r="H1413" s="101">
        <f t="shared" si="806"/>
        <v>3</v>
      </c>
      <c r="I1413" s="101">
        <f t="shared" si="807"/>
        <v>31</v>
      </c>
      <c r="J1413" s="96">
        <f t="shared" si="808"/>
        <v>1.0002609330185039</v>
      </c>
      <c r="K1413" s="96">
        <v>1</v>
      </c>
      <c r="L1413" s="96">
        <f t="shared" si="809"/>
        <v>1.00026093</v>
      </c>
      <c r="M1413" s="96">
        <f t="shared" si="810"/>
        <v>1159.44614873</v>
      </c>
      <c r="N1413" s="24">
        <f t="shared" si="765"/>
        <v>0</v>
      </c>
      <c r="O1413" s="95">
        <f t="shared" si="766"/>
        <v>0</v>
      </c>
      <c r="P1413" s="96">
        <f t="shared" si="811"/>
        <v>0</v>
      </c>
      <c r="Q1413" s="5">
        <f t="shared" si="763"/>
        <v>0.12</v>
      </c>
      <c r="R1413" s="8">
        <f t="shared" si="812"/>
        <v>1.000914359</v>
      </c>
      <c r="S1413" s="3">
        <f t="shared" si="813"/>
        <v>1.06015002</v>
      </c>
      <c r="T1413" s="3">
        <f t="shared" si="814"/>
        <v>0</v>
      </c>
      <c r="U1413" s="97" t="str">
        <f t="shared" ref="U1413" si="839">U1412</f>
        <v>A+J=</v>
      </c>
      <c r="V1413" s="122">
        <f t="shared" si="799"/>
        <v>46193</v>
      </c>
      <c r="W1413" s="4"/>
      <c r="X1413" s="17"/>
      <c r="Y1413" s="16"/>
      <c r="Z1413" s="16"/>
      <c r="AD1413" s="5"/>
    </row>
    <row r="1414" spans="1:30" x14ac:dyDescent="0.2">
      <c r="A1414" s="98">
        <f t="shared" si="762"/>
        <v>46166</v>
      </c>
      <c r="B1414" s="96">
        <f t="shared" si="801"/>
        <v>1160.9608542199999</v>
      </c>
      <c r="C1414" s="3">
        <f t="shared" si="802"/>
        <v>1159.1436933699999</v>
      </c>
      <c r="D1414" s="99">
        <f t="shared" si="803"/>
        <v>1088.3119999999999</v>
      </c>
      <c r="E1414" s="120">
        <f>IF(DAY(A1413)=$A$5,VLOOKUP(A1413,[1]A!$E$15:$G$200,3),E1413)</f>
        <v>1091.25</v>
      </c>
      <c r="F1414" s="100">
        <f t="shared" si="804"/>
        <v>45312</v>
      </c>
      <c r="G1414" s="141">
        <f t="shared" si="805"/>
        <v>2.6995934989231252E-3</v>
      </c>
      <c r="H1414" s="101">
        <f t="shared" si="806"/>
        <v>4</v>
      </c>
      <c r="I1414" s="101">
        <f t="shared" si="807"/>
        <v>31</v>
      </c>
      <c r="J1414" s="96">
        <f t="shared" si="808"/>
        <v>1.0003479258206924</v>
      </c>
      <c r="K1414" s="96">
        <v>1</v>
      </c>
      <c r="L1414" s="96">
        <f t="shared" si="809"/>
        <v>1.0003479200000001</v>
      </c>
      <c r="M1414" s="96">
        <f t="shared" si="810"/>
        <v>1159.5469826399999</v>
      </c>
      <c r="N1414" s="24">
        <f t="shared" si="765"/>
        <v>0</v>
      </c>
      <c r="O1414" s="95">
        <f t="shared" si="766"/>
        <v>0</v>
      </c>
      <c r="P1414" s="96">
        <f t="shared" si="811"/>
        <v>0</v>
      </c>
      <c r="Q1414" s="5">
        <f t="shared" si="763"/>
        <v>0.12</v>
      </c>
      <c r="R1414" s="8">
        <f t="shared" si="812"/>
        <v>1.0012193309999999</v>
      </c>
      <c r="S1414" s="3">
        <f t="shared" si="813"/>
        <v>1.4138715799999999</v>
      </c>
      <c r="T1414" s="3">
        <f t="shared" si="814"/>
        <v>0</v>
      </c>
      <c r="U1414" s="97" t="str">
        <f t="shared" ref="U1414" si="840">U1413</f>
        <v>A+J=</v>
      </c>
      <c r="V1414" s="122">
        <f t="shared" si="799"/>
        <v>46193</v>
      </c>
      <c r="W1414" s="4"/>
      <c r="X1414" s="17"/>
      <c r="Y1414" s="16"/>
      <c r="Z1414" s="16"/>
      <c r="AD1414" s="5"/>
    </row>
    <row r="1415" spans="1:30" x14ac:dyDescent="0.2">
      <c r="A1415" s="98">
        <f t="shared" si="762"/>
        <v>46167</v>
      </c>
      <c r="B1415" s="96">
        <f t="shared" si="801"/>
        <v>1161.41559065</v>
      </c>
      <c r="C1415" s="3">
        <f t="shared" si="802"/>
        <v>1159.1436933699999</v>
      </c>
      <c r="D1415" s="99">
        <f t="shared" si="803"/>
        <v>1088.3119999999999</v>
      </c>
      <c r="E1415" s="120">
        <f>IF(DAY(A1414)=$A$5,VLOOKUP(A1414,[1]A!$E$15:$G$200,3),E1414)</f>
        <v>1091.25</v>
      </c>
      <c r="F1415" s="100">
        <f t="shared" si="804"/>
        <v>45312</v>
      </c>
      <c r="G1415" s="141">
        <f t="shared" si="805"/>
        <v>2.6995934989231252E-3</v>
      </c>
      <c r="H1415" s="101">
        <f t="shared" si="806"/>
        <v>5</v>
      </c>
      <c r="I1415" s="101">
        <f t="shared" si="807"/>
        <v>31</v>
      </c>
      <c r="J1415" s="96">
        <f t="shared" si="808"/>
        <v>1.0004349261886545</v>
      </c>
      <c r="K1415" s="96">
        <v>1</v>
      </c>
      <c r="L1415" s="96">
        <f t="shared" si="809"/>
        <v>1.00043492</v>
      </c>
      <c r="M1415" s="96">
        <f t="shared" si="810"/>
        <v>1159.64782814</v>
      </c>
      <c r="N1415" s="24">
        <f t="shared" si="765"/>
        <v>0</v>
      </c>
      <c r="O1415" s="95">
        <f t="shared" si="766"/>
        <v>0</v>
      </c>
      <c r="P1415" s="96">
        <f t="shared" si="811"/>
        <v>0</v>
      </c>
      <c r="Q1415" s="5">
        <f t="shared" si="763"/>
        <v>0.12</v>
      </c>
      <c r="R1415" s="8">
        <f t="shared" si="812"/>
        <v>1.001524396</v>
      </c>
      <c r="S1415" s="3">
        <f t="shared" si="813"/>
        <v>1.7677625100000001</v>
      </c>
      <c r="T1415" s="3">
        <f t="shared" si="814"/>
        <v>0</v>
      </c>
      <c r="U1415" s="97" t="str">
        <f t="shared" ref="U1415" si="841">U1414</f>
        <v>A+J=</v>
      </c>
      <c r="V1415" s="122">
        <f t="shared" si="799"/>
        <v>46193</v>
      </c>
      <c r="W1415" s="4"/>
      <c r="X1415" s="17"/>
      <c r="Y1415" s="16"/>
      <c r="Z1415" s="16"/>
      <c r="AD1415" s="5"/>
    </row>
    <row r="1416" spans="1:30" x14ac:dyDescent="0.2">
      <c r="A1416" s="98">
        <f t="shared" si="762"/>
        <v>46168</v>
      </c>
      <c r="B1416" s="96">
        <f t="shared" si="801"/>
        <v>1161.8705080700001</v>
      </c>
      <c r="C1416" s="3">
        <f t="shared" si="802"/>
        <v>1159.1436933699999</v>
      </c>
      <c r="D1416" s="99">
        <f t="shared" si="803"/>
        <v>1088.3119999999999</v>
      </c>
      <c r="E1416" s="120">
        <f>IF(DAY(A1415)=$A$5,VLOOKUP(A1415,[1]A!$E$15:$G$200,3),E1415)</f>
        <v>1091.25</v>
      </c>
      <c r="F1416" s="100">
        <f t="shared" si="804"/>
        <v>45312</v>
      </c>
      <c r="G1416" s="141">
        <f t="shared" si="805"/>
        <v>2.6995934989231252E-3</v>
      </c>
      <c r="H1416" s="101">
        <f t="shared" si="806"/>
        <v>6</v>
      </c>
      <c r="I1416" s="101">
        <f t="shared" si="807"/>
        <v>31</v>
      </c>
      <c r="J1416" s="96">
        <f t="shared" si="808"/>
        <v>1.000521934123048</v>
      </c>
      <c r="K1416" s="96">
        <v>1</v>
      </c>
      <c r="L1416" s="96">
        <f t="shared" si="809"/>
        <v>1.0005219299999999</v>
      </c>
      <c r="M1416" s="96">
        <f t="shared" si="810"/>
        <v>1159.7486852300001</v>
      </c>
      <c r="N1416" s="24">
        <f t="shared" si="765"/>
        <v>0</v>
      </c>
      <c r="O1416" s="95">
        <f t="shared" si="766"/>
        <v>0</v>
      </c>
      <c r="P1416" s="96">
        <f t="shared" si="811"/>
        <v>0</v>
      </c>
      <c r="Q1416" s="5">
        <f t="shared" si="763"/>
        <v>0.12</v>
      </c>
      <c r="R1416" s="8">
        <f t="shared" si="812"/>
        <v>1.001829554</v>
      </c>
      <c r="S1416" s="3">
        <f t="shared" si="813"/>
        <v>2.1218228400000001</v>
      </c>
      <c r="T1416" s="3">
        <f t="shared" si="814"/>
        <v>0</v>
      </c>
      <c r="U1416" s="97" t="str">
        <f t="shared" ref="U1416" si="842">U1415</f>
        <v>A+J=</v>
      </c>
      <c r="V1416" s="122">
        <f t="shared" si="799"/>
        <v>46193</v>
      </c>
      <c r="W1416" s="4"/>
      <c r="X1416" s="17"/>
      <c r="Y1416" s="16"/>
      <c r="Z1416" s="16"/>
      <c r="AD1416" s="5"/>
    </row>
    <row r="1417" spans="1:30" x14ac:dyDescent="0.2">
      <c r="A1417" s="98">
        <f t="shared" si="762"/>
        <v>46169</v>
      </c>
      <c r="B1417" s="96">
        <f t="shared" si="801"/>
        <v>1162.3255937700001</v>
      </c>
      <c r="C1417" s="3">
        <f t="shared" si="802"/>
        <v>1159.1436933699999</v>
      </c>
      <c r="D1417" s="99">
        <f t="shared" si="803"/>
        <v>1088.3119999999999</v>
      </c>
      <c r="E1417" s="120">
        <f>IF(DAY(A1416)=$A$5,VLOOKUP(A1416,[1]A!$E$15:$G$200,3),E1416)</f>
        <v>1091.25</v>
      </c>
      <c r="F1417" s="100">
        <f t="shared" si="804"/>
        <v>45312</v>
      </c>
      <c r="G1417" s="141">
        <f t="shared" si="805"/>
        <v>2.6995934989231252E-3</v>
      </c>
      <c r="H1417" s="101">
        <f t="shared" si="806"/>
        <v>7</v>
      </c>
      <c r="I1417" s="101">
        <f t="shared" si="807"/>
        <v>31</v>
      </c>
      <c r="J1417" s="96">
        <f t="shared" si="808"/>
        <v>1.000608949624531</v>
      </c>
      <c r="K1417" s="96">
        <v>1</v>
      </c>
      <c r="L1417" s="96">
        <f t="shared" si="809"/>
        <v>1.00060894</v>
      </c>
      <c r="M1417" s="96">
        <f t="shared" si="810"/>
        <v>1159.8495423300001</v>
      </c>
      <c r="N1417" s="24">
        <f t="shared" si="765"/>
        <v>0</v>
      </c>
      <c r="O1417" s="95">
        <f t="shared" si="766"/>
        <v>0</v>
      </c>
      <c r="P1417" s="96">
        <f t="shared" si="811"/>
        <v>0</v>
      </c>
      <c r="Q1417" s="5">
        <f t="shared" si="763"/>
        <v>0.12</v>
      </c>
      <c r="R1417" s="8">
        <f t="shared" si="812"/>
        <v>1.002134804</v>
      </c>
      <c r="S1417" s="3">
        <f t="shared" si="813"/>
        <v>2.47605144</v>
      </c>
      <c r="T1417" s="3">
        <f t="shared" si="814"/>
        <v>0</v>
      </c>
      <c r="U1417" s="97" t="str">
        <f t="shared" ref="U1417" si="843">U1416</f>
        <v>A+J=</v>
      </c>
      <c r="V1417" s="122">
        <f t="shared" si="799"/>
        <v>46193</v>
      </c>
      <c r="W1417" s="4"/>
      <c r="X1417" s="17"/>
      <c r="Y1417" s="16"/>
      <c r="Z1417" s="16"/>
      <c r="AD1417" s="5"/>
    </row>
    <row r="1418" spans="1:30" x14ac:dyDescent="0.2">
      <c r="A1418" s="98">
        <f t="shared" si="762"/>
        <v>46170</v>
      </c>
      <c r="B1418" s="96">
        <f t="shared" si="801"/>
        <v>1162.7808732999999</v>
      </c>
      <c r="C1418" s="3">
        <f t="shared" si="802"/>
        <v>1159.1436933699999</v>
      </c>
      <c r="D1418" s="99">
        <f t="shared" si="803"/>
        <v>1088.3119999999999</v>
      </c>
      <c r="E1418" s="120">
        <f>IF(DAY(A1417)=$A$5,VLOOKUP(A1417,[1]A!$E$15:$G$200,3),E1417)</f>
        <v>1091.25</v>
      </c>
      <c r="F1418" s="100">
        <f t="shared" si="804"/>
        <v>45312</v>
      </c>
      <c r="G1418" s="141">
        <f t="shared" si="805"/>
        <v>2.6995934989231252E-3</v>
      </c>
      <c r="H1418" s="101">
        <f t="shared" si="806"/>
        <v>8</v>
      </c>
      <c r="I1418" s="101">
        <f t="shared" si="807"/>
        <v>31</v>
      </c>
      <c r="J1418" s="96">
        <f t="shared" si="808"/>
        <v>1.0006959726937616</v>
      </c>
      <c r="K1418" s="96">
        <v>1</v>
      </c>
      <c r="L1418" s="96">
        <f t="shared" si="809"/>
        <v>1.00069597</v>
      </c>
      <c r="M1418" s="96">
        <f t="shared" si="810"/>
        <v>1159.9504225999999</v>
      </c>
      <c r="N1418" s="24">
        <f t="shared" si="765"/>
        <v>0</v>
      </c>
      <c r="O1418" s="95">
        <f t="shared" si="766"/>
        <v>0</v>
      </c>
      <c r="P1418" s="96">
        <f t="shared" si="811"/>
        <v>0</v>
      </c>
      <c r="Q1418" s="5">
        <f t="shared" si="763"/>
        <v>0.12</v>
      </c>
      <c r="R1418" s="8">
        <f t="shared" si="812"/>
        <v>1.002440148</v>
      </c>
      <c r="S1418" s="3">
        <f t="shared" si="813"/>
        <v>2.8304507000000001</v>
      </c>
      <c r="T1418" s="3">
        <f t="shared" si="814"/>
        <v>0</v>
      </c>
      <c r="U1418" s="97" t="str">
        <f t="shared" ref="U1418" si="844">U1417</f>
        <v>A+J=</v>
      </c>
      <c r="V1418" s="122">
        <f t="shared" si="799"/>
        <v>46193</v>
      </c>
      <c r="W1418" s="4"/>
      <c r="X1418" s="17"/>
      <c r="Y1418" s="16"/>
      <c r="Z1418" s="16"/>
      <c r="AD1418" s="5"/>
    </row>
    <row r="1419" spans="1:30" x14ac:dyDescent="0.2">
      <c r="A1419" s="98">
        <f t="shared" ref="A1419:A1482" si="845">(A1418+1)</f>
        <v>46171</v>
      </c>
      <c r="B1419" s="96">
        <f t="shared" si="801"/>
        <v>1163.2363223300001</v>
      </c>
      <c r="C1419" s="3">
        <f t="shared" si="802"/>
        <v>1159.1436933699999</v>
      </c>
      <c r="D1419" s="99">
        <f t="shared" si="803"/>
        <v>1088.3119999999999</v>
      </c>
      <c r="E1419" s="120">
        <f>IF(DAY(A1418)=$A$5,VLOOKUP(A1418,[1]A!$E$15:$G$200,3),E1418)</f>
        <v>1091.25</v>
      </c>
      <c r="F1419" s="100">
        <f t="shared" si="804"/>
        <v>45312</v>
      </c>
      <c r="G1419" s="141">
        <f t="shared" si="805"/>
        <v>2.6995934989231252E-3</v>
      </c>
      <c r="H1419" s="101">
        <f t="shared" si="806"/>
        <v>9</v>
      </c>
      <c r="I1419" s="101">
        <f t="shared" si="807"/>
        <v>31</v>
      </c>
      <c r="J1419" s="96">
        <f t="shared" si="808"/>
        <v>1.000783003331398</v>
      </c>
      <c r="K1419" s="96">
        <v>1</v>
      </c>
      <c r="L1419" s="96">
        <f t="shared" si="809"/>
        <v>1.000783</v>
      </c>
      <c r="M1419" s="96">
        <f t="shared" si="810"/>
        <v>1160.0513028800001</v>
      </c>
      <c r="N1419" s="24">
        <f t="shared" si="765"/>
        <v>0</v>
      </c>
      <c r="O1419" s="95">
        <f t="shared" si="766"/>
        <v>0</v>
      </c>
      <c r="P1419" s="96">
        <f t="shared" si="811"/>
        <v>0</v>
      </c>
      <c r="Q1419" s="5">
        <f t="shared" ref="Q1419:Q1482" si="846">(Q1418)</f>
        <v>0.12</v>
      </c>
      <c r="R1419" s="8">
        <f t="shared" si="812"/>
        <v>1.002745585</v>
      </c>
      <c r="S1419" s="3">
        <f t="shared" si="813"/>
        <v>3.18501945</v>
      </c>
      <c r="T1419" s="3">
        <f t="shared" si="814"/>
        <v>0</v>
      </c>
      <c r="U1419" s="97" t="str">
        <f t="shared" ref="U1419" si="847">U1418</f>
        <v>A+J=</v>
      </c>
      <c r="V1419" s="122">
        <f t="shared" si="799"/>
        <v>46193</v>
      </c>
      <c r="W1419" s="4"/>
      <c r="X1419" s="17"/>
      <c r="Y1419" s="16"/>
      <c r="Z1419" s="16"/>
      <c r="AD1419" s="5"/>
    </row>
    <row r="1420" spans="1:30" x14ac:dyDescent="0.2">
      <c r="A1420" s="98">
        <f t="shared" si="845"/>
        <v>46172</v>
      </c>
      <c r="B1420" s="96">
        <f t="shared" si="801"/>
        <v>1163.6919524999998</v>
      </c>
      <c r="C1420" s="3">
        <f t="shared" si="802"/>
        <v>1159.1436933699999</v>
      </c>
      <c r="D1420" s="99">
        <f t="shared" si="803"/>
        <v>1088.3119999999999</v>
      </c>
      <c r="E1420" s="120">
        <f>IF(DAY(A1419)=$A$5,VLOOKUP(A1419,[1]A!$E$15:$G$200,3),E1419)</f>
        <v>1091.25</v>
      </c>
      <c r="F1420" s="100">
        <f t="shared" si="804"/>
        <v>45312</v>
      </c>
      <c r="G1420" s="141">
        <f t="shared" si="805"/>
        <v>2.6995934989231252E-3</v>
      </c>
      <c r="H1420" s="101">
        <f t="shared" si="806"/>
        <v>10</v>
      </c>
      <c r="I1420" s="101">
        <f t="shared" si="807"/>
        <v>31</v>
      </c>
      <c r="J1420" s="96">
        <f t="shared" si="808"/>
        <v>1.0008700415380984</v>
      </c>
      <c r="K1420" s="96">
        <v>1</v>
      </c>
      <c r="L1420" s="96">
        <f t="shared" si="809"/>
        <v>1.0008700399999999</v>
      </c>
      <c r="M1420" s="96">
        <f t="shared" si="810"/>
        <v>1160.1521947399999</v>
      </c>
      <c r="N1420" s="24">
        <f t="shared" ref="N1420:N1483" si="848">IF(DAY(A1420)=A$5,VLOOKUP(A1420,$Y$10:$AG$80,8),0)</f>
        <v>0</v>
      </c>
      <c r="O1420" s="95">
        <f t="shared" ref="O1420:O1483" si="849">IF(N1420&gt;0,VLOOKUP(N1420,$X$10:$AD$117,7),0)</f>
        <v>0</v>
      </c>
      <c r="P1420" s="96">
        <f t="shared" si="811"/>
        <v>0</v>
      </c>
      <c r="Q1420" s="5">
        <f t="shared" si="846"/>
        <v>0.12</v>
      </c>
      <c r="R1420" s="8">
        <f t="shared" si="812"/>
        <v>1.0030511150000001</v>
      </c>
      <c r="S1420" s="3">
        <f t="shared" si="813"/>
        <v>3.5397577600000001</v>
      </c>
      <c r="T1420" s="3">
        <f t="shared" si="814"/>
        <v>0</v>
      </c>
      <c r="U1420" s="97" t="str">
        <f t="shared" ref="U1420" si="850">U1419</f>
        <v>A+J=</v>
      </c>
      <c r="V1420" s="122">
        <f t="shared" si="799"/>
        <v>46193</v>
      </c>
      <c r="W1420" s="4"/>
      <c r="X1420" s="17"/>
      <c r="Y1420" s="16"/>
      <c r="Z1420" s="16"/>
      <c r="AD1420" s="5"/>
    </row>
    <row r="1421" spans="1:30" x14ac:dyDescent="0.2">
      <c r="A1421" s="98">
        <f t="shared" si="845"/>
        <v>46173</v>
      </c>
      <c r="B1421" s="96">
        <f t="shared" si="801"/>
        <v>1164.1477522300002</v>
      </c>
      <c r="C1421" s="3">
        <f t="shared" si="802"/>
        <v>1159.1436933699999</v>
      </c>
      <c r="D1421" s="99">
        <f t="shared" si="803"/>
        <v>1088.3119999999999</v>
      </c>
      <c r="E1421" s="120">
        <f>IF(DAY(A1420)=$A$5,VLOOKUP(A1420,[1]A!$E$15:$G$200,3),E1420)</f>
        <v>1091.25</v>
      </c>
      <c r="F1421" s="100">
        <f t="shared" si="804"/>
        <v>45312</v>
      </c>
      <c r="G1421" s="141">
        <f t="shared" si="805"/>
        <v>2.6995934989231252E-3</v>
      </c>
      <c r="H1421" s="101">
        <f t="shared" si="806"/>
        <v>11</v>
      </c>
      <c r="I1421" s="101">
        <f t="shared" si="807"/>
        <v>31</v>
      </c>
      <c r="J1421" s="96">
        <f t="shared" si="808"/>
        <v>1.0009570873145213</v>
      </c>
      <c r="K1421" s="96">
        <v>1</v>
      </c>
      <c r="L1421" s="96">
        <f t="shared" si="809"/>
        <v>1.0009570800000001</v>
      </c>
      <c r="M1421" s="96">
        <f t="shared" si="810"/>
        <v>1160.2530866100001</v>
      </c>
      <c r="N1421" s="24">
        <f t="shared" si="848"/>
        <v>0</v>
      </c>
      <c r="O1421" s="95">
        <f t="shared" si="849"/>
        <v>0</v>
      </c>
      <c r="P1421" s="96">
        <f t="shared" si="811"/>
        <v>0</v>
      </c>
      <c r="Q1421" s="5">
        <f t="shared" si="846"/>
        <v>0.12</v>
      </c>
      <c r="R1421" s="8">
        <f t="shared" si="812"/>
        <v>1.0033567379999999</v>
      </c>
      <c r="S1421" s="3">
        <f t="shared" si="813"/>
        <v>3.8946656200000001</v>
      </c>
      <c r="T1421" s="3">
        <f t="shared" si="814"/>
        <v>0</v>
      </c>
      <c r="U1421" s="97" t="str">
        <f t="shared" ref="U1421" si="851">U1420</f>
        <v>A+J=</v>
      </c>
      <c r="V1421" s="122">
        <f t="shared" si="799"/>
        <v>46193</v>
      </c>
      <c r="W1421" s="4"/>
      <c r="X1421" s="17"/>
      <c r="Y1421" s="16"/>
      <c r="Z1421" s="16"/>
      <c r="AD1421" s="5"/>
    </row>
    <row r="1422" spans="1:30" x14ac:dyDescent="0.2">
      <c r="A1422" s="98">
        <f t="shared" si="845"/>
        <v>46174</v>
      </c>
      <c r="B1422" s="96">
        <f t="shared" si="801"/>
        <v>1164.6037448100001</v>
      </c>
      <c r="C1422" s="3">
        <f t="shared" si="802"/>
        <v>1159.1436933699999</v>
      </c>
      <c r="D1422" s="99">
        <f t="shared" si="803"/>
        <v>1088.3119999999999</v>
      </c>
      <c r="E1422" s="120">
        <f>IF(DAY(A1421)=$A$5,VLOOKUP(A1421,[1]A!$E$15:$G$200,3),E1421)</f>
        <v>1091.25</v>
      </c>
      <c r="F1422" s="100">
        <f t="shared" si="804"/>
        <v>45312</v>
      </c>
      <c r="G1422" s="141">
        <f t="shared" si="805"/>
        <v>2.6995934989231252E-3</v>
      </c>
      <c r="H1422" s="101">
        <f t="shared" si="806"/>
        <v>12</v>
      </c>
      <c r="I1422" s="101">
        <f t="shared" si="807"/>
        <v>31</v>
      </c>
      <c r="J1422" s="96">
        <f t="shared" si="808"/>
        <v>1.0010441406613246</v>
      </c>
      <c r="K1422" s="96">
        <v>1</v>
      </c>
      <c r="L1422" s="96">
        <f t="shared" si="809"/>
        <v>1.0010441400000001</v>
      </c>
      <c r="M1422" s="96">
        <f t="shared" si="810"/>
        <v>1160.35400166</v>
      </c>
      <c r="N1422" s="24">
        <f t="shared" si="848"/>
        <v>0</v>
      </c>
      <c r="O1422" s="95">
        <f t="shared" si="849"/>
        <v>0</v>
      </c>
      <c r="P1422" s="96">
        <f t="shared" si="811"/>
        <v>0</v>
      </c>
      <c r="Q1422" s="5">
        <f t="shared" si="846"/>
        <v>0.12</v>
      </c>
      <c r="R1422" s="8">
        <f t="shared" si="812"/>
        <v>1.0036624540000001</v>
      </c>
      <c r="S1422" s="3">
        <f t="shared" si="813"/>
        <v>4.2497431499999996</v>
      </c>
      <c r="T1422" s="3">
        <f t="shared" si="814"/>
        <v>0</v>
      </c>
      <c r="U1422" s="97" t="str">
        <f t="shared" ref="U1422" si="852">U1421</f>
        <v>A+J=</v>
      </c>
      <c r="V1422" s="122">
        <f t="shared" si="799"/>
        <v>46193</v>
      </c>
      <c r="W1422" s="4"/>
      <c r="X1422" s="17"/>
      <c r="Y1422" s="16"/>
      <c r="Z1422" s="16"/>
      <c r="AD1422" s="5"/>
    </row>
    <row r="1423" spans="1:30" x14ac:dyDescent="0.2">
      <c r="A1423" s="98">
        <f t="shared" si="845"/>
        <v>46175</v>
      </c>
      <c r="B1423" s="96">
        <f t="shared" si="801"/>
        <v>1165.05990817</v>
      </c>
      <c r="C1423" s="3">
        <f t="shared" si="802"/>
        <v>1159.1436933699999</v>
      </c>
      <c r="D1423" s="99">
        <f t="shared" si="803"/>
        <v>1088.3119999999999</v>
      </c>
      <c r="E1423" s="120">
        <f>IF(DAY(A1422)=$A$5,VLOOKUP(A1422,[1]A!$E$15:$G$200,3),E1422)</f>
        <v>1091.25</v>
      </c>
      <c r="F1423" s="100">
        <f t="shared" si="804"/>
        <v>45312</v>
      </c>
      <c r="G1423" s="141">
        <f t="shared" si="805"/>
        <v>2.6995934989231252E-3</v>
      </c>
      <c r="H1423" s="101">
        <f t="shared" si="806"/>
        <v>13</v>
      </c>
      <c r="I1423" s="101">
        <f t="shared" si="807"/>
        <v>31</v>
      </c>
      <c r="J1423" s="96">
        <f t="shared" si="808"/>
        <v>1.0011312015791671</v>
      </c>
      <c r="K1423" s="96">
        <v>1</v>
      </c>
      <c r="L1423" s="96">
        <f t="shared" si="809"/>
        <v>1.0011312000000001</v>
      </c>
      <c r="M1423" s="96">
        <f t="shared" si="810"/>
        <v>1160.4549167099999</v>
      </c>
      <c r="N1423" s="24">
        <f t="shared" si="848"/>
        <v>0</v>
      </c>
      <c r="O1423" s="95">
        <f t="shared" si="849"/>
        <v>0</v>
      </c>
      <c r="P1423" s="96">
        <f t="shared" si="811"/>
        <v>0</v>
      </c>
      <c r="Q1423" s="5">
        <f t="shared" si="846"/>
        <v>0.12</v>
      </c>
      <c r="R1423" s="8">
        <f t="shared" si="812"/>
        <v>1.0039682640000001</v>
      </c>
      <c r="S1423" s="3">
        <f t="shared" si="813"/>
        <v>4.6049914599999999</v>
      </c>
      <c r="T1423" s="3">
        <f t="shared" si="814"/>
        <v>0</v>
      </c>
      <c r="U1423" s="97" t="str">
        <f t="shared" ref="U1423" si="853">U1422</f>
        <v>A+J=</v>
      </c>
      <c r="V1423" s="122">
        <f t="shared" si="799"/>
        <v>46193</v>
      </c>
      <c r="W1423" s="4"/>
      <c r="X1423" s="17"/>
      <c r="Y1423" s="16"/>
      <c r="Z1423" s="16"/>
      <c r="AD1423" s="5"/>
    </row>
    <row r="1424" spans="1:30" x14ac:dyDescent="0.2">
      <c r="A1424" s="98">
        <f t="shared" si="845"/>
        <v>46176</v>
      </c>
      <c r="B1424" s="96">
        <f t="shared" si="801"/>
        <v>1165.51625167</v>
      </c>
      <c r="C1424" s="3">
        <f t="shared" si="802"/>
        <v>1159.1436933699999</v>
      </c>
      <c r="D1424" s="99">
        <f t="shared" si="803"/>
        <v>1088.3119999999999</v>
      </c>
      <c r="E1424" s="120">
        <f>IF(DAY(A1423)=$A$5,VLOOKUP(A1423,[1]A!$E$15:$G$200,3),E1423)</f>
        <v>1091.25</v>
      </c>
      <c r="F1424" s="100">
        <f t="shared" si="804"/>
        <v>45312</v>
      </c>
      <c r="G1424" s="141">
        <f t="shared" si="805"/>
        <v>2.6995934989231252E-3</v>
      </c>
      <c r="H1424" s="101">
        <f t="shared" si="806"/>
        <v>14</v>
      </c>
      <c r="I1424" s="101">
        <f t="shared" si="807"/>
        <v>31</v>
      </c>
      <c r="J1424" s="96">
        <f t="shared" si="808"/>
        <v>1.0012182700687071</v>
      </c>
      <c r="K1424" s="96">
        <v>1</v>
      </c>
      <c r="L1424" s="96">
        <f t="shared" si="809"/>
        <v>1.0012182700000001</v>
      </c>
      <c r="M1424" s="96">
        <f t="shared" si="810"/>
        <v>1160.55584335</v>
      </c>
      <c r="N1424" s="24">
        <f t="shared" si="848"/>
        <v>0</v>
      </c>
      <c r="O1424" s="95">
        <f t="shared" si="849"/>
        <v>0</v>
      </c>
      <c r="P1424" s="96">
        <f t="shared" si="811"/>
        <v>0</v>
      </c>
      <c r="Q1424" s="5">
        <f t="shared" si="846"/>
        <v>0.12</v>
      </c>
      <c r="R1424" s="8">
        <f t="shared" si="812"/>
        <v>1.0042741660000001</v>
      </c>
      <c r="S1424" s="3">
        <f t="shared" si="813"/>
        <v>4.96040832</v>
      </c>
      <c r="T1424" s="3">
        <f t="shared" si="814"/>
        <v>0</v>
      </c>
      <c r="U1424" s="97" t="str">
        <f t="shared" ref="U1424" si="854">U1423</f>
        <v>A+J=</v>
      </c>
      <c r="V1424" s="122">
        <f t="shared" si="799"/>
        <v>46193</v>
      </c>
      <c r="W1424" s="4"/>
      <c r="X1424" s="17"/>
      <c r="Y1424" s="16"/>
      <c r="Z1424" s="16"/>
      <c r="AD1424" s="5"/>
    </row>
    <row r="1425" spans="1:30" x14ac:dyDescent="0.2">
      <c r="A1425" s="98">
        <f t="shared" si="845"/>
        <v>46177</v>
      </c>
      <c r="B1425" s="96">
        <f t="shared" si="801"/>
        <v>1165.9727660199999</v>
      </c>
      <c r="C1425" s="3">
        <f t="shared" si="802"/>
        <v>1159.1436933699999</v>
      </c>
      <c r="D1425" s="99">
        <f t="shared" si="803"/>
        <v>1088.3119999999999</v>
      </c>
      <c r="E1425" s="120">
        <f>IF(DAY(A1424)=$A$5,VLOOKUP(A1424,[1]A!$E$15:$G$200,3),E1424)</f>
        <v>1091.25</v>
      </c>
      <c r="F1425" s="100">
        <f t="shared" si="804"/>
        <v>45312</v>
      </c>
      <c r="G1425" s="141">
        <f t="shared" si="805"/>
        <v>2.6995934989231252E-3</v>
      </c>
      <c r="H1425" s="101">
        <f t="shared" si="806"/>
        <v>15</v>
      </c>
      <c r="I1425" s="101">
        <f t="shared" si="807"/>
        <v>31</v>
      </c>
      <c r="J1425" s="96">
        <f t="shared" si="808"/>
        <v>1.001305346130603</v>
      </c>
      <c r="K1425" s="96">
        <v>1</v>
      </c>
      <c r="L1425" s="96">
        <f t="shared" si="809"/>
        <v>1.00130534</v>
      </c>
      <c r="M1425" s="96">
        <f t="shared" si="810"/>
        <v>1160.6567699899999</v>
      </c>
      <c r="N1425" s="24">
        <f t="shared" si="848"/>
        <v>0</v>
      </c>
      <c r="O1425" s="95">
        <f t="shared" si="849"/>
        <v>0</v>
      </c>
      <c r="P1425" s="96">
        <f t="shared" si="811"/>
        <v>0</v>
      </c>
      <c r="Q1425" s="5">
        <f t="shared" si="846"/>
        <v>0.12</v>
      </c>
      <c r="R1425" s="8">
        <f t="shared" si="812"/>
        <v>1.0045801620000001</v>
      </c>
      <c r="S1425" s="3">
        <f t="shared" si="813"/>
        <v>5.31599603</v>
      </c>
      <c r="T1425" s="3">
        <f t="shared" si="814"/>
        <v>0</v>
      </c>
      <c r="U1425" s="97" t="str">
        <f t="shared" ref="U1425" si="855">U1424</f>
        <v>A+J=</v>
      </c>
      <c r="V1425" s="122">
        <f t="shared" si="799"/>
        <v>46193</v>
      </c>
      <c r="W1425" s="4"/>
      <c r="X1425" s="17"/>
      <c r="Y1425" s="16"/>
      <c r="Z1425" s="16"/>
      <c r="AD1425" s="5"/>
    </row>
    <row r="1426" spans="1:30" x14ac:dyDescent="0.2">
      <c r="A1426" s="98">
        <f t="shared" si="845"/>
        <v>46178</v>
      </c>
      <c r="B1426" s="96">
        <f t="shared" si="801"/>
        <v>1166.4294617399999</v>
      </c>
      <c r="C1426" s="3">
        <f t="shared" si="802"/>
        <v>1159.1436933699999</v>
      </c>
      <c r="D1426" s="99">
        <f t="shared" si="803"/>
        <v>1088.3119999999999</v>
      </c>
      <c r="E1426" s="120">
        <f>IF(DAY(A1425)=$A$5,VLOOKUP(A1425,[1]A!$E$15:$G$200,3),E1425)</f>
        <v>1091.25</v>
      </c>
      <c r="F1426" s="100">
        <f t="shared" si="804"/>
        <v>45312</v>
      </c>
      <c r="G1426" s="141">
        <f t="shared" si="805"/>
        <v>2.6995934989231252E-3</v>
      </c>
      <c r="H1426" s="101">
        <f t="shared" si="806"/>
        <v>16</v>
      </c>
      <c r="I1426" s="101">
        <f t="shared" si="807"/>
        <v>31</v>
      </c>
      <c r="J1426" s="96">
        <f t="shared" si="808"/>
        <v>1.0013924297655135</v>
      </c>
      <c r="K1426" s="96">
        <v>1</v>
      </c>
      <c r="L1426" s="96">
        <f t="shared" si="809"/>
        <v>1.0013924199999999</v>
      </c>
      <c r="M1426" s="96">
        <f t="shared" si="810"/>
        <v>1160.7577082299999</v>
      </c>
      <c r="N1426" s="24">
        <f t="shared" si="848"/>
        <v>0</v>
      </c>
      <c r="O1426" s="95">
        <f t="shared" si="849"/>
        <v>0</v>
      </c>
      <c r="P1426" s="96">
        <f t="shared" si="811"/>
        <v>0</v>
      </c>
      <c r="Q1426" s="5">
        <f t="shared" si="846"/>
        <v>0.12</v>
      </c>
      <c r="R1426" s="8">
        <f t="shared" si="812"/>
        <v>1.0048862510000001</v>
      </c>
      <c r="S1426" s="3">
        <f t="shared" si="813"/>
        <v>5.6717535100000003</v>
      </c>
      <c r="T1426" s="3">
        <f t="shared" si="814"/>
        <v>0</v>
      </c>
      <c r="U1426" s="97" t="str">
        <f t="shared" ref="U1426" si="856">U1425</f>
        <v>A+J=</v>
      </c>
      <c r="V1426" s="122">
        <f t="shared" si="799"/>
        <v>46193</v>
      </c>
      <c r="W1426" s="4"/>
      <c r="X1426" s="17"/>
      <c r="Y1426" s="16"/>
      <c r="Z1426" s="16"/>
      <c r="AD1426" s="5"/>
    </row>
    <row r="1427" spans="1:30" x14ac:dyDescent="0.2">
      <c r="A1427" s="98">
        <f t="shared" si="845"/>
        <v>46179</v>
      </c>
      <c r="B1427" s="96">
        <f t="shared" si="801"/>
        <v>1166.8863504999999</v>
      </c>
      <c r="C1427" s="3">
        <f t="shared" si="802"/>
        <v>1159.1436933699999</v>
      </c>
      <c r="D1427" s="99">
        <f t="shared" si="803"/>
        <v>1088.3119999999999</v>
      </c>
      <c r="E1427" s="120">
        <f>IF(DAY(A1426)=$A$5,VLOOKUP(A1426,[1]A!$E$15:$G$200,3),E1426)</f>
        <v>1091.25</v>
      </c>
      <c r="F1427" s="100">
        <f t="shared" si="804"/>
        <v>45312</v>
      </c>
      <c r="G1427" s="141">
        <f t="shared" si="805"/>
        <v>2.6995934989231252E-3</v>
      </c>
      <c r="H1427" s="101">
        <f t="shared" si="806"/>
        <v>17</v>
      </c>
      <c r="I1427" s="101">
        <f t="shared" si="807"/>
        <v>31</v>
      </c>
      <c r="J1427" s="96">
        <f t="shared" si="808"/>
        <v>1.0014795209740972</v>
      </c>
      <c r="K1427" s="96">
        <v>1</v>
      </c>
      <c r="L1427" s="96">
        <f t="shared" si="809"/>
        <v>1.00147952</v>
      </c>
      <c r="M1427" s="96">
        <f t="shared" si="810"/>
        <v>1160.85866964</v>
      </c>
      <c r="N1427" s="24">
        <f t="shared" si="848"/>
        <v>0</v>
      </c>
      <c r="O1427" s="95">
        <f t="shared" si="849"/>
        <v>0</v>
      </c>
      <c r="P1427" s="96">
        <f t="shared" si="811"/>
        <v>0</v>
      </c>
      <c r="Q1427" s="5">
        <f t="shared" si="846"/>
        <v>0.12</v>
      </c>
      <c r="R1427" s="8">
        <f t="shared" si="812"/>
        <v>1.0051924329999999</v>
      </c>
      <c r="S1427" s="3">
        <f t="shared" si="813"/>
        <v>6.0276808600000003</v>
      </c>
      <c r="T1427" s="3">
        <f t="shared" si="814"/>
        <v>0</v>
      </c>
      <c r="U1427" s="97" t="str">
        <f t="shared" ref="U1427" si="857">U1426</f>
        <v>A+J=</v>
      </c>
      <c r="V1427" s="122">
        <f t="shared" si="799"/>
        <v>46193</v>
      </c>
      <c r="W1427" s="4"/>
      <c r="X1427" s="17"/>
      <c r="Y1427" s="16"/>
      <c r="Z1427" s="16"/>
      <c r="AD1427" s="5"/>
    </row>
    <row r="1428" spans="1:30" x14ac:dyDescent="0.2">
      <c r="A1428" s="98">
        <f t="shared" si="845"/>
        <v>46180</v>
      </c>
      <c r="B1428" s="96">
        <f t="shared" si="801"/>
        <v>1167.3433985700001</v>
      </c>
      <c r="C1428" s="3">
        <f t="shared" si="802"/>
        <v>1159.1436933699999</v>
      </c>
      <c r="D1428" s="99">
        <f t="shared" si="803"/>
        <v>1088.3119999999999</v>
      </c>
      <c r="E1428" s="120">
        <f>IF(DAY(A1427)=$A$5,VLOOKUP(A1427,[1]A!$E$15:$G$200,3),E1427)</f>
        <v>1091.25</v>
      </c>
      <c r="F1428" s="100">
        <f t="shared" si="804"/>
        <v>45312</v>
      </c>
      <c r="G1428" s="141">
        <f t="shared" si="805"/>
        <v>2.6995934989231252E-3</v>
      </c>
      <c r="H1428" s="101">
        <f t="shared" si="806"/>
        <v>18</v>
      </c>
      <c r="I1428" s="101">
        <f t="shared" si="807"/>
        <v>31</v>
      </c>
      <c r="J1428" s="96">
        <f t="shared" si="808"/>
        <v>1.001566619757013</v>
      </c>
      <c r="K1428" s="96">
        <v>1</v>
      </c>
      <c r="L1428" s="96">
        <f t="shared" si="809"/>
        <v>1.00156661</v>
      </c>
      <c r="M1428" s="96">
        <f t="shared" si="810"/>
        <v>1160.95961947</v>
      </c>
      <c r="N1428" s="24">
        <f t="shared" si="848"/>
        <v>0</v>
      </c>
      <c r="O1428" s="95">
        <f t="shared" si="849"/>
        <v>0</v>
      </c>
      <c r="P1428" s="96">
        <f t="shared" si="811"/>
        <v>0</v>
      </c>
      <c r="Q1428" s="5">
        <f t="shared" si="846"/>
        <v>0.12</v>
      </c>
      <c r="R1428" s="8">
        <f t="shared" si="812"/>
        <v>1.005498709</v>
      </c>
      <c r="S1428" s="3">
        <f t="shared" si="813"/>
        <v>6.3837790999999999</v>
      </c>
      <c r="T1428" s="3">
        <f t="shared" si="814"/>
        <v>0</v>
      </c>
      <c r="U1428" s="97" t="str">
        <f t="shared" ref="U1428" si="858">U1427</f>
        <v>A+J=</v>
      </c>
      <c r="V1428" s="122">
        <f t="shared" si="799"/>
        <v>46193</v>
      </c>
      <c r="W1428" s="4"/>
      <c r="X1428" s="17"/>
      <c r="Y1428" s="16"/>
      <c r="Z1428" s="16"/>
      <c r="AD1428" s="5"/>
    </row>
    <row r="1429" spans="1:30" x14ac:dyDescent="0.2">
      <c r="A1429" s="98">
        <f t="shared" si="845"/>
        <v>46181</v>
      </c>
      <c r="B1429" s="96">
        <f t="shared" si="801"/>
        <v>1167.8006397700001</v>
      </c>
      <c r="C1429" s="3">
        <f t="shared" si="802"/>
        <v>1159.1436933699999</v>
      </c>
      <c r="D1429" s="99">
        <f t="shared" si="803"/>
        <v>1088.3119999999999</v>
      </c>
      <c r="E1429" s="120">
        <f>IF(DAY(A1428)=$A$5,VLOOKUP(A1428,[1]A!$E$15:$G$200,3),E1428)</f>
        <v>1091.25</v>
      </c>
      <c r="F1429" s="100">
        <f t="shared" si="804"/>
        <v>45312</v>
      </c>
      <c r="G1429" s="141">
        <f t="shared" si="805"/>
        <v>2.6995934989231252E-3</v>
      </c>
      <c r="H1429" s="101">
        <f t="shared" si="806"/>
        <v>19</v>
      </c>
      <c r="I1429" s="101">
        <f t="shared" si="807"/>
        <v>31</v>
      </c>
      <c r="J1429" s="96">
        <f t="shared" si="808"/>
        <v>1.0016537261149192</v>
      </c>
      <c r="K1429" s="96">
        <v>1</v>
      </c>
      <c r="L1429" s="96">
        <f t="shared" si="809"/>
        <v>1.00165372</v>
      </c>
      <c r="M1429" s="96">
        <f t="shared" si="810"/>
        <v>1161.0605924700001</v>
      </c>
      <c r="N1429" s="24">
        <f t="shared" si="848"/>
        <v>0</v>
      </c>
      <c r="O1429" s="95">
        <f t="shared" si="849"/>
        <v>0</v>
      </c>
      <c r="P1429" s="96">
        <f t="shared" si="811"/>
        <v>0</v>
      </c>
      <c r="Q1429" s="5">
        <f t="shared" si="846"/>
        <v>0.12</v>
      </c>
      <c r="R1429" s="8">
        <f t="shared" si="812"/>
        <v>1.0058050780000001</v>
      </c>
      <c r="S1429" s="3">
        <f t="shared" si="813"/>
        <v>6.7400472999999996</v>
      </c>
      <c r="T1429" s="3">
        <f t="shared" si="814"/>
        <v>0</v>
      </c>
      <c r="U1429" s="97" t="str">
        <f t="shared" ref="U1429" si="859">U1428</f>
        <v>A+J=</v>
      </c>
      <c r="V1429" s="122">
        <f t="shared" si="799"/>
        <v>46193</v>
      </c>
      <c r="W1429" s="4"/>
      <c r="X1429" s="17"/>
      <c r="Y1429" s="16"/>
      <c r="Z1429" s="16"/>
      <c r="AD1429" s="5"/>
    </row>
    <row r="1430" spans="1:30" x14ac:dyDescent="0.2">
      <c r="A1430" s="98">
        <f t="shared" si="845"/>
        <v>46182</v>
      </c>
      <c r="B1430" s="96">
        <f t="shared" si="801"/>
        <v>1168.2580624899999</v>
      </c>
      <c r="C1430" s="3">
        <f t="shared" si="802"/>
        <v>1159.1436933699999</v>
      </c>
      <c r="D1430" s="99">
        <f t="shared" si="803"/>
        <v>1088.3119999999999</v>
      </c>
      <c r="E1430" s="120">
        <f>IF(DAY(A1429)=$A$5,VLOOKUP(A1429,[1]A!$E$15:$G$200,3),E1429)</f>
        <v>1091.25</v>
      </c>
      <c r="F1430" s="100">
        <f t="shared" si="804"/>
        <v>45312</v>
      </c>
      <c r="G1430" s="141">
        <f t="shared" si="805"/>
        <v>2.6995934989231252E-3</v>
      </c>
      <c r="H1430" s="101">
        <f t="shared" si="806"/>
        <v>20</v>
      </c>
      <c r="I1430" s="101">
        <f t="shared" si="807"/>
        <v>31</v>
      </c>
      <c r="J1430" s="96">
        <f t="shared" si="808"/>
        <v>1.0017408400484749</v>
      </c>
      <c r="K1430" s="96">
        <v>1</v>
      </c>
      <c r="L1430" s="96">
        <f t="shared" si="809"/>
        <v>1.0017408400000001</v>
      </c>
      <c r="M1430" s="96">
        <f t="shared" si="810"/>
        <v>1161.16157707</v>
      </c>
      <c r="N1430" s="24">
        <f t="shared" si="848"/>
        <v>0</v>
      </c>
      <c r="O1430" s="95">
        <f t="shared" si="849"/>
        <v>0</v>
      </c>
      <c r="P1430" s="96">
        <f t="shared" si="811"/>
        <v>0</v>
      </c>
      <c r="Q1430" s="5">
        <f t="shared" si="846"/>
        <v>0.12</v>
      </c>
      <c r="R1430" s="8">
        <f t="shared" si="812"/>
        <v>1.00611154</v>
      </c>
      <c r="S1430" s="3">
        <f t="shared" si="813"/>
        <v>7.0964854199999996</v>
      </c>
      <c r="T1430" s="3">
        <f t="shared" si="814"/>
        <v>0</v>
      </c>
      <c r="U1430" s="97" t="str">
        <f t="shared" ref="U1430" si="860">U1429</f>
        <v>A+J=</v>
      </c>
      <c r="V1430" s="122">
        <f t="shared" si="799"/>
        <v>46193</v>
      </c>
      <c r="W1430" s="4"/>
      <c r="X1430" s="17"/>
      <c r="Y1430" s="16"/>
      <c r="Z1430" s="16"/>
      <c r="AD1430" s="5"/>
    </row>
    <row r="1431" spans="1:30" x14ac:dyDescent="0.2">
      <c r="A1431" s="98">
        <f t="shared" si="845"/>
        <v>46183</v>
      </c>
      <c r="B1431" s="96">
        <f t="shared" si="801"/>
        <v>1168.7156551099999</v>
      </c>
      <c r="C1431" s="3">
        <f t="shared" si="802"/>
        <v>1159.1436933699999</v>
      </c>
      <c r="D1431" s="99">
        <f t="shared" si="803"/>
        <v>1088.3119999999999</v>
      </c>
      <c r="E1431" s="120">
        <f>IF(DAY(A1430)=$A$5,VLOOKUP(A1430,[1]A!$E$15:$G$200,3),E1430)</f>
        <v>1091.25</v>
      </c>
      <c r="F1431" s="100">
        <f t="shared" si="804"/>
        <v>45312</v>
      </c>
      <c r="G1431" s="141">
        <f t="shared" si="805"/>
        <v>2.6995934989231252E-3</v>
      </c>
      <c r="H1431" s="101">
        <f t="shared" si="806"/>
        <v>21</v>
      </c>
      <c r="I1431" s="101">
        <f t="shared" si="807"/>
        <v>31</v>
      </c>
      <c r="J1431" s="96">
        <f t="shared" si="808"/>
        <v>1.001827961558339</v>
      </c>
      <c r="K1431" s="96">
        <v>1</v>
      </c>
      <c r="L1431" s="96">
        <f t="shared" si="809"/>
        <v>1.00182796</v>
      </c>
      <c r="M1431" s="96">
        <f t="shared" si="810"/>
        <v>1161.26256167</v>
      </c>
      <c r="N1431" s="24">
        <f t="shared" si="848"/>
        <v>0</v>
      </c>
      <c r="O1431" s="95">
        <f t="shared" si="849"/>
        <v>0</v>
      </c>
      <c r="P1431" s="96">
        <f t="shared" si="811"/>
        <v>0</v>
      </c>
      <c r="Q1431" s="5">
        <f t="shared" si="846"/>
        <v>0.12</v>
      </c>
      <c r="R1431" s="8">
        <f t="shared" si="812"/>
        <v>1.0064180949999999</v>
      </c>
      <c r="S1431" s="3">
        <f t="shared" si="813"/>
        <v>7.45309344</v>
      </c>
      <c r="T1431" s="3">
        <f t="shared" si="814"/>
        <v>0</v>
      </c>
      <c r="U1431" s="97" t="str">
        <f t="shared" ref="U1431" si="861">U1430</f>
        <v>A+J=</v>
      </c>
      <c r="V1431" s="122">
        <f t="shared" si="799"/>
        <v>46193</v>
      </c>
      <c r="W1431" s="4"/>
      <c r="X1431" s="17"/>
      <c r="Y1431" s="16"/>
      <c r="Z1431" s="16"/>
      <c r="AD1431" s="5"/>
    </row>
    <row r="1432" spans="1:30" x14ac:dyDescent="0.2">
      <c r="A1432" s="98">
        <f t="shared" si="845"/>
        <v>46184</v>
      </c>
      <c r="B1432" s="96">
        <f t="shared" si="801"/>
        <v>1169.1734304699999</v>
      </c>
      <c r="C1432" s="3">
        <f t="shared" si="802"/>
        <v>1159.1436933699999</v>
      </c>
      <c r="D1432" s="99">
        <f t="shared" si="803"/>
        <v>1088.3119999999999</v>
      </c>
      <c r="E1432" s="120">
        <f>IF(DAY(A1431)=$A$5,VLOOKUP(A1431,[1]A!$E$15:$G$200,3),E1431)</f>
        <v>1091.25</v>
      </c>
      <c r="F1432" s="100">
        <f t="shared" si="804"/>
        <v>45312</v>
      </c>
      <c r="G1432" s="141">
        <f t="shared" si="805"/>
        <v>2.6995934989231252E-3</v>
      </c>
      <c r="H1432" s="101">
        <f t="shared" si="806"/>
        <v>22</v>
      </c>
      <c r="I1432" s="101">
        <f t="shared" si="807"/>
        <v>31</v>
      </c>
      <c r="J1432" s="96">
        <f t="shared" si="808"/>
        <v>1.0019150906451701</v>
      </c>
      <c r="K1432" s="96">
        <v>1</v>
      </c>
      <c r="L1432" s="96">
        <f t="shared" si="809"/>
        <v>1.00191509</v>
      </c>
      <c r="M1432" s="96">
        <f t="shared" si="810"/>
        <v>1161.3635578599999</v>
      </c>
      <c r="N1432" s="24">
        <f t="shared" si="848"/>
        <v>0</v>
      </c>
      <c r="O1432" s="95">
        <f t="shared" si="849"/>
        <v>0</v>
      </c>
      <c r="P1432" s="96">
        <f t="shared" si="811"/>
        <v>0</v>
      </c>
      <c r="Q1432" s="5">
        <f t="shared" si="846"/>
        <v>0.12</v>
      </c>
      <c r="R1432" s="8">
        <f t="shared" si="812"/>
        <v>1.006724744</v>
      </c>
      <c r="S1432" s="3">
        <f t="shared" si="813"/>
        <v>7.8098726100000002</v>
      </c>
      <c r="T1432" s="3">
        <f t="shared" si="814"/>
        <v>0</v>
      </c>
      <c r="U1432" s="97" t="str">
        <f t="shared" ref="U1432" si="862">U1431</f>
        <v>A+J=</v>
      </c>
      <c r="V1432" s="122">
        <f t="shared" si="799"/>
        <v>46193</v>
      </c>
      <c r="W1432" s="4"/>
      <c r="X1432" s="17"/>
      <c r="Y1432" s="16"/>
      <c r="Z1432" s="16"/>
      <c r="AD1432" s="5"/>
    </row>
    <row r="1433" spans="1:30" x14ac:dyDescent="0.2">
      <c r="A1433" s="98">
        <f t="shared" si="845"/>
        <v>46185</v>
      </c>
      <c r="B1433" s="96">
        <f t="shared" si="801"/>
        <v>1169.6313769600001</v>
      </c>
      <c r="C1433" s="3">
        <f t="shared" si="802"/>
        <v>1159.1436933699999</v>
      </c>
      <c r="D1433" s="99">
        <f t="shared" si="803"/>
        <v>1088.3119999999999</v>
      </c>
      <c r="E1433" s="120">
        <f>IF(DAY(A1432)=$A$5,VLOOKUP(A1432,[1]A!$E$15:$G$200,3),E1432)</f>
        <v>1091.25</v>
      </c>
      <c r="F1433" s="100">
        <f t="shared" si="804"/>
        <v>45312</v>
      </c>
      <c r="G1433" s="141">
        <f t="shared" si="805"/>
        <v>2.6995934989231252E-3</v>
      </c>
      <c r="H1433" s="101">
        <f t="shared" si="806"/>
        <v>23</v>
      </c>
      <c r="I1433" s="101">
        <f t="shared" si="807"/>
        <v>31</v>
      </c>
      <c r="J1433" s="96">
        <f t="shared" si="808"/>
        <v>1.0020022273096274</v>
      </c>
      <c r="K1433" s="96">
        <v>1</v>
      </c>
      <c r="L1433" s="96">
        <f t="shared" si="809"/>
        <v>1.0020022200000001</v>
      </c>
      <c r="M1433" s="96">
        <f t="shared" si="810"/>
        <v>1161.4645540500001</v>
      </c>
      <c r="N1433" s="24">
        <f t="shared" si="848"/>
        <v>0</v>
      </c>
      <c r="O1433" s="95">
        <f t="shared" si="849"/>
        <v>0</v>
      </c>
      <c r="P1433" s="96">
        <f t="shared" si="811"/>
        <v>0</v>
      </c>
      <c r="Q1433" s="5">
        <f t="shared" si="846"/>
        <v>0.12</v>
      </c>
      <c r="R1433" s="8">
        <f t="shared" si="812"/>
        <v>1.0070314869999999</v>
      </c>
      <c r="S1433" s="3">
        <f t="shared" si="813"/>
        <v>8.1668229100000005</v>
      </c>
      <c r="T1433" s="3">
        <f t="shared" si="814"/>
        <v>0</v>
      </c>
      <c r="U1433" s="97" t="str">
        <f t="shared" ref="U1433" si="863">U1432</f>
        <v>A+J=</v>
      </c>
      <c r="V1433" s="122">
        <f t="shared" si="799"/>
        <v>46193</v>
      </c>
      <c r="W1433" s="4"/>
      <c r="X1433" s="17"/>
      <c r="Y1433" s="16"/>
      <c r="Z1433" s="16"/>
      <c r="AD1433" s="5"/>
    </row>
    <row r="1434" spans="1:30" x14ac:dyDescent="0.2">
      <c r="A1434" s="98">
        <f t="shared" si="845"/>
        <v>46186</v>
      </c>
      <c r="B1434" s="96">
        <f t="shared" si="801"/>
        <v>1170.0895167799999</v>
      </c>
      <c r="C1434" s="3">
        <f t="shared" si="802"/>
        <v>1159.1436933699999</v>
      </c>
      <c r="D1434" s="99">
        <f t="shared" si="803"/>
        <v>1088.3119999999999</v>
      </c>
      <c r="E1434" s="120">
        <f>IF(DAY(A1433)=$A$5,VLOOKUP(A1433,[1]A!$E$15:$G$200,3),E1433)</f>
        <v>1091.25</v>
      </c>
      <c r="F1434" s="100">
        <f t="shared" si="804"/>
        <v>45312</v>
      </c>
      <c r="G1434" s="141">
        <f t="shared" si="805"/>
        <v>2.6995934989231252E-3</v>
      </c>
      <c r="H1434" s="101">
        <f t="shared" si="806"/>
        <v>24</v>
      </c>
      <c r="I1434" s="101">
        <f t="shared" si="807"/>
        <v>31</v>
      </c>
      <c r="J1434" s="96">
        <f t="shared" si="808"/>
        <v>1.00208937155237</v>
      </c>
      <c r="K1434" s="96">
        <v>1</v>
      </c>
      <c r="L1434" s="96">
        <f t="shared" si="809"/>
        <v>1.00208937</v>
      </c>
      <c r="M1434" s="96">
        <f t="shared" si="810"/>
        <v>1161.56557342</v>
      </c>
      <c r="N1434" s="24">
        <f t="shared" si="848"/>
        <v>0</v>
      </c>
      <c r="O1434" s="95">
        <f t="shared" si="849"/>
        <v>0</v>
      </c>
      <c r="P1434" s="96">
        <f t="shared" si="811"/>
        <v>0</v>
      </c>
      <c r="Q1434" s="5">
        <f t="shared" si="846"/>
        <v>0.12</v>
      </c>
      <c r="R1434" s="8">
        <f t="shared" si="812"/>
        <v>1.0073383229999999</v>
      </c>
      <c r="S1434" s="3">
        <f t="shared" si="813"/>
        <v>8.5239433600000005</v>
      </c>
      <c r="T1434" s="3">
        <f t="shared" si="814"/>
        <v>0</v>
      </c>
      <c r="U1434" s="97" t="str">
        <f t="shared" ref="U1434" si="864">U1433</f>
        <v>A+J=</v>
      </c>
      <c r="V1434" s="122">
        <f t="shared" si="799"/>
        <v>46193</v>
      </c>
      <c r="W1434" s="4"/>
      <c r="X1434" s="17"/>
      <c r="Y1434" s="16"/>
      <c r="Z1434" s="16"/>
      <c r="AD1434" s="5"/>
    </row>
    <row r="1435" spans="1:30" x14ac:dyDescent="0.2">
      <c r="A1435" s="98">
        <f t="shared" si="845"/>
        <v>46187</v>
      </c>
      <c r="B1435" s="96">
        <f t="shared" si="801"/>
        <v>1170.54782664</v>
      </c>
      <c r="C1435" s="3">
        <f t="shared" si="802"/>
        <v>1159.1436933699999</v>
      </c>
      <c r="D1435" s="99">
        <f t="shared" si="803"/>
        <v>1088.3119999999999</v>
      </c>
      <c r="E1435" s="120">
        <f>IF(DAY(A1434)=$A$5,VLOOKUP(A1434,[1]A!$E$15:$G$200,3),E1434)</f>
        <v>1091.25</v>
      </c>
      <c r="F1435" s="100">
        <f t="shared" si="804"/>
        <v>45312</v>
      </c>
      <c r="G1435" s="141">
        <f t="shared" si="805"/>
        <v>2.6995934989231252E-3</v>
      </c>
      <c r="H1435" s="101">
        <f t="shared" si="806"/>
        <v>25</v>
      </c>
      <c r="I1435" s="101">
        <f t="shared" si="807"/>
        <v>31</v>
      </c>
      <c r="J1435" s="96">
        <f t="shared" si="808"/>
        <v>1.0021765233740567</v>
      </c>
      <c r="K1435" s="96">
        <v>1</v>
      </c>
      <c r="L1435" s="96">
        <f t="shared" si="809"/>
        <v>1.0021765199999999</v>
      </c>
      <c r="M1435" s="96">
        <f t="shared" si="810"/>
        <v>1161.6665928</v>
      </c>
      <c r="N1435" s="24">
        <f t="shared" si="848"/>
        <v>0</v>
      </c>
      <c r="O1435" s="95">
        <f t="shared" si="849"/>
        <v>0</v>
      </c>
      <c r="P1435" s="96">
        <f t="shared" si="811"/>
        <v>0</v>
      </c>
      <c r="Q1435" s="5">
        <f t="shared" si="846"/>
        <v>0.12</v>
      </c>
      <c r="R1435" s="8">
        <f t="shared" si="812"/>
        <v>1.0076452520000001</v>
      </c>
      <c r="S1435" s="3">
        <f t="shared" si="813"/>
        <v>8.8812338400000002</v>
      </c>
      <c r="T1435" s="3">
        <f t="shared" si="814"/>
        <v>0</v>
      </c>
      <c r="U1435" s="97" t="str">
        <f t="shared" ref="U1435" si="865">U1434</f>
        <v>A+J=</v>
      </c>
      <c r="V1435" s="122">
        <f t="shared" si="799"/>
        <v>46193</v>
      </c>
      <c r="W1435" s="4"/>
      <c r="X1435" s="17"/>
      <c r="Y1435" s="16"/>
      <c r="Z1435" s="16"/>
      <c r="AD1435" s="5"/>
    </row>
    <row r="1436" spans="1:30" x14ac:dyDescent="0.2">
      <c r="A1436" s="98">
        <f t="shared" si="845"/>
        <v>46188</v>
      </c>
      <c r="B1436" s="96">
        <f t="shared" si="801"/>
        <v>1171.00631939</v>
      </c>
      <c r="C1436" s="3">
        <f t="shared" si="802"/>
        <v>1159.1436933699999</v>
      </c>
      <c r="D1436" s="99">
        <f t="shared" si="803"/>
        <v>1088.3119999999999</v>
      </c>
      <c r="E1436" s="120">
        <f>IF(DAY(A1435)=$A$5,VLOOKUP(A1435,[1]A!$E$15:$G$200,3),E1435)</f>
        <v>1091.25</v>
      </c>
      <c r="F1436" s="100">
        <f t="shared" si="804"/>
        <v>45312</v>
      </c>
      <c r="G1436" s="141">
        <f t="shared" si="805"/>
        <v>2.6995934989231252E-3</v>
      </c>
      <c r="H1436" s="101">
        <f t="shared" si="806"/>
        <v>26</v>
      </c>
      <c r="I1436" s="101">
        <f t="shared" si="807"/>
        <v>31</v>
      </c>
      <c r="J1436" s="96">
        <f t="shared" si="808"/>
        <v>1.0022636827753468</v>
      </c>
      <c r="K1436" s="96">
        <v>1</v>
      </c>
      <c r="L1436" s="96">
        <f t="shared" si="809"/>
        <v>1.00226368</v>
      </c>
      <c r="M1436" s="96">
        <f t="shared" si="810"/>
        <v>1161.7676237600001</v>
      </c>
      <c r="N1436" s="24">
        <f t="shared" si="848"/>
        <v>0</v>
      </c>
      <c r="O1436" s="95">
        <f t="shared" si="849"/>
        <v>0</v>
      </c>
      <c r="P1436" s="96">
        <f t="shared" si="811"/>
        <v>0</v>
      </c>
      <c r="Q1436" s="5">
        <f t="shared" si="846"/>
        <v>0.12</v>
      </c>
      <c r="R1436" s="8">
        <f t="shared" si="812"/>
        <v>1.0079522750000001</v>
      </c>
      <c r="S1436" s="3">
        <f t="shared" si="813"/>
        <v>9.2386956300000005</v>
      </c>
      <c r="T1436" s="3">
        <f t="shared" si="814"/>
        <v>0</v>
      </c>
      <c r="U1436" s="97" t="str">
        <f t="shared" ref="U1436" si="866">U1435</f>
        <v>A+J=</v>
      </c>
      <c r="V1436" s="122">
        <f t="shared" si="799"/>
        <v>46193</v>
      </c>
      <c r="W1436" s="4"/>
      <c r="X1436" s="17"/>
      <c r="Y1436" s="16"/>
      <c r="Z1436" s="16"/>
      <c r="AD1436" s="5"/>
    </row>
    <row r="1437" spans="1:30" x14ac:dyDescent="0.2">
      <c r="A1437" s="98">
        <f t="shared" si="845"/>
        <v>46189</v>
      </c>
      <c r="B1437" s="96">
        <f t="shared" si="801"/>
        <v>1171.4649822399999</v>
      </c>
      <c r="C1437" s="3">
        <f t="shared" si="802"/>
        <v>1159.1436933699999</v>
      </c>
      <c r="D1437" s="99">
        <f t="shared" si="803"/>
        <v>1088.3119999999999</v>
      </c>
      <c r="E1437" s="120">
        <f>IF(DAY(A1436)=$A$5,VLOOKUP(A1436,[1]A!$E$15:$G$200,3),E1436)</f>
        <v>1091.25</v>
      </c>
      <c r="F1437" s="100">
        <f t="shared" si="804"/>
        <v>45312</v>
      </c>
      <c r="G1437" s="141">
        <f t="shared" si="805"/>
        <v>2.6995934989231252E-3</v>
      </c>
      <c r="H1437" s="101">
        <f t="shared" si="806"/>
        <v>27</v>
      </c>
      <c r="I1437" s="101">
        <f t="shared" si="807"/>
        <v>31</v>
      </c>
      <c r="J1437" s="96">
        <f t="shared" si="808"/>
        <v>1.0023508497568998</v>
      </c>
      <c r="K1437" s="96">
        <v>1</v>
      </c>
      <c r="L1437" s="96">
        <f t="shared" si="809"/>
        <v>1.0023508400000001</v>
      </c>
      <c r="M1437" s="96">
        <f t="shared" si="810"/>
        <v>1161.8686547299999</v>
      </c>
      <c r="N1437" s="24">
        <f t="shared" si="848"/>
        <v>0</v>
      </c>
      <c r="O1437" s="95">
        <f t="shared" si="849"/>
        <v>0</v>
      </c>
      <c r="P1437" s="96">
        <f t="shared" si="811"/>
        <v>0</v>
      </c>
      <c r="Q1437" s="5">
        <f t="shared" si="846"/>
        <v>0.12</v>
      </c>
      <c r="R1437" s="8">
        <f t="shared" si="812"/>
        <v>1.0082593909999999</v>
      </c>
      <c r="S1437" s="3">
        <f t="shared" si="813"/>
        <v>9.5963275100000001</v>
      </c>
      <c r="T1437" s="3">
        <f t="shared" si="814"/>
        <v>0</v>
      </c>
      <c r="U1437" s="97" t="str">
        <f t="shared" ref="U1437" si="867">U1436</f>
        <v>A+J=</v>
      </c>
      <c r="V1437" s="122">
        <f t="shared" si="799"/>
        <v>46193</v>
      </c>
      <c r="W1437" s="4"/>
      <c r="X1437" s="17"/>
      <c r="Y1437" s="16"/>
      <c r="Z1437" s="16"/>
      <c r="AD1437" s="5"/>
    </row>
    <row r="1438" spans="1:30" x14ac:dyDescent="0.2">
      <c r="A1438" s="98">
        <f t="shared" si="845"/>
        <v>46190</v>
      </c>
      <c r="B1438" s="96">
        <f t="shared" si="801"/>
        <v>1171.9238397300001</v>
      </c>
      <c r="C1438" s="3">
        <f t="shared" si="802"/>
        <v>1159.1436933699999</v>
      </c>
      <c r="D1438" s="99">
        <f t="shared" si="803"/>
        <v>1088.3119999999999</v>
      </c>
      <c r="E1438" s="120">
        <f>IF(DAY(A1437)=$A$5,VLOOKUP(A1437,[1]A!$E$15:$G$200,3),E1437)</f>
        <v>1091.25</v>
      </c>
      <c r="F1438" s="100">
        <f t="shared" si="804"/>
        <v>45312</v>
      </c>
      <c r="G1438" s="141">
        <f t="shared" si="805"/>
        <v>2.6995934989231252E-3</v>
      </c>
      <c r="H1438" s="101">
        <f t="shared" si="806"/>
        <v>28</v>
      </c>
      <c r="I1438" s="101">
        <f t="shared" si="807"/>
        <v>31</v>
      </c>
      <c r="J1438" s="96">
        <f t="shared" si="808"/>
        <v>1.0024380243193745</v>
      </c>
      <c r="K1438" s="96">
        <v>1</v>
      </c>
      <c r="L1438" s="96">
        <f t="shared" si="809"/>
        <v>1.00243802</v>
      </c>
      <c r="M1438" s="96">
        <f t="shared" si="810"/>
        <v>1161.96970887</v>
      </c>
      <c r="N1438" s="24">
        <f t="shared" si="848"/>
        <v>0</v>
      </c>
      <c r="O1438" s="95">
        <f t="shared" si="849"/>
        <v>0</v>
      </c>
      <c r="P1438" s="96">
        <f t="shared" si="811"/>
        <v>0</v>
      </c>
      <c r="Q1438" s="5">
        <f t="shared" si="846"/>
        <v>0.12</v>
      </c>
      <c r="R1438" s="8">
        <f t="shared" si="812"/>
        <v>1.0085666010000001</v>
      </c>
      <c r="S1438" s="3">
        <f t="shared" si="813"/>
        <v>9.9541308599999994</v>
      </c>
      <c r="T1438" s="3">
        <f t="shared" si="814"/>
        <v>0</v>
      </c>
      <c r="U1438" s="97" t="str">
        <f t="shared" ref="U1438" si="868">U1437</f>
        <v>A+J=</v>
      </c>
      <c r="V1438" s="122">
        <f t="shared" si="799"/>
        <v>46193</v>
      </c>
      <c r="W1438" s="4"/>
      <c r="X1438" s="17"/>
      <c r="Y1438" s="16"/>
      <c r="Z1438" s="16"/>
      <c r="AD1438" s="5"/>
    </row>
    <row r="1439" spans="1:30" x14ac:dyDescent="0.2">
      <c r="A1439" s="98">
        <f t="shared" si="845"/>
        <v>46191</v>
      </c>
      <c r="B1439" s="96">
        <f t="shared" si="801"/>
        <v>1172.38286857</v>
      </c>
      <c r="C1439" s="3">
        <f t="shared" si="802"/>
        <v>1159.1436933699999</v>
      </c>
      <c r="D1439" s="99">
        <f t="shared" si="803"/>
        <v>1088.3119999999999</v>
      </c>
      <c r="E1439" s="120">
        <f>IF(DAY(A1438)=$A$5,VLOOKUP(A1438,[1]A!$E$15:$G$200,3),E1438)</f>
        <v>1091.25</v>
      </c>
      <c r="F1439" s="100">
        <f t="shared" si="804"/>
        <v>45312</v>
      </c>
      <c r="G1439" s="141">
        <f t="shared" si="805"/>
        <v>2.6995934989231252E-3</v>
      </c>
      <c r="H1439" s="101">
        <f t="shared" si="806"/>
        <v>29</v>
      </c>
      <c r="I1439" s="101">
        <f t="shared" si="807"/>
        <v>31</v>
      </c>
      <c r="J1439" s="96">
        <f t="shared" si="808"/>
        <v>1.0025252064634302</v>
      </c>
      <c r="K1439" s="96">
        <v>1</v>
      </c>
      <c r="L1439" s="96">
        <f t="shared" si="809"/>
        <v>1.0025252</v>
      </c>
      <c r="M1439" s="96">
        <f t="shared" si="810"/>
        <v>1162.07076302</v>
      </c>
      <c r="N1439" s="24">
        <f t="shared" si="848"/>
        <v>0</v>
      </c>
      <c r="O1439" s="95">
        <f t="shared" si="849"/>
        <v>0</v>
      </c>
      <c r="P1439" s="96">
        <f t="shared" si="811"/>
        <v>0</v>
      </c>
      <c r="Q1439" s="5">
        <f t="shared" si="846"/>
        <v>0.12</v>
      </c>
      <c r="R1439" s="8">
        <f t="shared" si="812"/>
        <v>1.008873905</v>
      </c>
      <c r="S1439" s="3">
        <f t="shared" si="813"/>
        <v>10.31210555</v>
      </c>
      <c r="T1439" s="3">
        <f t="shared" si="814"/>
        <v>0</v>
      </c>
      <c r="U1439" s="97" t="str">
        <f t="shared" ref="U1439" si="869">U1438</f>
        <v>A+J=</v>
      </c>
      <c r="V1439" s="122">
        <f t="shared" si="799"/>
        <v>46193</v>
      </c>
      <c r="W1439" s="4"/>
      <c r="X1439" s="17"/>
      <c r="Y1439" s="16"/>
      <c r="Z1439" s="16"/>
      <c r="AD1439" s="5"/>
    </row>
    <row r="1440" spans="1:30" x14ac:dyDescent="0.2">
      <c r="A1440" s="98">
        <f t="shared" si="845"/>
        <v>46192</v>
      </c>
      <c r="B1440" s="96">
        <f t="shared" si="801"/>
        <v>1172.8420792899999</v>
      </c>
      <c r="C1440" s="3">
        <f t="shared" si="802"/>
        <v>1159.1436933699999</v>
      </c>
      <c r="D1440" s="99">
        <f t="shared" si="803"/>
        <v>1088.3119999999999</v>
      </c>
      <c r="E1440" s="120">
        <f>IF(DAY(A1439)=$A$5,VLOOKUP(A1439,[1]A!$E$15:$G$200,3),E1439)</f>
        <v>1091.25</v>
      </c>
      <c r="F1440" s="100">
        <f t="shared" si="804"/>
        <v>45312</v>
      </c>
      <c r="G1440" s="141">
        <f t="shared" si="805"/>
        <v>2.6995934989231252E-3</v>
      </c>
      <c r="H1440" s="101">
        <f t="shared" si="806"/>
        <v>30</v>
      </c>
      <c r="I1440" s="101">
        <f t="shared" si="807"/>
        <v>31</v>
      </c>
      <c r="J1440" s="96">
        <f t="shared" si="808"/>
        <v>1.0026123961897266</v>
      </c>
      <c r="K1440" s="96">
        <v>1</v>
      </c>
      <c r="L1440" s="96">
        <f t="shared" si="809"/>
        <v>1.0026123899999999</v>
      </c>
      <c r="M1440" s="96">
        <f t="shared" si="810"/>
        <v>1162.1718287599999</v>
      </c>
      <c r="N1440" s="24">
        <f t="shared" si="848"/>
        <v>0</v>
      </c>
      <c r="O1440" s="95">
        <f t="shared" si="849"/>
        <v>0</v>
      </c>
      <c r="P1440" s="96">
        <f t="shared" si="811"/>
        <v>0</v>
      </c>
      <c r="Q1440" s="5">
        <f t="shared" si="846"/>
        <v>0.12</v>
      </c>
      <c r="R1440" s="8">
        <f t="shared" si="812"/>
        <v>1.009181302</v>
      </c>
      <c r="S1440" s="3">
        <f t="shared" si="813"/>
        <v>10.670250530000001</v>
      </c>
      <c r="T1440" s="3">
        <f t="shared" si="814"/>
        <v>0</v>
      </c>
      <c r="U1440" s="97" t="str">
        <f t="shared" ref="U1440" si="870">U1439</f>
        <v>A+J=</v>
      </c>
      <c r="V1440" s="122">
        <f t="shared" si="799"/>
        <v>46193</v>
      </c>
      <c r="W1440" s="4"/>
      <c r="X1440" s="17"/>
      <c r="Y1440" s="16"/>
      <c r="Z1440" s="16"/>
      <c r="AD1440" s="5"/>
    </row>
    <row r="1441" spans="1:30" x14ac:dyDescent="0.2">
      <c r="A1441" s="98">
        <f t="shared" si="845"/>
        <v>46193</v>
      </c>
      <c r="B1441" s="96">
        <f t="shared" si="801"/>
        <v>1173.3014731000001</v>
      </c>
      <c r="C1441" s="3">
        <f t="shared" si="802"/>
        <v>1159.1436933699999</v>
      </c>
      <c r="D1441" s="99">
        <f t="shared" si="803"/>
        <v>1088.3119999999999</v>
      </c>
      <c r="E1441" s="120">
        <f>IF(DAY(A1440)=$A$5,VLOOKUP(A1440,[1]A!$E$15:$G$200,3),E1440)</f>
        <v>1091.25</v>
      </c>
      <c r="F1441" s="100">
        <f t="shared" si="804"/>
        <v>45312</v>
      </c>
      <c r="G1441" s="141">
        <f t="shared" si="805"/>
        <v>2.6995934989231252E-3</v>
      </c>
      <c r="H1441" s="101">
        <f t="shared" si="806"/>
        <v>31</v>
      </c>
      <c r="I1441" s="101">
        <f t="shared" si="807"/>
        <v>31</v>
      </c>
      <c r="J1441" s="96">
        <f t="shared" si="808"/>
        <v>1.0026995934989231</v>
      </c>
      <c r="K1441" s="96">
        <v>1</v>
      </c>
      <c r="L1441" s="96">
        <f t="shared" si="809"/>
        <v>1.00269959</v>
      </c>
      <c r="M1441" s="96">
        <f t="shared" si="810"/>
        <v>1162.2729060900001</v>
      </c>
      <c r="N1441" s="24">
        <f t="shared" si="848"/>
        <v>47</v>
      </c>
      <c r="O1441" s="95">
        <f t="shared" si="849"/>
        <v>5.0000000000000001E-3</v>
      </c>
      <c r="P1441" s="96">
        <f t="shared" si="811"/>
        <v>5.8113645299999996</v>
      </c>
      <c r="Q1441" s="5">
        <f t="shared" si="846"/>
        <v>0.12</v>
      </c>
      <c r="R1441" s="8">
        <f t="shared" si="812"/>
        <v>1.0094887930000001</v>
      </c>
      <c r="S1441" s="3">
        <f t="shared" si="813"/>
        <v>11.02856701</v>
      </c>
      <c r="T1441" s="3">
        <f t="shared" si="814"/>
        <v>16.839931539999998</v>
      </c>
      <c r="U1441" s="97" t="str">
        <f t="shared" ref="U1441" si="871">U1440</f>
        <v>A+J=</v>
      </c>
      <c r="V1441" s="122">
        <f t="shared" si="799"/>
        <v>46193</v>
      </c>
      <c r="W1441" s="4"/>
      <c r="X1441" s="17"/>
      <c r="Y1441" s="16"/>
      <c r="Z1441" s="16"/>
      <c r="AD1441" s="5"/>
    </row>
    <row r="1442" spans="1:30" x14ac:dyDescent="0.2">
      <c r="A1442" s="98">
        <f t="shared" si="845"/>
        <v>46194</v>
      </c>
      <c r="B1442" s="96">
        <f t="shared" si="801"/>
        <v>1156.92960698</v>
      </c>
      <c r="C1442" s="3">
        <f t="shared" si="802"/>
        <v>1156.4615415600001</v>
      </c>
      <c r="D1442" s="99">
        <f t="shared" si="803"/>
        <v>1088.3119999999999</v>
      </c>
      <c r="E1442" s="120">
        <f>IF(DAY(A1441)=$A$5,VLOOKUP(A1441,[1]A!$E$15:$G$200,3),E1441)</f>
        <v>1091.25</v>
      </c>
      <c r="F1442" s="100">
        <f t="shared" si="804"/>
        <v>45312</v>
      </c>
      <c r="G1442" s="141">
        <f t="shared" si="805"/>
        <v>2.6995934989231252E-3</v>
      </c>
      <c r="H1442" s="101">
        <f t="shared" si="806"/>
        <v>1</v>
      </c>
      <c r="I1442" s="101">
        <f t="shared" si="807"/>
        <v>30</v>
      </c>
      <c r="J1442" s="96">
        <f t="shared" si="808"/>
        <v>1.0000898692427045</v>
      </c>
      <c r="K1442" s="96">
        <v>1</v>
      </c>
      <c r="L1442" s="96">
        <f t="shared" si="809"/>
        <v>1.0000898600000001</v>
      </c>
      <c r="M1442" s="96">
        <f t="shared" si="810"/>
        <v>1156.56546119</v>
      </c>
      <c r="N1442" s="24">
        <f t="shared" si="848"/>
        <v>0</v>
      </c>
      <c r="O1442" s="95">
        <f t="shared" si="849"/>
        <v>0</v>
      </c>
      <c r="P1442" s="96">
        <f t="shared" si="811"/>
        <v>0</v>
      </c>
      <c r="Q1442" s="5">
        <f t="shared" si="846"/>
        <v>0.12</v>
      </c>
      <c r="R1442" s="8">
        <f t="shared" si="812"/>
        <v>1.0003148509999999</v>
      </c>
      <c r="S1442" s="3">
        <f t="shared" si="813"/>
        <v>0.36414579000000002</v>
      </c>
      <c r="T1442" s="3">
        <f t="shared" si="814"/>
        <v>0</v>
      </c>
      <c r="U1442" s="97" t="str">
        <f t="shared" ref="U1442" si="872">U1441</f>
        <v>A+J=</v>
      </c>
      <c r="V1442" s="122">
        <f t="shared" si="799"/>
        <v>46223</v>
      </c>
      <c r="W1442" s="4"/>
      <c r="X1442" s="17"/>
      <c r="Y1442" s="16"/>
      <c r="Z1442" s="16"/>
      <c r="AD1442" s="5"/>
    </row>
    <row r="1443" spans="1:30" x14ac:dyDescent="0.2">
      <c r="A1443" s="98">
        <f t="shared" si="845"/>
        <v>46195</v>
      </c>
      <c r="B1443" s="96">
        <f t="shared" si="801"/>
        <v>1157.3978766500002</v>
      </c>
      <c r="C1443" s="3">
        <f t="shared" si="802"/>
        <v>1156.4615415600001</v>
      </c>
      <c r="D1443" s="99">
        <f t="shared" si="803"/>
        <v>1088.3119999999999</v>
      </c>
      <c r="E1443" s="120">
        <f>IF(DAY(A1442)=$A$5,VLOOKUP(A1442,[1]A!$E$15:$G$200,3),E1442)</f>
        <v>1091.25</v>
      </c>
      <c r="F1443" s="100">
        <f t="shared" si="804"/>
        <v>45312</v>
      </c>
      <c r="G1443" s="141">
        <f t="shared" si="805"/>
        <v>2.6995934989231252E-3</v>
      </c>
      <c r="H1443" s="101">
        <f t="shared" si="806"/>
        <v>2</v>
      </c>
      <c r="I1443" s="101">
        <f t="shared" si="807"/>
        <v>30</v>
      </c>
      <c r="J1443" s="96">
        <f t="shared" si="808"/>
        <v>1.0001797465618898</v>
      </c>
      <c r="K1443" s="96">
        <v>1</v>
      </c>
      <c r="L1443" s="96">
        <f t="shared" si="809"/>
        <v>1.0001797400000001</v>
      </c>
      <c r="M1443" s="96">
        <f t="shared" si="810"/>
        <v>1156.6694039500001</v>
      </c>
      <c r="N1443" s="24">
        <f t="shared" si="848"/>
        <v>0</v>
      </c>
      <c r="O1443" s="95">
        <f t="shared" si="849"/>
        <v>0</v>
      </c>
      <c r="P1443" s="96">
        <f t="shared" si="811"/>
        <v>0</v>
      </c>
      <c r="Q1443" s="5">
        <f t="shared" si="846"/>
        <v>0.12</v>
      </c>
      <c r="R1443" s="8">
        <f t="shared" si="812"/>
        <v>1.000629802</v>
      </c>
      <c r="S1443" s="3">
        <f t="shared" si="813"/>
        <v>0.72847269999999997</v>
      </c>
      <c r="T1443" s="3">
        <f t="shared" si="814"/>
        <v>0</v>
      </c>
      <c r="U1443" s="97" t="str">
        <f t="shared" ref="U1443" si="873">U1442</f>
        <v>A+J=</v>
      </c>
      <c r="V1443" s="122">
        <f t="shared" si="799"/>
        <v>46223</v>
      </c>
      <c r="W1443" s="4"/>
      <c r="X1443" s="17"/>
      <c r="Y1443" s="16"/>
      <c r="Z1443" s="16"/>
      <c r="AD1443" s="5"/>
    </row>
    <row r="1444" spans="1:30" x14ac:dyDescent="0.2">
      <c r="A1444" s="98">
        <f t="shared" si="845"/>
        <v>46196</v>
      </c>
      <c r="B1444" s="96">
        <f t="shared" si="801"/>
        <v>1157.8663379</v>
      </c>
      <c r="C1444" s="3">
        <f t="shared" si="802"/>
        <v>1156.4615415600001</v>
      </c>
      <c r="D1444" s="99">
        <f t="shared" si="803"/>
        <v>1088.3119999999999</v>
      </c>
      <c r="E1444" s="120">
        <f>IF(DAY(A1443)=$A$5,VLOOKUP(A1443,[1]A!$E$15:$G$200,3),E1443)</f>
        <v>1091.25</v>
      </c>
      <c r="F1444" s="100">
        <f t="shared" si="804"/>
        <v>45312</v>
      </c>
      <c r="G1444" s="141">
        <f t="shared" si="805"/>
        <v>2.6995934989231252E-3</v>
      </c>
      <c r="H1444" s="101">
        <f t="shared" si="806"/>
        <v>3</v>
      </c>
      <c r="I1444" s="101">
        <f t="shared" si="807"/>
        <v>30</v>
      </c>
      <c r="J1444" s="96">
        <f t="shared" si="808"/>
        <v>1.0002696319582818</v>
      </c>
      <c r="K1444" s="96">
        <v>1</v>
      </c>
      <c r="L1444" s="96">
        <f t="shared" si="809"/>
        <v>1.00026963</v>
      </c>
      <c r="M1444" s="96">
        <f t="shared" si="810"/>
        <v>1156.7733582799999</v>
      </c>
      <c r="N1444" s="24">
        <f t="shared" si="848"/>
        <v>0</v>
      </c>
      <c r="O1444" s="95">
        <f t="shared" si="849"/>
        <v>0</v>
      </c>
      <c r="P1444" s="96">
        <f t="shared" si="811"/>
        <v>0</v>
      </c>
      <c r="Q1444" s="5">
        <f t="shared" si="846"/>
        <v>0.12</v>
      </c>
      <c r="R1444" s="8">
        <f t="shared" si="812"/>
        <v>1.0009448519999999</v>
      </c>
      <c r="S1444" s="3">
        <f t="shared" si="813"/>
        <v>1.0929796199999999</v>
      </c>
      <c r="T1444" s="3">
        <f t="shared" si="814"/>
        <v>0</v>
      </c>
      <c r="U1444" s="97" t="str">
        <f t="shared" ref="U1444" si="874">U1443</f>
        <v>A+J=</v>
      </c>
      <c r="V1444" s="122">
        <f t="shared" si="799"/>
        <v>46223</v>
      </c>
      <c r="W1444" s="4"/>
      <c r="X1444" s="17"/>
      <c r="Y1444" s="16"/>
      <c r="Z1444" s="16"/>
      <c r="AD1444" s="5"/>
    </row>
    <row r="1445" spans="1:30" x14ac:dyDescent="0.2">
      <c r="A1445" s="98">
        <f t="shared" si="845"/>
        <v>46197</v>
      </c>
      <c r="B1445" s="96">
        <f t="shared" si="801"/>
        <v>1158.3349791799999</v>
      </c>
      <c r="C1445" s="3">
        <f t="shared" si="802"/>
        <v>1156.4615415600001</v>
      </c>
      <c r="D1445" s="99">
        <f t="shared" si="803"/>
        <v>1088.3119999999999</v>
      </c>
      <c r="E1445" s="120">
        <f>IF(DAY(A1444)=$A$5,VLOOKUP(A1444,[1]A!$E$15:$G$200,3),E1444)</f>
        <v>1091.25</v>
      </c>
      <c r="F1445" s="100">
        <f t="shared" si="804"/>
        <v>45312</v>
      </c>
      <c r="G1445" s="141">
        <f t="shared" si="805"/>
        <v>2.6995934989231252E-3</v>
      </c>
      <c r="H1445" s="101">
        <f t="shared" si="806"/>
        <v>4</v>
      </c>
      <c r="I1445" s="101">
        <f t="shared" si="807"/>
        <v>30</v>
      </c>
      <c r="J1445" s="96">
        <f t="shared" si="808"/>
        <v>1.0003595254326061</v>
      </c>
      <c r="K1445" s="96">
        <v>1</v>
      </c>
      <c r="L1445" s="96">
        <f t="shared" si="809"/>
        <v>1.0003595199999999</v>
      </c>
      <c r="M1445" s="96">
        <f t="shared" si="810"/>
        <v>1156.87731261</v>
      </c>
      <c r="N1445" s="24">
        <f t="shared" si="848"/>
        <v>0</v>
      </c>
      <c r="O1445" s="95">
        <f t="shared" si="849"/>
        <v>0</v>
      </c>
      <c r="P1445" s="96">
        <f t="shared" si="811"/>
        <v>0</v>
      </c>
      <c r="Q1445" s="5">
        <f t="shared" si="846"/>
        <v>0.12</v>
      </c>
      <c r="R1445" s="8">
        <f t="shared" si="812"/>
        <v>1.0012600009999999</v>
      </c>
      <c r="S1445" s="3">
        <f t="shared" si="813"/>
        <v>1.45766657</v>
      </c>
      <c r="T1445" s="3">
        <f t="shared" si="814"/>
        <v>0</v>
      </c>
      <c r="U1445" s="97" t="str">
        <f t="shared" ref="U1445" si="875">U1444</f>
        <v>A+J=</v>
      </c>
      <c r="V1445" s="122">
        <f t="shared" si="799"/>
        <v>46223</v>
      </c>
      <c r="W1445" s="4"/>
      <c r="X1445" s="17"/>
      <c r="Y1445" s="16"/>
      <c r="Z1445" s="16"/>
      <c r="AD1445" s="5"/>
    </row>
    <row r="1446" spans="1:30" x14ac:dyDescent="0.2">
      <c r="A1446" s="98">
        <f t="shared" si="845"/>
        <v>46198</v>
      </c>
      <c r="B1446" s="96">
        <f t="shared" si="801"/>
        <v>1158.8038121</v>
      </c>
      <c r="C1446" s="3">
        <f t="shared" si="802"/>
        <v>1156.4615415600001</v>
      </c>
      <c r="D1446" s="99">
        <f t="shared" si="803"/>
        <v>1088.3119999999999</v>
      </c>
      <c r="E1446" s="120">
        <f>IF(DAY(A1445)=$A$5,VLOOKUP(A1445,[1]A!$E$15:$G$200,3),E1445)</f>
        <v>1091.25</v>
      </c>
      <c r="F1446" s="100">
        <f t="shared" si="804"/>
        <v>45312</v>
      </c>
      <c r="G1446" s="141">
        <f t="shared" si="805"/>
        <v>2.6995934989231252E-3</v>
      </c>
      <c r="H1446" s="101">
        <f t="shared" si="806"/>
        <v>5</v>
      </c>
      <c r="I1446" s="101">
        <f t="shared" si="807"/>
        <v>30</v>
      </c>
      <c r="J1446" s="96">
        <f t="shared" si="808"/>
        <v>1.000449426985589</v>
      </c>
      <c r="K1446" s="96">
        <v>1</v>
      </c>
      <c r="L1446" s="96">
        <f t="shared" si="809"/>
        <v>1.00044942</v>
      </c>
      <c r="M1446" s="96">
        <f t="shared" si="810"/>
        <v>1156.9812784999999</v>
      </c>
      <c r="N1446" s="24">
        <f t="shared" si="848"/>
        <v>0</v>
      </c>
      <c r="O1446" s="95">
        <f t="shared" si="849"/>
        <v>0</v>
      </c>
      <c r="P1446" s="96">
        <f t="shared" si="811"/>
        <v>0</v>
      </c>
      <c r="Q1446" s="5">
        <f t="shared" si="846"/>
        <v>0.12</v>
      </c>
      <c r="R1446" s="8">
        <f t="shared" si="812"/>
        <v>1.0015752490000001</v>
      </c>
      <c r="S1446" s="3">
        <f t="shared" si="813"/>
        <v>1.8225336000000001</v>
      </c>
      <c r="T1446" s="3">
        <f t="shared" si="814"/>
        <v>0</v>
      </c>
      <c r="U1446" s="97" t="str">
        <f t="shared" ref="U1446" si="876">U1445</f>
        <v>A+J=</v>
      </c>
      <c r="V1446" s="122">
        <f t="shared" si="799"/>
        <v>46223</v>
      </c>
      <c r="W1446" s="4"/>
      <c r="X1446" s="17"/>
      <c r="Y1446" s="16"/>
      <c r="Z1446" s="16"/>
      <c r="AD1446" s="5"/>
    </row>
    <row r="1447" spans="1:30" x14ac:dyDescent="0.2">
      <c r="A1447" s="98">
        <f t="shared" si="845"/>
        <v>46199</v>
      </c>
      <c r="B1447" s="96">
        <f t="shared" si="801"/>
        <v>1159.2728367100001</v>
      </c>
      <c r="C1447" s="3">
        <f t="shared" si="802"/>
        <v>1156.4615415600001</v>
      </c>
      <c r="D1447" s="99">
        <f t="shared" si="803"/>
        <v>1088.3119999999999</v>
      </c>
      <c r="E1447" s="120">
        <f>IF(DAY(A1446)=$A$5,VLOOKUP(A1446,[1]A!$E$15:$G$200,3),E1446)</f>
        <v>1091.25</v>
      </c>
      <c r="F1447" s="100">
        <f t="shared" si="804"/>
        <v>45312</v>
      </c>
      <c r="G1447" s="141">
        <f t="shared" si="805"/>
        <v>2.6995934989231252E-3</v>
      </c>
      <c r="H1447" s="101">
        <f t="shared" si="806"/>
        <v>6</v>
      </c>
      <c r="I1447" s="101">
        <f t="shared" si="807"/>
        <v>30</v>
      </c>
      <c r="J1447" s="96">
        <f t="shared" si="808"/>
        <v>1.0005393366179562</v>
      </c>
      <c r="K1447" s="96">
        <v>1</v>
      </c>
      <c r="L1447" s="96">
        <f t="shared" si="809"/>
        <v>1.0005393300000001</v>
      </c>
      <c r="M1447" s="96">
        <f t="shared" si="810"/>
        <v>1157.08525596</v>
      </c>
      <c r="N1447" s="24">
        <f t="shared" si="848"/>
        <v>0</v>
      </c>
      <c r="O1447" s="95">
        <f t="shared" si="849"/>
        <v>0</v>
      </c>
      <c r="P1447" s="96">
        <f t="shared" si="811"/>
        <v>0</v>
      </c>
      <c r="Q1447" s="5">
        <f t="shared" si="846"/>
        <v>0.12</v>
      </c>
      <c r="R1447" s="8">
        <f t="shared" si="812"/>
        <v>1.001890596</v>
      </c>
      <c r="S1447" s="3">
        <f t="shared" si="813"/>
        <v>2.18758075</v>
      </c>
      <c r="T1447" s="3">
        <f t="shared" si="814"/>
        <v>0</v>
      </c>
      <c r="U1447" s="97" t="str">
        <f t="shared" ref="U1447" si="877">U1446</f>
        <v>A+J=</v>
      </c>
      <c r="V1447" s="122">
        <f t="shared" si="799"/>
        <v>46223</v>
      </c>
      <c r="W1447" s="4"/>
      <c r="X1447" s="17"/>
      <c r="Y1447" s="16"/>
      <c r="Z1447" s="16"/>
      <c r="AD1447" s="5"/>
    </row>
    <row r="1448" spans="1:30" x14ac:dyDescent="0.2">
      <c r="A1448" s="98">
        <f t="shared" si="845"/>
        <v>46200</v>
      </c>
      <c r="B1448" s="96">
        <f t="shared" si="801"/>
        <v>1159.7420542100001</v>
      </c>
      <c r="C1448" s="3">
        <f t="shared" si="802"/>
        <v>1156.4615415600001</v>
      </c>
      <c r="D1448" s="99">
        <f t="shared" si="803"/>
        <v>1088.3119999999999</v>
      </c>
      <c r="E1448" s="120">
        <f>IF(DAY(A1447)=$A$5,VLOOKUP(A1447,[1]A!$E$15:$G$200,3),E1447)</f>
        <v>1091.25</v>
      </c>
      <c r="F1448" s="100">
        <f t="shared" si="804"/>
        <v>45312</v>
      </c>
      <c r="G1448" s="141">
        <f t="shared" si="805"/>
        <v>2.6995934989231252E-3</v>
      </c>
      <c r="H1448" s="101">
        <f t="shared" si="806"/>
        <v>7</v>
      </c>
      <c r="I1448" s="101">
        <f t="shared" si="807"/>
        <v>30</v>
      </c>
      <c r="J1448" s="96">
        <f t="shared" si="808"/>
        <v>1.0006292543304343</v>
      </c>
      <c r="K1448" s="96">
        <v>1</v>
      </c>
      <c r="L1448" s="96">
        <f t="shared" si="809"/>
        <v>1.00062925</v>
      </c>
      <c r="M1448" s="96">
        <f t="shared" si="810"/>
        <v>1157.18924498</v>
      </c>
      <c r="N1448" s="24">
        <f t="shared" si="848"/>
        <v>0</v>
      </c>
      <c r="O1448" s="95">
        <f t="shared" si="849"/>
        <v>0</v>
      </c>
      <c r="P1448" s="96">
        <f t="shared" si="811"/>
        <v>0</v>
      </c>
      <c r="Q1448" s="5">
        <f t="shared" si="846"/>
        <v>0.12</v>
      </c>
      <c r="R1448" s="8">
        <f t="shared" si="812"/>
        <v>1.0022060429999999</v>
      </c>
      <c r="S1448" s="3">
        <f t="shared" si="813"/>
        <v>2.5528092299999998</v>
      </c>
      <c r="T1448" s="3">
        <f t="shared" si="814"/>
        <v>0</v>
      </c>
      <c r="U1448" s="97" t="str">
        <f t="shared" ref="U1448" si="878">U1447</f>
        <v>A+J=</v>
      </c>
      <c r="V1448" s="122">
        <f t="shared" si="799"/>
        <v>46223</v>
      </c>
      <c r="W1448" s="4"/>
      <c r="X1448" s="17"/>
      <c r="Y1448" s="16"/>
      <c r="Z1448" s="16"/>
      <c r="AD1448" s="5"/>
    </row>
    <row r="1449" spans="1:30" x14ac:dyDescent="0.2">
      <c r="A1449" s="98">
        <f t="shared" si="845"/>
        <v>46201</v>
      </c>
      <c r="B1449" s="96">
        <f t="shared" si="801"/>
        <v>1160.21146348</v>
      </c>
      <c r="C1449" s="3">
        <f t="shared" si="802"/>
        <v>1156.4615415600001</v>
      </c>
      <c r="D1449" s="99">
        <f t="shared" si="803"/>
        <v>1088.3119999999999</v>
      </c>
      <c r="E1449" s="120">
        <f>IF(DAY(A1448)=$A$5,VLOOKUP(A1448,[1]A!$E$15:$G$200,3),E1448)</f>
        <v>1091.25</v>
      </c>
      <c r="F1449" s="100">
        <f t="shared" si="804"/>
        <v>45312</v>
      </c>
      <c r="G1449" s="141">
        <f t="shared" si="805"/>
        <v>2.6995934989231252E-3</v>
      </c>
      <c r="H1449" s="101">
        <f t="shared" si="806"/>
        <v>8</v>
      </c>
      <c r="I1449" s="101">
        <f t="shared" si="807"/>
        <v>30</v>
      </c>
      <c r="J1449" s="96">
        <f t="shared" si="808"/>
        <v>1.0007191801237489</v>
      </c>
      <c r="K1449" s="96">
        <v>1</v>
      </c>
      <c r="L1449" s="96">
        <f t="shared" si="809"/>
        <v>1.0007191799999999</v>
      </c>
      <c r="M1449" s="96">
        <f t="shared" si="810"/>
        <v>1157.29324557</v>
      </c>
      <c r="N1449" s="24">
        <f t="shared" si="848"/>
        <v>0</v>
      </c>
      <c r="O1449" s="95">
        <f t="shared" si="849"/>
        <v>0</v>
      </c>
      <c r="P1449" s="96">
        <f t="shared" si="811"/>
        <v>0</v>
      </c>
      <c r="Q1449" s="5">
        <f t="shared" si="846"/>
        <v>0.12</v>
      </c>
      <c r="R1449" s="8">
        <f t="shared" si="812"/>
        <v>1.0025215890000001</v>
      </c>
      <c r="S1449" s="3">
        <f t="shared" si="813"/>
        <v>2.9182179100000001</v>
      </c>
      <c r="T1449" s="3">
        <f t="shared" si="814"/>
        <v>0</v>
      </c>
      <c r="U1449" s="97" t="str">
        <f t="shared" ref="U1449" si="879">U1448</f>
        <v>A+J=</v>
      </c>
      <c r="V1449" s="122">
        <f t="shared" si="799"/>
        <v>46223</v>
      </c>
      <c r="W1449" s="4"/>
      <c r="X1449" s="17"/>
      <c r="Y1449" s="16"/>
      <c r="Z1449" s="16"/>
      <c r="AD1449" s="5"/>
    </row>
    <row r="1450" spans="1:30" x14ac:dyDescent="0.2">
      <c r="A1450" s="98">
        <f t="shared" si="845"/>
        <v>46202</v>
      </c>
      <c r="B1450" s="96">
        <f t="shared" si="801"/>
        <v>1160.68105296</v>
      </c>
      <c r="C1450" s="3">
        <f t="shared" si="802"/>
        <v>1156.4615415600001</v>
      </c>
      <c r="D1450" s="99">
        <f t="shared" si="803"/>
        <v>1088.3119999999999</v>
      </c>
      <c r="E1450" s="120">
        <f>IF(DAY(A1449)=$A$5,VLOOKUP(A1449,[1]A!$E$15:$G$200,3),E1449)</f>
        <v>1091.25</v>
      </c>
      <c r="F1450" s="100">
        <f t="shared" si="804"/>
        <v>45312</v>
      </c>
      <c r="G1450" s="141">
        <f t="shared" si="805"/>
        <v>2.6995934989231252E-3</v>
      </c>
      <c r="H1450" s="101">
        <f t="shared" si="806"/>
        <v>9</v>
      </c>
      <c r="I1450" s="101">
        <f t="shared" si="807"/>
        <v>30</v>
      </c>
      <c r="J1450" s="96">
        <f t="shared" si="808"/>
        <v>1.0008091139986264</v>
      </c>
      <c r="K1450" s="96">
        <v>1</v>
      </c>
      <c r="L1450" s="96">
        <f t="shared" si="809"/>
        <v>1.0008091100000001</v>
      </c>
      <c r="M1450" s="96">
        <f t="shared" si="810"/>
        <v>1157.39724615</v>
      </c>
      <c r="N1450" s="24">
        <f t="shared" si="848"/>
        <v>0</v>
      </c>
      <c r="O1450" s="95">
        <f t="shared" si="849"/>
        <v>0</v>
      </c>
      <c r="P1450" s="96">
        <f t="shared" si="811"/>
        <v>0</v>
      </c>
      <c r="Q1450" s="5">
        <f t="shared" si="846"/>
        <v>0.12</v>
      </c>
      <c r="R1450" s="8">
        <f t="shared" si="812"/>
        <v>1.002837234</v>
      </c>
      <c r="S1450" s="3">
        <f t="shared" si="813"/>
        <v>3.2838068100000002</v>
      </c>
      <c r="T1450" s="3">
        <f t="shared" si="814"/>
        <v>0</v>
      </c>
      <c r="U1450" s="97" t="str">
        <f t="shared" ref="U1450" si="880">U1449</f>
        <v>A+J=</v>
      </c>
      <c r="V1450" s="122">
        <f t="shared" si="799"/>
        <v>46223</v>
      </c>
      <c r="W1450" s="4"/>
      <c r="X1450" s="17"/>
      <c r="Y1450" s="16"/>
      <c r="Z1450" s="16"/>
      <c r="AD1450" s="5"/>
    </row>
    <row r="1451" spans="1:30" x14ac:dyDescent="0.2">
      <c r="A1451" s="98">
        <f t="shared" si="845"/>
        <v>46203</v>
      </c>
      <c r="B1451" s="96">
        <f t="shared" si="801"/>
        <v>1161.1508354499999</v>
      </c>
      <c r="C1451" s="3">
        <f t="shared" si="802"/>
        <v>1156.4615415600001</v>
      </c>
      <c r="D1451" s="99">
        <f t="shared" si="803"/>
        <v>1088.3119999999999</v>
      </c>
      <c r="E1451" s="120">
        <f>IF(DAY(A1450)=$A$5,VLOOKUP(A1450,[1]A!$E$15:$G$200,3),E1450)</f>
        <v>1091.25</v>
      </c>
      <c r="F1451" s="100">
        <f t="shared" si="804"/>
        <v>45312</v>
      </c>
      <c r="G1451" s="141">
        <f t="shared" si="805"/>
        <v>2.6995934989231252E-3</v>
      </c>
      <c r="H1451" s="101">
        <f t="shared" si="806"/>
        <v>10</v>
      </c>
      <c r="I1451" s="101">
        <f t="shared" si="807"/>
        <v>30</v>
      </c>
      <c r="J1451" s="96">
        <f t="shared" si="808"/>
        <v>1.0008990559557933</v>
      </c>
      <c r="K1451" s="96">
        <v>1</v>
      </c>
      <c r="L1451" s="96">
        <f t="shared" si="809"/>
        <v>1.0008990499999999</v>
      </c>
      <c r="M1451" s="96">
        <f t="shared" si="810"/>
        <v>1157.5012583</v>
      </c>
      <c r="N1451" s="24">
        <f t="shared" si="848"/>
        <v>0</v>
      </c>
      <c r="O1451" s="95">
        <f t="shared" si="849"/>
        <v>0</v>
      </c>
      <c r="P1451" s="96">
        <f t="shared" si="811"/>
        <v>0</v>
      </c>
      <c r="Q1451" s="5">
        <f t="shared" si="846"/>
        <v>0.12</v>
      </c>
      <c r="R1451" s="8">
        <f t="shared" si="812"/>
        <v>1.003152979</v>
      </c>
      <c r="S1451" s="3">
        <f t="shared" si="813"/>
        <v>3.6495771499999998</v>
      </c>
      <c r="T1451" s="3">
        <f t="shared" si="814"/>
        <v>0</v>
      </c>
      <c r="U1451" s="97" t="str">
        <f t="shared" ref="U1451" si="881">U1450</f>
        <v>A+J=</v>
      </c>
      <c r="V1451" s="122">
        <f t="shared" ref="V1451:V1514" si="882">IF(N1450&gt;0,EDATE(V1450,1),V1450)</f>
        <v>46223</v>
      </c>
      <c r="W1451" s="4"/>
      <c r="X1451" s="17"/>
      <c r="Y1451" s="16"/>
      <c r="Z1451" s="16"/>
      <c r="AD1451" s="5"/>
    </row>
    <row r="1452" spans="1:30" x14ac:dyDescent="0.2">
      <c r="A1452" s="98">
        <f t="shared" si="845"/>
        <v>46204</v>
      </c>
      <c r="B1452" s="96">
        <f t="shared" si="801"/>
        <v>1161.62080984</v>
      </c>
      <c r="C1452" s="3">
        <f t="shared" si="802"/>
        <v>1156.4615415600001</v>
      </c>
      <c r="D1452" s="99">
        <f t="shared" si="803"/>
        <v>1088.3119999999999</v>
      </c>
      <c r="E1452" s="120">
        <f>IF(DAY(A1451)=$A$5,VLOOKUP(A1451,[1]A!$E$15:$G$200,3),E1451)</f>
        <v>1091.25</v>
      </c>
      <c r="F1452" s="100">
        <f t="shared" si="804"/>
        <v>45312</v>
      </c>
      <c r="G1452" s="141">
        <f t="shared" si="805"/>
        <v>2.6995934989231252E-3</v>
      </c>
      <c r="H1452" s="101">
        <f t="shared" si="806"/>
        <v>11</v>
      </c>
      <c r="I1452" s="101">
        <f t="shared" si="807"/>
        <v>30</v>
      </c>
      <c r="J1452" s="96">
        <f t="shared" si="808"/>
        <v>1.0009890059959756</v>
      </c>
      <c r="K1452" s="96">
        <v>1</v>
      </c>
      <c r="L1452" s="96">
        <f t="shared" si="809"/>
        <v>1.0009889999999999</v>
      </c>
      <c r="M1452" s="96">
        <f t="shared" si="810"/>
        <v>1157.60528202</v>
      </c>
      <c r="N1452" s="24">
        <f t="shared" si="848"/>
        <v>0</v>
      </c>
      <c r="O1452" s="95">
        <f t="shared" si="849"/>
        <v>0</v>
      </c>
      <c r="P1452" s="96">
        <f t="shared" si="811"/>
        <v>0</v>
      </c>
      <c r="Q1452" s="5">
        <f t="shared" si="846"/>
        <v>0.12</v>
      </c>
      <c r="R1452" s="8">
        <f t="shared" si="812"/>
        <v>1.003468823</v>
      </c>
      <c r="S1452" s="3">
        <f t="shared" si="813"/>
        <v>4.01552782</v>
      </c>
      <c r="T1452" s="3">
        <f t="shared" si="814"/>
        <v>0</v>
      </c>
      <c r="U1452" s="97" t="str">
        <f t="shared" ref="U1452" si="883">U1451</f>
        <v>A+J=</v>
      </c>
      <c r="V1452" s="122">
        <f t="shared" si="882"/>
        <v>46223</v>
      </c>
      <c r="W1452" s="4"/>
      <c r="X1452" s="17"/>
      <c r="Y1452" s="16"/>
      <c r="Z1452" s="16"/>
      <c r="AD1452" s="5"/>
    </row>
    <row r="1453" spans="1:30" x14ac:dyDescent="0.2">
      <c r="A1453" s="98">
        <f t="shared" si="845"/>
        <v>46205</v>
      </c>
      <c r="B1453" s="96">
        <f t="shared" ref="B1453:B1516" si="884">(M1453+S1453)</f>
        <v>1162.09097731</v>
      </c>
      <c r="C1453" s="3">
        <f t="shared" ref="C1453:C1516" si="885">IF(N1452&gt;0,M1452-P1452,C1452)</f>
        <v>1156.4615415600001</v>
      </c>
      <c r="D1453" s="99">
        <f t="shared" ref="D1453:D1516" si="886">IF(E1453=E1452,D1452,E1452)</f>
        <v>1088.3119999999999</v>
      </c>
      <c r="E1453" s="120">
        <f>IF(DAY(A1452)=$A$5,VLOOKUP(A1452,[1]A!$E$15:$G$200,3),E1452)</f>
        <v>1091.25</v>
      </c>
      <c r="F1453" s="100">
        <f t="shared" ref="F1453:F1516" si="887">IF(D1453=D1452,F1452,EDATE(A1453,-1))</f>
        <v>45312</v>
      </c>
      <c r="G1453" s="141">
        <f t="shared" ref="G1453:G1516" si="888">(E1453/D1453)-1</f>
        <v>2.6995934989231252E-3</v>
      </c>
      <c r="H1453" s="101">
        <f t="shared" ref="H1453:H1516" si="889">IF(A1453&gt;A$7,IF(DAY(A1453)=A$5+1,1,H1452+1),0)</f>
        <v>12</v>
      </c>
      <c r="I1453" s="101">
        <f t="shared" ref="I1453:I1516" si="890">IF(DAY(A1453)=A$5+1,DAY(EOMONTH(A1453,0)),I1452)</f>
        <v>30</v>
      </c>
      <c r="J1453" s="96">
        <f t="shared" ref="J1453:J1516" si="891">IF(E1453&gt;D1453,((E1453/D1453)^(H1453/I1453)),1)</f>
        <v>1.0010789641199</v>
      </c>
      <c r="K1453" s="96">
        <v>1</v>
      </c>
      <c r="L1453" s="96">
        <f t="shared" ref="L1453:L1516" si="892">TRUNC(J1453*K1453,8)</f>
        <v>1.0010789600000001</v>
      </c>
      <c r="M1453" s="96">
        <f t="shared" ref="M1453:M1516" si="893">TRUNC(C1453*L1453,8)</f>
        <v>1157.7093173000001</v>
      </c>
      <c r="N1453" s="24">
        <f t="shared" si="848"/>
        <v>0</v>
      </c>
      <c r="O1453" s="95">
        <f t="shared" si="849"/>
        <v>0</v>
      </c>
      <c r="P1453" s="96">
        <f t="shared" ref="P1453:P1516" si="894">IF(O1453&gt;0,TRUNC(O1453*M1453,8),0)</f>
        <v>0</v>
      </c>
      <c r="Q1453" s="5">
        <f t="shared" si="846"/>
        <v>0.12</v>
      </c>
      <c r="R1453" s="8">
        <f t="shared" ref="R1453:R1516" si="895">ROUND((1+Q1453)^(30/360)^(H1453/I1453),9)</f>
        <v>1.003784767</v>
      </c>
      <c r="S1453" s="3">
        <f t="shared" ref="S1453:S1516" si="896">TRUNC(M1453*(R1453-1),8)</f>
        <v>4.38166001</v>
      </c>
      <c r="T1453" s="3">
        <f t="shared" ref="T1453:T1516" si="897">IF(N1453&gt;0,P1453+S1453,0)</f>
        <v>0</v>
      </c>
      <c r="U1453" s="97" t="str">
        <f t="shared" ref="U1453" si="898">U1452</f>
        <v>A+J=</v>
      </c>
      <c r="V1453" s="122">
        <f t="shared" si="882"/>
        <v>46223</v>
      </c>
      <c r="W1453" s="4"/>
      <c r="X1453" s="17"/>
      <c r="Y1453" s="16"/>
      <c r="Z1453" s="16"/>
      <c r="AD1453" s="5"/>
    </row>
    <row r="1454" spans="1:30" x14ac:dyDescent="0.2">
      <c r="A1454" s="98">
        <f t="shared" si="845"/>
        <v>46206</v>
      </c>
      <c r="B1454" s="96">
        <f t="shared" si="884"/>
        <v>1162.5613367599999</v>
      </c>
      <c r="C1454" s="3">
        <f t="shared" si="885"/>
        <v>1156.4615415600001</v>
      </c>
      <c r="D1454" s="99">
        <f t="shared" si="886"/>
        <v>1088.3119999999999</v>
      </c>
      <c r="E1454" s="120">
        <f>IF(DAY(A1453)=$A$5,VLOOKUP(A1453,[1]A!$E$15:$G$200,3),E1453)</f>
        <v>1091.25</v>
      </c>
      <c r="F1454" s="100">
        <f t="shared" si="887"/>
        <v>45312</v>
      </c>
      <c r="G1454" s="141">
        <f t="shared" si="888"/>
        <v>2.6995934989231252E-3</v>
      </c>
      <c r="H1454" s="101">
        <f t="shared" si="889"/>
        <v>13</v>
      </c>
      <c r="I1454" s="101">
        <f t="shared" si="890"/>
        <v>30</v>
      </c>
      <c r="J1454" s="96">
        <f t="shared" si="891"/>
        <v>1.0011689303282929</v>
      </c>
      <c r="K1454" s="96">
        <v>1</v>
      </c>
      <c r="L1454" s="96">
        <f t="shared" si="892"/>
        <v>1.00116893</v>
      </c>
      <c r="M1454" s="96">
        <f t="shared" si="893"/>
        <v>1157.81336414</v>
      </c>
      <c r="N1454" s="24">
        <f t="shared" si="848"/>
        <v>0</v>
      </c>
      <c r="O1454" s="95">
        <f t="shared" si="849"/>
        <v>0</v>
      </c>
      <c r="P1454" s="96">
        <f t="shared" si="894"/>
        <v>0</v>
      </c>
      <c r="Q1454" s="5">
        <f t="shared" si="846"/>
        <v>0.12</v>
      </c>
      <c r="R1454" s="8">
        <f t="shared" si="895"/>
        <v>1.00410081</v>
      </c>
      <c r="S1454" s="3">
        <f t="shared" si="896"/>
        <v>4.7479726199999996</v>
      </c>
      <c r="T1454" s="3">
        <f t="shared" si="897"/>
        <v>0</v>
      </c>
      <c r="U1454" s="97" t="str">
        <f t="shared" ref="U1454" si="899">U1453</f>
        <v>A+J=</v>
      </c>
      <c r="V1454" s="122">
        <f t="shared" si="882"/>
        <v>46223</v>
      </c>
      <c r="W1454" s="4"/>
      <c r="X1454" s="17"/>
      <c r="Y1454" s="16"/>
      <c r="Z1454" s="16"/>
      <c r="AD1454" s="5"/>
    </row>
    <row r="1455" spans="1:30" x14ac:dyDescent="0.2">
      <c r="A1455" s="98">
        <f t="shared" si="845"/>
        <v>46207</v>
      </c>
      <c r="B1455" s="96">
        <f t="shared" si="884"/>
        <v>1163.0318777699999</v>
      </c>
      <c r="C1455" s="3">
        <f t="shared" si="885"/>
        <v>1156.4615415600001</v>
      </c>
      <c r="D1455" s="99">
        <f t="shared" si="886"/>
        <v>1088.3119999999999</v>
      </c>
      <c r="E1455" s="120">
        <f>IF(DAY(A1454)=$A$5,VLOOKUP(A1454,[1]A!$E$15:$G$200,3),E1454)</f>
        <v>1091.25</v>
      </c>
      <c r="F1455" s="100">
        <f t="shared" si="887"/>
        <v>45312</v>
      </c>
      <c r="G1455" s="141">
        <f t="shared" si="888"/>
        <v>2.6995934989231252E-3</v>
      </c>
      <c r="H1455" s="101">
        <f t="shared" si="889"/>
        <v>14</v>
      </c>
      <c r="I1455" s="101">
        <f t="shared" si="890"/>
        <v>30</v>
      </c>
      <c r="J1455" s="96">
        <f t="shared" si="891"/>
        <v>1.0012589046218807</v>
      </c>
      <c r="K1455" s="96">
        <v>1</v>
      </c>
      <c r="L1455" s="96">
        <f t="shared" si="892"/>
        <v>1.0012589000000001</v>
      </c>
      <c r="M1455" s="96">
        <f t="shared" si="893"/>
        <v>1157.91741099</v>
      </c>
      <c r="N1455" s="24">
        <f t="shared" si="848"/>
        <v>0</v>
      </c>
      <c r="O1455" s="95">
        <f t="shared" si="849"/>
        <v>0</v>
      </c>
      <c r="P1455" s="96">
        <f t="shared" si="894"/>
        <v>0</v>
      </c>
      <c r="Q1455" s="5">
        <f t="shared" si="846"/>
        <v>0.12</v>
      </c>
      <c r="R1455" s="8">
        <f t="shared" si="895"/>
        <v>1.004416953</v>
      </c>
      <c r="S1455" s="3">
        <f t="shared" si="896"/>
        <v>5.1144667799999999</v>
      </c>
      <c r="T1455" s="3">
        <f t="shared" si="897"/>
        <v>0</v>
      </c>
      <c r="U1455" s="97" t="str">
        <f t="shared" ref="U1455" si="900">U1454</f>
        <v>A+J=</v>
      </c>
      <c r="V1455" s="122">
        <f t="shared" si="882"/>
        <v>46223</v>
      </c>
      <c r="W1455" s="4"/>
      <c r="X1455" s="17"/>
      <c r="Y1455" s="16"/>
      <c r="Z1455" s="16"/>
      <c r="AD1455" s="5"/>
    </row>
    <row r="1456" spans="1:30" x14ac:dyDescent="0.2">
      <c r="A1456" s="98">
        <f t="shared" si="845"/>
        <v>46208</v>
      </c>
      <c r="B1456" s="96">
        <f t="shared" si="884"/>
        <v>1163.50261082</v>
      </c>
      <c r="C1456" s="3">
        <f t="shared" si="885"/>
        <v>1156.4615415600001</v>
      </c>
      <c r="D1456" s="99">
        <f t="shared" si="886"/>
        <v>1088.3119999999999</v>
      </c>
      <c r="E1456" s="120">
        <f>IF(DAY(A1455)=$A$5,VLOOKUP(A1455,[1]A!$E$15:$G$200,3),E1455)</f>
        <v>1091.25</v>
      </c>
      <c r="F1456" s="100">
        <f t="shared" si="887"/>
        <v>45312</v>
      </c>
      <c r="G1456" s="141">
        <f t="shared" si="888"/>
        <v>2.6995934989231252E-3</v>
      </c>
      <c r="H1456" s="101">
        <f t="shared" si="889"/>
        <v>15</v>
      </c>
      <c r="I1456" s="101">
        <f t="shared" si="890"/>
        <v>30</v>
      </c>
      <c r="J1456" s="96">
        <f t="shared" si="891"/>
        <v>1.0013488870013902</v>
      </c>
      <c r="K1456" s="96">
        <v>1</v>
      </c>
      <c r="L1456" s="96">
        <f t="shared" si="892"/>
        <v>1.0013488800000001</v>
      </c>
      <c r="M1456" s="96">
        <f t="shared" si="893"/>
        <v>1158.0214693999999</v>
      </c>
      <c r="N1456" s="24">
        <f t="shared" si="848"/>
        <v>0</v>
      </c>
      <c r="O1456" s="95">
        <f t="shared" si="849"/>
        <v>0</v>
      </c>
      <c r="P1456" s="96">
        <f t="shared" si="894"/>
        <v>0</v>
      </c>
      <c r="Q1456" s="5">
        <f t="shared" si="846"/>
        <v>0.12</v>
      </c>
      <c r="R1456" s="8">
        <f t="shared" si="895"/>
        <v>1.004733195</v>
      </c>
      <c r="S1456" s="3">
        <f t="shared" si="896"/>
        <v>5.4811414200000002</v>
      </c>
      <c r="T1456" s="3">
        <f t="shared" si="897"/>
        <v>0</v>
      </c>
      <c r="U1456" s="97" t="str">
        <f t="shared" ref="U1456" si="901">U1455</f>
        <v>A+J=</v>
      </c>
      <c r="V1456" s="122">
        <f t="shared" si="882"/>
        <v>46223</v>
      </c>
      <c r="W1456" s="4"/>
      <c r="X1456" s="17"/>
      <c r="Y1456" s="16"/>
      <c r="Z1456" s="16"/>
      <c r="AD1456" s="5"/>
    </row>
    <row r="1457" spans="1:30" x14ac:dyDescent="0.2">
      <c r="A1457" s="98">
        <f t="shared" si="845"/>
        <v>46209</v>
      </c>
      <c r="B1457" s="96">
        <f t="shared" si="884"/>
        <v>1163.9735371300001</v>
      </c>
      <c r="C1457" s="3">
        <f t="shared" si="885"/>
        <v>1156.4615415600001</v>
      </c>
      <c r="D1457" s="99">
        <f t="shared" si="886"/>
        <v>1088.3119999999999</v>
      </c>
      <c r="E1457" s="120">
        <f>IF(DAY(A1456)=$A$5,VLOOKUP(A1456,[1]A!$E$15:$G$200,3),E1456)</f>
        <v>1091.25</v>
      </c>
      <c r="F1457" s="100">
        <f t="shared" si="887"/>
        <v>45312</v>
      </c>
      <c r="G1457" s="141">
        <f t="shared" si="888"/>
        <v>2.6995934989231252E-3</v>
      </c>
      <c r="H1457" s="101">
        <f t="shared" si="889"/>
        <v>16</v>
      </c>
      <c r="I1457" s="101">
        <f t="shared" si="890"/>
        <v>30</v>
      </c>
      <c r="J1457" s="96">
        <f t="shared" si="891"/>
        <v>1.001438877467548</v>
      </c>
      <c r="K1457" s="96">
        <v>1</v>
      </c>
      <c r="L1457" s="96">
        <f t="shared" si="892"/>
        <v>1.0014388700000001</v>
      </c>
      <c r="M1457" s="96">
        <f t="shared" si="893"/>
        <v>1158.1255393700001</v>
      </c>
      <c r="N1457" s="24">
        <f t="shared" si="848"/>
        <v>0</v>
      </c>
      <c r="O1457" s="95">
        <f t="shared" si="849"/>
        <v>0</v>
      </c>
      <c r="P1457" s="96">
        <f t="shared" si="894"/>
        <v>0</v>
      </c>
      <c r="Q1457" s="5">
        <f t="shared" si="846"/>
        <v>0.12</v>
      </c>
      <c r="R1457" s="8">
        <f t="shared" si="895"/>
        <v>1.0050495370000001</v>
      </c>
      <c r="S1457" s="3">
        <f t="shared" si="896"/>
        <v>5.8479977600000002</v>
      </c>
      <c r="T1457" s="3">
        <f t="shared" si="897"/>
        <v>0</v>
      </c>
      <c r="U1457" s="97" t="str">
        <f t="shared" ref="U1457" si="902">U1456</f>
        <v>A+J=</v>
      </c>
      <c r="V1457" s="122">
        <f t="shared" si="882"/>
        <v>46223</v>
      </c>
      <c r="W1457" s="4"/>
      <c r="X1457" s="17"/>
      <c r="Y1457" s="16"/>
      <c r="Z1457" s="16"/>
      <c r="AD1457" s="5"/>
    </row>
    <row r="1458" spans="1:30" x14ac:dyDescent="0.2">
      <c r="A1458" s="98">
        <f t="shared" si="845"/>
        <v>46210</v>
      </c>
      <c r="B1458" s="96">
        <f t="shared" si="884"/>
        <v>1164.4446555699999</v>
      </c>
      <c r="C1458" s="3">
        <f t="shared" si="885"/>
        <v>1156.4615415600001</v>
      </c>
      <c r="D1458" s="99">
        <f t="shared" si="886"/>
        <v>1088.3119999999999</v>
      </c>
      <c r="E1458" s="120">
        <f>IF(DAY(A1457)=$A$5,VLOOKUP(A1457,[1]A!$E$15:$G$200,3),E1457)</f>
        <v>1091.25</v>
      </c>
      <c r="F1458" s="100">
        <f t="shared" si="887"/>
        <v>45312</v>
      </c>
      <c r="G1458" s="141">
        <f t="shared" si="888"/>
        <v>2.6995934989231252E-3</v>
      </c>
      <c r="H1458" s="101">
        <f t="shared" si="889"/>
        <v>17</v>
      </c>
      <c r="I1458" s="101">
        <f t="shared" si="890"/>
        <v>30</v>
      </c>
      <c r="J1458" s="96">
        <f t="shared" si="891"/>
        <v>1.001528876021081</v>
      </c>
      <c r="K1458" s="96">
        <v>1</v>
      </c>
      <c r="L1458" s="96">
        <f t="shared" si="892"/>
        <v>1.00152887</v>
      </c>
      <c r="M1458" s="96">
        <f t="shared" si="893"/>
        <v>1158.22962091</v>
      </c>
      <c r="N1458" s="24">
        <f t="shared" si="848"/>
        <v>0</v>
      </c>
      <c r="O1458" s="95">
        <f t="shared" si="849"/>
        <v>0</v>
      </c>
      <c r="P1458" s="96">
        <f t="shared" si="894"/>
        <v>0</v>
      </c>
      <c r="Q1458" s="5">
        <f t="shared" si="846"/>
        <v>0.12</v>
      </c>
      <c r="R1458" s="8">
        <f t="shared" si="895"/>
        <v>1.0053659779999999</v>
      </c>
      <c r="S1458" s="3">
        <f t="shared" si="896"/>
        <v>6.2150346599999997</v>
      </c>
      <c r="T1458" s="3">
        <f t="shared" si="897"/>
        <v>0</v>
      </c>
      <c r="U1458" s="97" t="str">
        <f t="shared" ref="U1458" si="903">U1457</f>
        <v>A+J=</v>
      </c>
      <c r="V1458" s="122">
        <f t="shared" si="882"/>
        <v>46223</v>
      </c>
      <c r="W1458" s="4"/>
      <c r="X1458" s="17"/>
      <c r="Y1458" s="16"/>
      <c r="Z1458" s="16"/>
      <c r="AD1458" s="5"/>
    </row>
    <row r="1459" spans="1:30" x14ac:dyDescent="0.2">
      <c r="A1459" s="98">
        <f t="shared" si="845"/>
        <v>46211</v>
      </c>
      <c r="B1459" s="96">
        <f t="shared" si="884"/>
        <v>1164.9159673499998</v>
      </c>
      <c r="C1459" s="3">
        <f t="shared" si="885"/>
        <v>1156.4615415600001</v>
      </c>
      <c r="D1459" s="99">
        <f t="shared" si="886"/>
        <v>1088.3119999999999</v>
      </c>
      <c r="E1459" s="120">
        <f>IF(DAY(A1458)=$A$5,VLOOKUP(A1458,[1]A!$E$15:$G$200,3),E1458)</f>
        <v>1091.25</v>
      </c>
      <c r="F1459" s="100">
        <f t="shared" si="887"/>
        <v>45312</v>
      </c>
      <c r="G1459" s="141">
        <f t="shared" si="888"/>
        <v>2.6995934989231252E-3</v>
      </c>
      <c r="H1459" s="101">
        <f t="shared" si="889"/>
        <v>18</v>
      </c>
      <c r="I1459" s="101">
        <f t="shared" si="890"/>
        <v>30</v>
      </c>
      <c r="J1459" s="96">
        <f t="shared" si="891"/>
        <v>1.0016188826627157</v>
      </c>
      <c r="K1459" s="96">
        <v>1</v>
      </c>
      <c r="L1459" s="96">
        <f t="shared" si="892"/>
        <v>1.0016188800000001</v>
      </c>
      <c r="M1459" s="96">
        <f t="shared" si="893"/>
        <v>1158.3337140199999</v>
      </c>
      <c r="N1459" s="24">
        <f t="shared" si="848"/>
        <v>0</v>
      </c>
      <c r="O1459" s="95">
        <f t="shared" si="849"/>
        <v>0</v>
      </c>
      <c r="P1459" s="96">
        <f t="shared" si="894"/>
        <v>0</v>
      </c>
      <c r="Q1459" s="5">
        <f t="shared" si="846"/>
        <v>0.12</v>
      </c>
      <c r="R1459" s="8">
        <f t="shared" si="895"/>
        <v>1.0056825190000001</v>
      </c>
      <c r="S1459" s="3">
        <f t="shared" si="896"/>
        <v>6.5822533300000003</v>
      </c>
      <c r="T1459" s="3">
        <f t="shared" si="897"/>
        <v>0</v>
      </c>
      <c r="U1459" s="97" t="str">
        <f t="shared" ref="U1459" si="904">U1458</f>
        <v>A+J=</v>
      </c>
      <c r="V1459" s="122">
        <f t="shared" si="882"/>
        <v>46223</v>
      </c>
      <c r="W1459" s="4"/>
      <c r="X1459" s="17"/>
      <c r="Y1459" s="16"/>
      <c r="Z1459" s="16"/>
      <c r="AD1459" s="5"/>
    </row>
    <row r="1460" spans="1:30" x14ac:dyDescent="0.2">
      <c r="A1460" s="98">
        <f t="shared" si="845"/>
        <v>46212</v>
      </c>
      <c r="B1460" s="96">
        <f t="shared" si="884"/>
        <v>1165.3874597099998</v>
      </c>
      <c r="C1460" s="3">
        <f t="shared" si="885"/>
        <v>1156.4615415600001</v>
      </c>
      <c r="D1460" s="99">
        <f t="shared" si="886"/>
        <v>1088.3119999999999</v>
      </c>
      <c r="E1460" s="120">
        <f>IF(DAY(A1459)=$A$5,VLOOKUP(A1459,[1]A!$E$15:$G$200,3),E1459)</f>
        <v>1091.25</v>
      </c>
      <c r="F1460" s="100">
        <f t="shared" si="887"/>
        <v>45312</v>
      </c>
      <c r="G1460" s="141">
        <f t="shared" si="888"/>
        <v>2.6995934989231252E-3</v>
      </c>
      <c r="H1460" s="101">
        <f t="shared" si="889"/>
        <v>19</v>
      </c>
      <c r="I1460" s="101">
        <f t="shared" si="890"/>
        <v>30</v>
      </c>
      <c r="J1460" s="96">
        <f t="shared" si="891"/>
        <v>1.0017088973931791</v>
      </c>
      <c r="K1460" s="96">
        <v>1</v>
      </c>
      <c r="L1460" s="96">
        <f t="shared" si="892"/>
        <v>1.00170889</v>
      </c>
      <c r="M1460" s="96">
        <f t="shared" si="893"/>
        <v>1158.4378071199999</v>
      </c>
      <c r="N1460" s="24">
        <f t="shared" si="848"/>
        <v>0</v>
      </c>
      <c r="O1460" s="95">
        <f t="shared" si="849"/>
        <v>0</v>
      </c>
      <c r="P1460" s="96">
        <f t="shared" si="894"/>
        <v>0</v>
      </c>
      <c r="Q1460" s="5">
        <f t="shared" si="846"/>
        <v>0.12</v>
      </c>
      <c r="R1460" s="8">
        <f t="shared" si="895"/>
        <v>1.0059991589999999</v>
      </c>
      <c r="S1460" s="3">
        <f t="shared" si="896"/>
        <v>6.9496525900000004</v>
      </c>
      <c r="T1460" s="3">
        <f t="shared" si="897"/>
        <v>0</v>
      </c>
      <c r="U1460" s="97" t="str">
        <f t="shared" ref="U1460" si="905">U1459</f>
        <v>A+J=</v>
      </c>
      <c r="V1460" s="122">
        <f t="shared" si="882"/>
        <v>46223</v>
      </c>
      <c r="W1460" s="4"/>
      <c r="X1460" s="17"/>
      <c r="Y1460" s="16"/>
      <c r="Z1460" s="16"/>
      <c r="AD1460" s="5"/>
    </row>
    <row r="1461" spans="1:30" x14ac:dyDescent="0.2">
      <c r="A1461" s="98">
        <f t="shared" si="845"/>
        <v>46213</v>
      </c>
      <c r="B1461" s="96">
        <f t="shared" si="884"/>
        <v>1165.85915828</v>
      </c>
      <c r="C1461" s="3">
        <f t="shared" si="885"/>
        <v>1156.4615415600001</v>
      </c>
      <c r="D1461" s="99">
        <f t="shared" si="886"/>
        <v>1088.3119999999999</v>
      </c>
      <c r="E1461" s="120">
        <f>IF(DAY(A1460)=$A$5,VLOOKUP(A1460,[1]A!$E$15:$G$200,3),E1460)</f>
        <v>1091.25</v>
      </c>
      <c r="F1461" s="100">
        <f t="shared" si="887"/>
        <v>45312</v>
      </c>
      <c r="G1461" s="141">
        <f t="shared" si="888"/>
        <v>2.6995934989231252E-3</v>
      </c>
      <c r="H1461" s="101">
        <f t="shared" si="889"/>
        <v>20</v>
      </c>
      <c r="I1461" s="101">
        <f t="shared" si="890"/>
        <v>30</v>
      </c>
      <c r="J1461" s="96">
        <f t="shared" si="891"/>
        <v>1.0017989202131983</v>
      </c>
      <c r="K1461" s="96">
        <v>1</v>
      </c>
      <c r="L1461" s="96">
        <f t="shared" si="892"/>
        <v>1.0017989199999999</v>
      </c>
      <c r="M1461" s="96">
        <f t="shared" si="893"/>
        <v>1158.5419233499999</v>
      </c>
      <c r="N1461" s="24">
        <f t="shared" si="848"/>
        <v>0</v>
      </c>
      <c r="O1461" s="95">
        <f t="shared" si="849"/>
        <v>0</v>
      </c>
      <c r="P1461" s="96">
        <f t="shared" si="894"/>
        <v>0</v>
      </c>
      <c r="Q1461" s="5">
        <f t="shared" si="846"/>
        <v>0.12</v>
      </c>
      <c r="R1461" s="8">
        <f t="shared" si="895"/>
        <v>1.0063158999999999</v>
      </c>
      <c r="S1461" s="3">
        <f t="shared" si="896"/>
        <v>7.3172349299999997</v>
      </c>
      <c r="T1461" s="3">
        <f t="shared" si="897"/>
        <v>0</v>
      </c>
      <c r="U1461" s="97" t="str">
        <f t="shared" ref="U1461" si="906">U1460</f>
        <v>A+J=</v>
      </c>
      <c r="V1461" s="122">
        <f t="shared" si="882"/>
        <v>46223</v>
      </c>
      <c r="W1461" s="4"/>
      <c r="X1461" s="17"/>
      <c r="Y1461" s="16"/>
      <c r="Z1461" s="16"/>
      <c r="AD1461" s="5"/>
    </row>
    <row r="1462" spans="1:30" x14ac:dyDescent="0.2">
      <c r="A1462" s="98">
        <f t="shared" si="845"/>
        <v>46214</v>
      </c>
      <c r="B1462" s="96">
        <f t="shared" si="884"/>
        <v>1166.33103751</v>
      </c>
      <c r="C1462" s="3">
        <f t="shared" si="885"/>
        <v>1156.4615415600001</v>
      </c>
      <c r="D1462" s="99">
        <f t="shared" si="886"/>
        <v>1088.3119999999999</v>
      </c>
      <c r="E1462" s="120">
        <f>IF(DAY(A1461)=$A$5,VLOOKUP(A1461,[1]A!$E$15:$G$200,3),E1461)</f>
        <v>1091.25</v>
      </c>
      <c r="F1462" s="100">
        <f t="shared" si="887"/>
        <v>45312</v>
      </c>
      <c r="G1462" s="141">
        <f t="shared" si="888"/>
        <v>2.6995934989231252E-3</v>
      </c>
      <c r="H1462" s="101">
        <f t="shared" si="889"/>
        <v>21</v>
      </c>
      <c r="I1462" s="101">
        <f t="shared" si="890"/>
        <v>30</v>
      </c>
      <c r="J1462" s="96">
        <f t="shared" si="891"/>
        <v>1.0018889511234998</v>
      </c>
      <c r="K1462" s="96">
        <v>1</v>
      </c>
      <c r="L1462" s="96">
        <f t="shared" si="892"/>
        <v>1.0018889499999999</v>
      </c>
      <c r="M1462" s="96">
        <f t="shared" si="893"/>
        <v>1158.64603958</v>
      </c>
      <c r="N1462" s="24">
        <f t="shared" si="848"/>
        <v>0</v>
      </c>
      <c r="O1462" s="95">
        <f t="shared" si="849"/>
        <v>0</v>
      </c>
      <c r="P1462" s="96">
        <f t="shared" si="894"/>
        <v>0</v>
      </c>
      <c r="Q1462" s="5">
        <f t="shared" si="846"/>
        <v>0.12</v>
      </c>
      <c r="R1462" s="8">
        <f t="shared" si="895"/>
        <v>1.0066327399999999</v>
      </c>
      <c r="S1462" s="3">
        <f t="shared" si="896"/>
        <v>7.6849979299999998</v>
      </c>
      <c r="T1462" s="3">
        <f t="shared" si="897"/>
        <v>0</v>
      </c>
      <c r="U1462" s="97" t="str">
        <f t="shared" ref="U1462" si="907">U1461</f>
        <v>A+J=</v>
      </c>
      <c r="V1462" s="122">
        <f t="shared" si="882"/>
        <v>46223</v>
      </c>
      <c r="W1462" s="4"/>
      <c r="X1462" s="17"/>
      <c r="Y1462" s="16"/>
      <c r="Z1462" s="16"/>
      <c r="AD1462" s="5"/>
    </row>
    <row r="1463" spans="1:30" x14ac:dyDescent="0.2">
      <c r="A1463" s="98">
        <f t="shared" si="845"/>
        <v>46215</v>
      </c>
      <c r="B1463" s="96">
        <f t="shared" si="884"/>
        <v>1166.80311024</v>
      </c>
      <c r="C1463" s="3">
        <f t="shared" si="885"/>
        <v>1156.4615415600001</v>
      </c>
      <c r="D1463" s="99">
        <f t="shared" si="886"/>
        <v>1088.3119999999999</v>
      </c>
      <c r="E1463" s="120">
        <f>IF(DAY(A1462)=$A$5,VLOOKUP(A1462,[1]A!$E$15:$G$200,3),E1462)</f>
        <v>1091.25</v>
      </c>
      <c r="F1463" s="100">
        <f t="shared" si="887"/>
        <v>45312</v>
      </c>
      <c r="G1463" s="141">
        <f t="shared" si="888"/>
        <v>2.6995934989231252E-3</v>
      </c>
      <c r="H1463" s="101">
        <f t="shared" si="889"/>
        <v>22</v>
      </c>
      <c r="I1463" s="101">
        <f t="shared" si="890"/>
        <v>30</v>
      </c>
      <c r="J1463" s="96">
        <f t="shared" si="891"/>
        <v>1.0019789901248115</v>
      </c>
      <c r="K1463" s="96">
        <v>1</v>
      </c>
      <c r="L1463" s="96">
        <f t="shared" si="892"/>
        <v>1.00197899</v>
      </c>
      <c r="M1463" s="96">
        <f t="shared" si="893"/>
        <v>1158.75016738</v>
      </c>
      <c r="N1463" s="24">
        <f t="shared" si="848"/>
        <v>0</v>
      </c>
      <c r="O1463" s="95">
        <f t="shared" si="849"/>
        <v>0</v>
      </c>
      <c r="P1463" s="96">
        <f t="shared" si="894"/>
        <v>0</v>
      </c>
      <c r="Q1463" s="5">
        <f t="shared" si="846"/>
        <v>0.12</v>
      </c>
      <c r="R1463" s="8">
        <f t="shared" si="895"/>
        <v>1.00694968</v>
      </c>
      <c r="S1463" s="3">
        <f t="shared" si="896"/>
        <v>8.0529428599999999</v>
      </c>
      <c r="T1463" s="3">
        <f t="shared" si="897"/>
        <v>0</v>
      </c>
      <c r="U1463" s="97" t="str">
        <f t="shared" ref="U1463" si="908">U1462</f>
        <v>A+J=</v>
      </c>
      <c r="V1463" s="122">
        <f t="shared" si="882"/>
        <v>46223</v>
      </c>
      <c r="W1463" s="4"/>
      <c r="X1463" s="17"/>
      <c r="Y1463" s="16"/>
      <c r="Z1463" s="16"/>
      <c r="AD1463" s="5"/>
    </row>
    <row r="1464" spans="1:30" x14ac:dyDescent="0.2">
      <c r="A1464" s="98">
        <f t="shared" si="845"/>
        <v>46216</v>
      </c>
      <c r="B1464" s="96">
        <f t="shared" si="884"/>
        <v>1167.2753637000001</v>
      </c>
      <c r="C1464" s="3">
        <f t="shared" si="885"/>
        <v>1156.4615415600001</v>
      </c>
      <c r="D1464" s="99">
        <f t="shared" si="886"/>
        <v>1088.3119999999999</v>
      </c>
      <c r="E1464" s="120">
        <f>IF(DAY(A1463)=$A$5,VLOOKUP(A1463,[1]A!$E$15:$G$200,3),E1463)</f>
        <v>1091.25</v>
      </c>
      <c r="F1464" s="100">
        <f t="shared" si="887"/>
        <v>45312</v>
      </c>
      <c r="G1464" s="141">
        <f t="shared" si="888"/>
        <v>2.6995934989231252E-3</v>
      </c>
      <c r="H1464" s="101">
        <f t="shared" si="889"/>
        <v>23</v>
      </c>
      <c r="I1464" s="101">
        <f t="shared" si="890"/>
        <v>30</v>
      </c>
      <c r="J1464" s="96">
        <f t="shared" si="891"/>
        <v>1.0020690372178598</v>
      </c>
      <c r="K1464" s="96">
        <v>1</v>
      </c>
      <c r="L1464" s="96">
        <f t="shared" si="892"/>
        <v>1.0020690299999999</v>
      </c>
      <c r="M1464" s="96">
        <f t="shared" si="893"/>
        <v>1158.85429518</v>
      </c>
      <c r="N1464" s="24">
        <f t="shared" si="848"/>
        <v>0</v>
      </c>
      <c r="O1464" s="95">
        <f t="shared" si="849"/>
        <v>0</v>
      </c>
      <c r="P1464" s="96">
        <f t="shared" si="894"/>
        <v>0</v>
      </c>
      <c r="Q1464" s="5">
        <f t="shared" si="846"/>
        <v>0.12</v>
      </c>
      <c r="R1464" s="8">
        <f t="shared" si="895"/>
        <v>1.007266719</v>
      </c>
      <c r="S1464" s="3">
        <f t="shared" si="896"/>
        <v>8.4210685200000004</v>
      </c>
      <c r="T1464" s="3">
        <f t="shared" si="897"/>
        <v>0</v>
      </c>
      <c r="U1464" s="97" t="str">
        <f t="shared" ref="U1464" si="909">U1463</f>
        <v>A+J=</v>
      </c>
      <c r="V1464" s="122">
        <f t="shared" si="882"/>
        <v>46223</v>
      </c>
      <c r="W1464" s="4"/>
      <c r="X1464" s="17"/>
      <c r="Y1464" s="16"/>
      <c r="Z1464" s="16"/>
      <c r="AD1464" s="5"/>
    </row>
    <row r="1465" spans="1:30" x14ac:dyDescent="0.2">
      <c r="A1465" s="98">
        <f t="shared" si="845"/>
        <v>46217</v>
      </c>
      <c r="B1465" s="96">
        <f t="shared" si="884"/>
        <v>1167.7478235399999</v>
      </c>
      <c r="C1465" s="3">
        <f t="shared" si="885"/>
        <v>1156.4615415600001</v>
      </c>
      <c r="D1465" s="99">
        <f t="shared" si="886"/>
        <v>1088.3119999999999</v>
      </c>
      <c r="E1465" s="120">
        <f>IF(DAY(A1464)=$A$5,VLOOKUP(A1464,[1]A!$E$15:$G$200,3),E1464)</f>
        <v>1091.25</v>
      </c>
      <c r="F1465" s="100">
        <f t="shared" si="887"/>
        <v>45312</v>
      </c>
      <c r="G1465" s="141">
        <f t="shared" si="888"/>
        <v>2.6995934989231252E-3</v>
      </c>
      <c r="H1465" s="101">
        <f t="shared" si="889"/>
        <v>24</v>
      </c>
      <c r="I1465" s="101">
        <f t="shared" si="890"/>
        <v>30</v>
      </c>
      <c r="J1465" s="96">
        <f t="shared" si="891"/>
        <v>1.0021590924033721</v>
      </c>
      <c r="K1465" s="96">
        <v>1</v>
      </c>
      <c r="L1465" s="96">
        <f t="shared" si="892"/>
        <v>1.0021590899999999</v>
      </c>
      <c r="M1465" s="96">
        <f t="shared" si="893"/>
        <v>1158.9584460999999</v>
      </c>
      <c r="N1465" s="24">
        <f t="shared" si="848"/>
        <v>0</v>
      </c>
      <c r="O1465" s="95">
        <f t="shared" si="849"/>
        <v>0</v>
      </c>
      <c r="P1465" s="96">
        <f t="shared" si="894"/>
        <v>0</v>
      </c>
      <c r="Q1465" s="5">
        <f t="shared" si="846"/>
        <v>0.12</v>
      </c>
      <c r="R1465" s="8">
        <f t="shared" si="895"/>
        <v>1.0075838589999999</v>
      </c>
      <c r="S1465" s="3">
        <f t="shared" si="896"/>
        <v>8.7893774400000009</v>
      </c>
      <c r="T1465" s="3">
        <f t="shared" si="897"/>
        <v>0</v>
      </c>
      <c r="U1465" s="97" t="str">
        <f t="shared" ref="U1465" si="910">U1464</f>
        <v>A+J=</v>
      </c>
      <c r="V1465" s="122">
        <f t="shared" si="882"/>
        <v>46223</v>
      </c>
      <c r="W1465" s="4"/>
      <c r="X1465" s="17"/>
      <c r="Y1465" s="16"/>
      <c r="Z1465" s="16"/>
      <c r="AD1465" s="5"/>
    </row>
    <row r="1466" spans="1:30" x14ac:dyDescent="0.2">
      <c r="A1466" s="98">
        <f t="shared" si="845"/>
        <v>46218</v>
      </c>
      <c r="B1466" s="96">
        <f t="shared" si="884"/>
        <v>1168.22046419</v>
      </c>
      <c r="C1466" s="3">
        <f t="shared" si="885"/>
        <v>1156.4615415600001</v>
      </c>
      <c r="D1466" s="99">
        <f t="shared" si="886"/>
        <v>1088.3119999999999</v>
      </c>
      <c r="E1466" s="120">
        <f>IF(DAY(A1465)=$A$5,VLOOKUP(A1465,[1]A!$E$15:$G$200,3),E1465)</f>
        <v>1091.25</v>
      </c>
      <c r="F1466" s="100">
        <f t="shared" si="887"/>
        <v>45312</v>
      </c>
      <c r="G1466" s="141">
        <f t="shared" si="888"/>
        <v>2.6995934989231252E-3</v>
      </c>
      <c r="H1466" s="101">
        <f t="shared" si="889"/>
        <v>25</v>
      </c>
      <c r="I1466" s="101">
        <f t="shared" si="890"/>
        <v>30</v>
      </c>
      <c r="J1466" s="96">
        <f t="shared" si="891"/>
        <v>1.0022491556820758</v>
      </c>
      <c r="K1466" s="96">
        <v>1</v>
      </c>
      <c r="L1466" s="96">
        <f t="shared" si="892"/>
        <v>1.0022491499999999</v>
      </c>
      <c r="M1466" s="96">
        <f t="shared" si="893"/>
        <v>1159.06259703</v>
      </c>
      <c r="N1466" s="24">
        <f t="shared" si="848"/>
        <v>0</v>
      </c>
      <c r="O1466" s="95">
        <f t="shared" si="849"/>
        <v>0</v>
      </c>
      <c r="P1466" s="96">
        <f t="shared" si="894"/>
        <v>0</v>
      </c>
      <c r="Q1466" s="5">
        <f t="shared" si="846"/>
        <v>0.12</v>
      </c>
      <c r="R1466" s="8">
        <f t="shared" si="895"/>
        <v>1.0079010980000001</v>
      </c>
      <c r="S1466" s="3">
        <f t="shared" si="896"/>
        <v>9.1578671600000003</v>
      </c>
      <c r="T1466" s="3">
        <f t="shared" si="897"/>
        <v>0</v>
      </c>
      <c r="U1466" s="97" t="str">
        <f t="shared" ref="U1466" si="911">U1465</f>
        <v>A+J=</v>
      </c>
      <c r="V1466" s="122">
        <f t="shared" si="882"/>
        <v>46223</v>
      </c>
      <c r="W1466" s="4"/>
      <c r="X1466" s="17"/>
      <c r="Y1466" s="16"/>
      <c r="Z1466" s="16"/>
      <c r="AD1466" s="5"/>
    </row>
    <row r="1467" spans="1:30" x14ac:dyDescent="0.2">
      <c r="A1467" s="98">
        <f t="shared" si="845"/>
        <v>46219</v>
      </c>
      <c r="B1467" s="96">
        <f t="shared" si="884"/>
        <v>1168.6932984999999</v>
      </c>
      <c r="C1467" s="3">
        <f t="shared" si="885"/>
        <v>1156.4615415600001</v>
      </c>
      <c r="D1467" s="99">
        <f t="shared" si="886"/>
        <v>1088.3119999999999</v>
      </c>
      <c r="E1467" s="120">
        <f>IF(DAY(A1466)=$A$5,VLOOKUP(A1466,[1]A!$E$15:$G$200,3),E1466)</f>
        <v>1091.25</v>
      </c>
      <c r="F1467" s="100">
        <f t="shared" si="887"/>
        <v>45312</v>
      </c>
      <c r="G1467" s="141">
        <f t="shared" si="888"/>
        <v>2.6995934989231252E-3</v>
      </c>
      <c r="H1467" s="101">
        <f t="shared" si="889"/>
        <v>26</v>
      </c>
      <c r="I1467" s="101">
        <f t="shared" si="890"/>
        <v>30</v>
      </c>
      <c r="J1467" s="96">
        <f t="shared" si="891"/>
        <v>1.0023392270546982</v>
      </c>
      <c r="K1467" s="96">
        <v>1</v>
      </c>
      <c r="L1467" s="96">
        <f t="shared" si="892"/>
        <v>1.0023392200000001</v>
      </c>
      <c r="M1467" s="96">
        <f t="shared" si="893"/>
        <v>1159.1667595199999</v>
      </c>
      <c r="N1467" s="24">
        <f t="shared" si="848"/>
        <v>0</v>
      </c>
      <c r="O1467" s="95">
        <f t="shared" si="849"/>
        <v>0</v>
      </c>
      <c r="P1467" s="96">
        <f t="shared" si="894"/>
        <v>0</v>
      </c>
      <c r="Q1467" s="5">
        <f t="shared" si="846"/>
        <v>0.12</v>
      </c>
      <c r="R1467" s="8">
        <f t="shared" si="895"/>
        <v>1.008218437</v>
      </c>
      <c r="S1467" s="3">
        <f t="shared" si="896"/>
        <v>9.5265389799999998</v>
      </c>
      <c r="T1467" s="3">
        <f t="shared" si="897"/>
        <v>0</v>
      </c>
      <c r="U1467" s="97" t="str">
        <f t="shared" ref="U1467" si="912">U1466</f>
        <v>A+J=</v>
      </c>
      <c r="V1467" s="122">
        <f t="shared" si="882"/>
        <v>46223</v>
      </c>
      <c r="W1467" s="4"/>
      <c r="X1467" s="17"/>
      <c r="Y1467" s="16"/>
      <c r="Z1467" s="16"/>
      <c r="AD1467" s="5"/>
    </row>
    <row r="1468" spans="1:30" x14ac:dyDescent="0.2">
      <c r="A1468" s="98">
        <f t="shared" si="845"/>
        <v>46220</v>
      </c>
      <c r="B1468" s="96">
        <f t="shared" si="884"/>
        <v>1169.1663265100001</v>
      </c>
      <c r="C1468" s="3">
        <f t="shared" si="885"/>
        <v>1156.4615415600001</v>
      </c>
      <c r="D1468" s="99">
        <f t="shared" si="886"/>
        <v>1088.3119999999999</v>
      </c>
      <c r="E1468" s="120">
        <f>IF(DAY(A1467)=$A$5,VLOOKUP(A1467,[1]A!$E$15:$G$200,3),E1467)</f>
        <v>1091.25</v>
      </c>
      <c r="F1468" s="100">
        <f t="shared" si="887"/>
        <v>45312</v>
      </c>
      <c r="G1468" s="141">
        <f t="shared" si="888"/>
        <v>2.6995934989231252E-3</v>
      </c>
      <c r="H1468" s="101">
        <f t="shared" si="889"/>
        <v>27</v>
      </c>
      <c r="I1468" s="101">
        <f t="shared" si="890"/>
        <v>30</v>
      </c>
      <c r="J1468" s="96">
        <f t="shared" si="891"/>
        <v>1.0024293065219667</v>
      </c>
      <c r="K1468" s="96">
        <v>1</v>
      </c>
      <c r="L1468" s="96">
        <f t="shared" si="892"/>
        <v>1.0024293</v>
      </c>
      <c r="M1468" s="96">
        <f t="shared" si="893"/>
        <v>1159.27093358</v>
      </c>
      <c r="N1468" s="24">
        <f t="shared" si="848"/>
        <v>0</v>
      </c>
      <c r="O1468" s="95">
        <f t="shared" si="849"/>
        <v>0</v>
      </c>
      <c r="P1468" s="96">
        <f t="shared" si="894"/>
        <v>0</v>
      </c>
      <c r="Q1468" s="5">
        <f t="shared" si="846"/>
        <v>0.12</v>
      </c>
      <c r="R1468" s="8">
        <f t="shared" si="895"/>
        <v>1.0085358760000001</v>
      </c>
      <c r="S1468" s="3">
        <f t="shared" si="896"/>
        <v>9.8953929299999999</v>
      </c>
      <c r="T1468" s="3">
        <f t="shared" si="897"/>
        <v>0</v>
      </c>
      <c r="U1468" s="97" t="str">
        <f t="shared" ref="U1468" si="913">U1467</f>
        <v>A+J=</v>
      </c>
      <c r="V1468" s="122">
        <f t="shared" si="882"/>
        <v>46223</v>
      </c>
      <c r="W1468" s="4"/>
      <c r="X1468" s="17"/>
      <c r="Y1468" s="16"/>
      <c r="Z1468" s="16"/>
      <c r="AD1468" s="5"/>
    </row>
    <row r="1469" spans="1:30" x14ac:dyDescent="0.2">
      <c r="A1469" s="98">
        <f t="shared" si="845"/>
        <v>46221</v>
      </c>
      <c r="B1469" s="96">
        <f t="shared" si="884"/>
        <v>1169.63954827</v>
      </c>
      <c r="C1469" s="3">
        <f t="shared" si="885"/>
        <v>1156.4615415600001</v>
      </c>
      <c r="D1469" s="99">
        <f t="shared" si="886"/>
        <v>1088.3119999999999</v>
      </c>
      <c r="E1469" s="120">
        <f>IF(DAY(A1468)=$A$5,VLOOKUP(A1468,[1]A!$E$15:$G$200,3),E1468)</f>
        <v>1091.25</v>
      </c>
      <c r="F1469" s="100">
        <f t="shared" si="887"/>
        <v>45312</v>
      </c>
      <c r="G1469" s="141">
        <f t="shared" si="888"/>
        <v>2.6995934989231252E-3</v>
      </c>
      <c r="H1469" s="101">
        <f t="shared" si="889"/>
        <v>28</v>
      </c>
      <c r="I1469" s="101">
        <f t="shared" si="890"/>
        <v>30</v>
      </c>
      <c r="J1469" s="96">
        <f t="shared" si="891"/>
        <v>1.0025193940846087</v>
      </c>
      <c r="K1469" s="96">
        <v>1</v>
      </c>
      <c r="L1469" s="96">
        <f t="shared" si="892"/>
        <v>1.00251939</v>
      </c>
      <c r="M1469" s="96">
        <f t="shared" si="893"/>
        <v>1159.3751192</v>
      </c>
      <c r="N1469" s="24">
        <f t="shared" si="848"/>
        <v>0</v>
      </c>
      <c r="O1469" s="95">
        <f t="shared" si="849"/>
        <v>0</v>
      </c>
      <c r="P1469" s="96">
        <f t="shared" si="894"/>
        <v>0</v>
      </c>
      <c r="Q1469" s="5">
        <f t="shared" si="846"/>
        <v>0.12</v>
      </c>
      <c r="R1469" s="8">
        <f t="shared" si="895"/>
        <v>1.0088534149999999</v>
      </c>
      <c r="S1469" s="3">
        <f t="shared" si="896"/>
        <v>10.26442907</v>
      </c>
      <c r="T1469" s="3">
        <f t="shared" si="897"/>
        <v>0</v>
      </c>
      <c r="U1469" s="97" t="str">
        <f t="shared" ref="U1469" si="914">U1468</f>
        <v>A+J=</v>
      </c>
      <c r="V1469" s="122">
        <f t="shared" si="882"/>
        <v>46223</v>
      </c>
      <c r="W1469" s="4"/>
      <c r="X1469" s="17"/>
      <c r="Y1469" s="16"/>
      <c r="Z1469" s="16"/>
      <c r="AD1469" s="5"/>
    </row>
    <row r="1470" spans="1:30" x14ac:dyDescent="0.2">
      <c r="A1470" s="98">
        <f t="shared" si="845"/>
        <v>46222</v>
      </c>
      <c r="B1470" s="96">
        <f t="shared" si="884"/>
        <v>1170.1129521299999</v>
      </c>
      <c r="C1470" s="3">
        <f t="shared" si="885"/>
        <v>1156.4615415600001</v>
      </c>
      <c r="D1470" s="99">
        <f t="shared" si="886"/>
        <v>1088.3119999999999</v>
      </c>
      <c r="E1470" s="120">
        <f>IF(DAY(A1469)=$A$5,VLOOKUP(A1469,[1]A!$E$15:$G$200,3),E1469)</f>
        <v>1091.25</v>
      </c>
      <c r="F1470" s="100">
        <f t="shared" si="887"/>
        <v>45312</v>
      </c>
      <c r="G1470" s="141">
        <f t="shared" si="888"/>
        <v>2.6995934989231252E-3</v>
      </c>
      <c r="H1470" s="101">
        <f t="shared" si="889"/>
        <v>29</v>
      </c>
      <c r="I1470" s="101">
        <f t="shared" si="890"/>
        <v>30</v>
      </c>
      <c r="J1470" s="96">
        <f t="shared" si="891"/>
        <v>1.0026094897433515</v>
      </c>
      <c r="K1470" s="96">
        <v>1</v>
      </c>
      <c r="L1470" s="96">
        <f t="shared" si="892"/>
        <v>1.0026094800000001</v>
      </c>
      <c r="M1470" s="96">
        <f t="shared" si="893"/>
        <v>1159.4793048199999</v>
      </c>
      <c r="N1470" s="24">
        <f t="shared" si="848"/>
        <v>0</v>
      </c>
      <c r="O1470" s="95">
        <f t="shared" si="849"/>
        <v>0</v>
      </c>
      <c r="P1470" s="96">
        <f t="shared" si="894"/>
        <v>0</v>
      </c>
      <c r="Q1470" s="5">
        <f t="shared" si="846"/>
        <v>0.12</v>
      </c>
      <c r="R1470" s="8">
        <f t="shared" si="895"/>
        <v>1.0091710540000001</v>
      </c>
      <c r="S1470" s="3">
        <f t="shared" si="896"/>
        <v>10.633647310000001</v>
      </c>
      <c r="T1470" s="3">
        <f t="shared" si="897"/>
        <v>0</v>
      </c>
      <c r="U1470" s="97" t="str">
        <f t="shared" ref="U1470" si="915">U1469</f>
        <v>A+J=</v>
      </c>
      <c r="V1470" s="122">
        <f t="shared" si="882"/>
        <v>46223</v>
      </c>
      <c r="W1470" s="4"/>
      <c r="X1470" s="17"/>
      <c r="Y1470" s="16"/>
      <c r="Z1470" s="16"/>
      <c r="AD1470" s="5"/>
    </row>
    <row r="1471" spans="1:30" x14ac:dyDescent="0.2">
      <c r="A1471" s="98">
        <f t="shared" si="845"/>
        <v>46223</v>
      </c>
      <c r="B1471" s="96">
        <f t="shared" si="884"/>
        <v>1170.5865614899999</v>
      </c>
      <c r="C1471" s="3">
        <f t="shared" si="885"/>
        <v>1156.4615415600001</v>
      </c>
      <c r="D1471" s="99">
        <f t="shared" si="886"/>
        <v>1088.3119999999999</v>
      </c>
      <c r="E1471" s="120">
        <f>IF(DAY(A1470)=$A$5,VLOOKUP(A1470,[1]A!$E$15:$G$200,3),E1470)</f>
        <v>1091.25</v>
      </c>
      <c r="F1471" s="100">
        <f t="shared" si="887"/>
        <v>45312</v>
      </c>
      <c r="G1471" s="141">
        <f t="shared" si="888"/>
        <v>2.6995934989231252E-3</v>
      </c>
      <c r="H1471" s="101">
        <f t="shared" si="889"/>
        <v>30</v>
      </c>
      <c r="I1471" s="101">
        <f t="shared" si="890"/>
        <v>30</v>
      </c>
      <c r="J1471" s="96">
        <f t="shared" si="891"/>
        <v>1.0026995934989231</v>
      </c>
      <c r="K1471" s="96">
        <v>1</v>
      </c>
      <c r="L1471" s="96">
        <f t="shared" si="892"/>
        <v>1.00269959</v>
      </c>
      <c r="M1471" s="96">
        <f t="shared" si="893"/>
        <v>1159.5835135699999</v>
      </c>
      <c r="N1471" s="24">
        <f t="shared" si="848"/>
        <v>48</v>
      </c>
      <c r="O1471" s="95">
        <f t="shared" si="849"/>
        <v>5.0000000000000001E-3</v>
      </c>
      <c r="P1471" s="96">
        <f t="shared" si="894"/>
        <v>5.7979175600000001</v>
      </c>
      <c r="Q1471" s="5">
        <f t="shared" si="846"/>
        <v>0.12</v>
      </c>
      <c r="R1471" s="8">
        <f t="shared" si="895"/>
        <v>1.0094887930000001</v>
      </c>
      <c r="S1471" s="3">
        <f t="shared" si="896"/>
        <v>11.00304792</v>
      </c>
      <c r="T1471" s="3">
        <f t="shared" si="897"/>
        <v>16.800965480000002</v>
      </c>
      <c r="U1471" s="97" t="str">
        <f t="shared" ref="U1471" si="916">U1470</f>
        <v>A+J=</v>
      </c>
      <c r="V1471" s="122">
        <f t="shared" si="882"/>
        <v>46223</v>
      </c>
      <c r="W1471" s="4"/>
      <c r="X1471" s="17"/>
      <c r="Y1471" s="16"/>
      <c r="Z1471" s="16"/>
      <c r="AD1471" s="5"/>
    </row>
    <row r="1472" spans="1:30" x14ac:dyDescent="0.2">
      <c r="A1472" s="98">
        <f t="shared" si="845"/>
        <v>46224</v>
      </c>
      <c r="B1472" s="96">
        <f t="shared" si="884"/>
        <v>1154.2375217000001</v>
      </c>
      <c r="C1472" s="3">
        <f t="shared" si="885"/>
        <v>1153.7855960099998</v>
      </c>
      <c r="D1472" s="99">
        <f t="shared" si="886"/>
        <v>1088.3119999999999</v>
      </c>
      <c r="E1472" s="120">
        <f>IF(DAY(A1471)=$A$5,VLOOKUP(A1471,[1]A!$E$15:$G$200,3),E1471)</f>
        <v>1091.25</v>
      </c>
      <c r="F1472" s="100">
        <f t="shared" si="887"/>
        <v>45312</v>
      </c>
      <c r="G1472" s="141">
        <f t="shared" si="888"/>
        <v>2.6995934989231252E-3</v>
      </c>
      <c r="H1472" s="101">
        <f t="shared" si="889"/>
        <v>1</v>
      </c>
      <c r="I1472" s="101">
        <f t="shared" si="890"/>
        <v>31</v>
      </c>
      <c r="J1472" s="96">
        <f t="shared" si="891"/>
        <v>1.0000869701088155</v>
      </c>
      <c r="K1472" s="96">
        <v>1</v>
      </c>
      <c r="L1472" s="96">
        <f t="shared" si="892"/>
        <v>1.0000869699999999</v>
      </c>
      <c r="M1472" s="96">
        <f t="shared" si="893"/>
        <v>1153.88594074</v>
      </c>
      <c r="N1472" s="24">
        <f t="shared" si="848"/>
        <v>0</v>
      </c>
      <c r="O1472" s="95">
        <f t="shared" si="849"/>
        <v>0</v>
      </c>
      <c r="P1472" s="96">
        <f t="shared" si="894"/>
        <v>0</v>
      </c>
      <c r="Q1472" s="5">
        <f t="shared" si="846"/>
        <v>0.12</v>
      </c>
      <c r="R1472" s="8">
        <f t="shared" si="895"/>
        <v>1.0003046929999999</v>
      </c>
      <c r="S1472" s="3">
        <f t="shared" si="896"/>
        <v>0.35158096</v>
      </c>
      <c r="T1472" s="3">
        <f t="shared" si="897"/>
        <v>0</v>
      </c>
      <c r="U1472" s="97" t="str">
        <f t="shared" ref="U1472" si="917">U1471</f>
        <v>A+J=</v>
      </c>
      <c r="V1472" s="122">
        <f t="shared" si="882"/>
        <v>46254</v>
      </c>
      <c r="W1472" s="4"/>
      <c r="X1472" s="17"/>
      <c r="Y1472" s="16"/>
      <c r="Z1472" s="16"/>
      <c r="AD1472" s="5"/>
    </row>
    <row r="1473" spans="1:30" x14ac:dyDescent="0.2">
      <c r="A1473" s="98">
        <f t="shared" si="845"/>
        <v>46225</v>
      </c>
      <c r="B1473" s="96">
        <f t="shared" si="884"/>
        <v>1154.6896170299999</v>
      </c>
      <c r="C1473" s="3">
        <f t="shared" si="885"/>
        <v>1153.7855960099998</v>
      </c>
      <c r="D1473" s="99">
        <f t="shared" si="886"/>
        <v>1088.3119999999999</v>
      </c>
      <c r="E1473" s="120">
        <f>IF(DAY(A1472)=$A$5,VLOOKUP(A1472,[1]A!$E$15:$G$200,3),E1472)</f>
        <v>1091.25</v>
      </c>
      <c r="F1473" s="100">
        <f t="shared" si="887"/>
        <v>45312</v>
      </c>
      <c r="G1473" s="141">
        <f t="shared" si="888"/>
        <v>2.6995934989231252E-3</v>
      </c>
      <c r="H1473" s="101">
        <f t="shared" si="889"/>
        <v>2</v>
      </c>
      <c r="I1473" s="101">
        <f t="shared" si="890"/>
        <v>31</v>
      </c>
      <c r="J1473" s="96">
        <f t="shared" si="891"/>
        <v>1.0001739477814309</v>
      </c>
      <c r="K1473" s="96">
        <v>1</v>
      </c>
      <c r="L1473" s="96">
        <f t="shared" si="892"/>
        <v>1.00017394</v>
      </c>
      <c r="M1473" s="96">
        <f t="shared" si="893"/>
        <v>1153.98628547</v>
      </c>
      <c r="N1473" s="24">
        <f t="shared" si="848"/>
        <v>0</v>
      </c>
      <c r="O1473" s="95">
        <f t="shared" si="849"/>
        <v>0</v>
      </c>
      <c r="P1473" s="96">
        <f t="shared" si="894"/>
        <v>0</v>
      </c>
      <c r="Q1473" s="5">
        <f t="shared" si="846"/>
        <v>0.12</v>
      </c>
      <c r="R1473" s="8">
        <f t="shared" si="895"/>
        <v>1.0006094800000001</v>
      </c>
      <c r="S1473" s="3">
        <f t="shared" si="896"/>
        <v>0.70333155999999997</v>
      </c>
      <c r="T1473" s="3">
        <f t="shared" si="897"/>
        <v>0</v>
      </c>
      <c r="U1473" s="97" t="str">
        <f t="shared" ref="U1473" si="918">U1472</f>
        <v>A+J=</v>
      </c>
      <c r="V1473" s="122">
        <f t="shared" si="882"/>
        <v>46254</v>
      </c>
      <c r="W1473" s="4"/>
      <c r="X1473" s="17"/>
      <c r="Y1473" s="16"/>
      <c r="Z1473" s="16"/>
      <c r="AD1473" s="5"/>
    </row>
    <row r="1474" spans="1:30" x14ac:dyDescent="0.2">
      <c r="A1474" s="98">
        <f t="shared" si="845"/>
        <v>46226</v>
      </c>
      <c r="B1474" s="96">
        <f t="shared" si="884"/>
        <v>1155.1419027900001</v>
      </c>
      <c r="C1474" s="3">
        <f t="shared" si="885"/>
        <v>1153.7855960099998</v>
      </c>
      <c r="D1474" s="99">
        <f t="shared" si="886"/>
        <v>1088.3119999999999</v>
      </c>
      <c r="E1474" s="120">
        <f>IF(DAY(A1473)=$A$5,VLOOKUP(A1473,[1]A!$E$15:$G$200,3),E1473)</f>
        <v>1091.25</v>
      </c>
      <c r="F1474" s="100">
        <f t="shared" si="887"/>
        <v>45312</v>
      </c>
      <c r="G1474" s="141">
        <f t="shared" si="888"/>
        <v>2.6995934989231252E-3</v>
      </c>
      <c r="H1474" s="101">
        <f t="shared" si="889"/>
        <v>3</v>
      </c>
      <c r="I1474" s="101">
        <f t="shared" si="890"/>
        <v>31</v>
      </c>
      <c r="J1474" s="96">
        <f t="shared" si="891"/>
        <v>1.0002609330185039</v>
      </c>
      <c r="K1474" s="96">
        <v>1</v>
      </c>
      <c r="L1474" s="96">
        <f t="shared" si="892"/>
        <v>1.00026093</v>
      </c>
      <c r="M1474" s="96">
        <f t="shared" si="893"/>
        <v>1154.0866532800001</v>
      </c>
      <c r="N1474" s="24">
        <f t="shared" si="848"/>
        <v>0</v>
      </c>
      <c r="O1474" s="95">
        <f t="shared" si="849"/>
        <v>0</v>
      </c>
      <c r="P1474" s="96">
        <f t="shared" si="894"/>
        <v>0</v>
      </c>
      <c r="Q1474" s="5">
        <f t="shared" si="846"/>
        <v>0.12</v>
      </c>
      <c r="R1474" s="8">
        <f t="shared" si="895"/>
        <v>1.000914359</v>
      </c>
      <c r="S1474" s="3">
        <f t="shared" si="896"/>
        <v>1.0552495099999999</v>
      </c>
      <c r="T1474" s="3">
        <f t="shared" si="897"/>
        <v>0</v>
      </c>
      <c r="U1474" s="97" t="str">
        <f t="shared" ref="U1474" si="919">U1473</f>
        <v>A+J=</v>
      </c>
      <c r="V1474" s="122">
        <f t="shared" si="882"/>
        <v>46254</v>
      </c>
      <c r="W1474" s="4"/>
      <c r="X1474" s="17"/>
      <c r="Y1474" s="16"/>
      <c r="Z1474" s="16"/>
      <c r="AD1474" s="5"/>
    </row>
    <row r="1475" spans="1:30" x14ac:dyDescent="0.2">
      <c r="A1475" s="98">
        <f t="shared" si="845"/>
        <v>46227</v>
      </c>
      <c r="B1475" s="96">
        <f t="shared" si="884"/>
        <v>1155.5943571</v>
      </c>
      <c r="C1475" s="3">
        <f t="shared" si="885"/>
        <v>1153.7855960099998</v>
      </c>
      <c r="D1475" s="99">
        <f t="shared" si="886"/>
        <v>1088.3119999999999</v>
      </c>
      <c r="E1475" s="120">
        <f>IF(DAY(A1474)=$A$5,VLOOKUP(A1474,[1]A!$E$15:$G$200,3),E1474)</f>
        <v>1091.25</v>
      </c>
      <c r="F1475" s="100">
        <f t="shared" si="887"/>
        <v>45312</v>
      </c>
      <c r="G1475" s="141">
        <f t="shared" si="888"/>
        <v>2.6995934989231252E-3</v>
      </c>
      <c r="H1475" s="101">
        <f t="shared" si="889"/>
        <v>4</v>
      </c>
      <c r="I1475" s="101">
        <f t="shared" si="890"/>
        <v>31</v>
      </c>
      <c r="J1475" s="96">
        <f t="shared" si="891"/>
        <v>1.0003479258206924</v>
      </c>
      <c r="K1475" s="96">
        <v>1</v>
      </c>
      <c r="L1475" s="96">
        <f t="shared" si="892"/>
        <v>1.0003479200000001</v>
      </c>
      <c r="M1475" s="96">
        <f t="shared" si="893"/>
        <v>1154.1870210899999</v>
      </c>
      <c r="N1475" s="24">
        <f t="shared" si="848"/>
        <v>0</v>
      </c>
      <c r="O1475" s="95">
        <f t="shared" si="849"/>
        <v>0</v>
      </c>
      <c r="P1475" s="96">
        <f t="shared" si="894"/>
        <v>0</v>
      </c>
      <c r="Q1475" s="5">
        <f t="shared" si="846"/>
        <v>0.12</v>
      </c>
      <c r="R1475" s="8">
        <f t="shared" si="895"/>
        <v>1.0012193309999999</v>
      </c>
      <c r="S1475" s="3">
        <f t="shared" si="896"/>
        <v>1.4073360100000001</v>
      </c>
      <c r="T1475" s="3">
        <f t="shared" si="897"/>
        <v>0</v>
      </c>
      <c r="U1475" s="97" t="str">
        <f t="shared" ref="U1475" si="920">U1474</f>
        <v>A+J=</v>
      </c>
      <c r="V1475" s="122">
        <f t="shared" si="882"/>
        <v>46254</v>
      </c>
      <c r="W1475" s="4"/>
      <c r="X1475" s="17"/>
      <c r="Y1475" s="16"/>
      <c r="Z1475" s="16"/>
      <c r="AD1475" s="5"/>
    </row>
    <row r="1476" spans="1:30" x14ac:dyDescent="0.2">
      <c r="A1476" s="98">
        <f t="shared" si="845"/>
        <v>46228</v>
      </c>
      <c r="B1476" s="96">
        <f t="shared" si="884"/>
        <v>1156.04699153</v>
      </c>
      <c r="C1476" s="3">
        <f t="shared" si="885"/>
        <v>1153.7855960099998</v>
      </c>
      <c r="D1476" s="99">
        <f t="shared" si="886"/>
        <v>1088.3119999999999</v>
      </c>
      <c r="E1476" s="120">
        <f>IF(DAY(A1475)=$A$5,VLOOKUP(A1475,[1]A!$E$15:$G$200,3),E1475)</f>
        <v>1091.25</v>
      </c>
      <c r="F1476" s="100">
        <f t="shared" si="887"/>
        <v>45312</v>
      </c>
      <c r="G1476" s="141">
        <f t="shared" si="888"/>
        <v>2.6995934989231252E-3</v>
      </c>
      <c r="H1476" s="101">
        <f t="shared" si="889"/>
        <v>5</v>
      </c>
      <c r="I1476" s="101">
        <f t="shared" si="890"/>
        <v>31</v>
      </c>
      <c r="J1476" s="96">
        <f t="shared" si="891"/>
        <v>1.0004349261886545</v>
      </c>
      <c r="K1476" s="96">
        <v>1</v>
      </c>
      <c r="L1476" s="96">
        <f t="shared" si="892"/>
        <v>1.00043492</v>
      </c>
      <c r="M1476" s="96">
        <f t="shared" si="893"/>
        <v>1154.2874004400001</v>
      </c>
      <c r="N1476" s="24">
        <f t="shared" si="848"/>
        <v>0</v>
      </c>
      <c r="O1476" s="95">
        <f t="shared" si="849"/>
        <v>0</v>
      </c>
      <c r="P1476" s="96">
        <f t="shared" si="894"/>
        <v>0</v>
      </c>
      <c r="Q1476" s="5">
        <f t="shared" si="846"/>
        <v>0.12</v>
      </c>
      <c r="R1476" s="8">
        <f t="shared" si="895"/>
        <v>1.001524396</v>
      </c>
      <c r="S1476" s="3">
        <f t="shared" si="896"/>
        <v>1.75959109</v>
      </c>
      <c r="T1476" s="3">
        <f t="shared" si="897"/>
        <v>0</v>
      </c>
      <c r="U1476" s="97" t="str">
        <f t="shared" ref="U1476" si="921">U1475</f>
        <v>A+J=</v>
      </c>
      <c r="V1476" s="122">
        <f t="shared" si="882"/>
        <v>46254</v>
      </c>
      <c r="W1476" s="4"/>
      <c r="X1476" s="17"/>
      <c r="Y1476" s="16"/>
      <c r="Z1476" s="16"/>
      <c r="AD1476" s="5"/>
    </row>
    <row r="1477" spans="1:30" x14ac:dyDescent="0.2">
      <c r="A1477" s="98">
        <f t="shared" si="845"/>
        <v>46229</v>
      </c>
      <c r="B1477" s="96">
        <f t="shared" si="884"/>
        <v>1156.4998061199999</v>
      </c>
      <c r="C1477" s="3">
        <f t="shared" si="885"/>
        <v>1153.7855960099998</v>
      </c>
      <c r="D1477" s="99">
        <f t="shared" si="886"/>
        <v>1088.3119999999999</v>
      </c>
      <c r="E1477" s="120">
        <f>IF(DAY(A1476)=$A$5,VLOOKUP(A1476,[1]A!$E$15:$G$200,3),E1476)</f>
        <v>1091.25</v>
      </c>
      <c r="F1477" s="100">
        <f t="shared" si="887"/>
        <v>45312</v>
      </c>
      <c r="G1477" s="141">
        <f t="shared" si="888"/>
        <v>2.6995934989231252E-3</v>
      </c>
      <c r="H1477" s="101">
        <f t="shared" si="889"/>
        <v>6</v>
      </c>
      <c r="I1477" s="101">
        <f t="shared" si="890"/>
        <v>31</v>
      </c>
      <c r="J1477" s="96">
        <f t="shared" si="891"/>
        <v>1.000521934123048</v>
      </c>
      <c r="K1477" s="96">
        <v>1</v>
      </c>
      <c r="L1477" s="96">
        <f t="shared" si="892"/>
        <v>1.0005219299999999</v>
      </c>
      <c r="M1477" s="96">
        <f t="shared" si="893"/>
        <v>1154.3877913199999</v>
      </c>
      <c r="N1477" s="24">
        <f t="shared" si="848"/>
        <v>0</v>
      </c>
      <c r="O1477" s="95">
        <f t="shared" si="849"/>
        <v>0</v>
      </c>
      <c r="P1477" s="96">
        <f t="shared" si="894"/>
        <v>0</v>
      </c>
      <c r="Q1477" s="5">
        <f t="shared" si="846"/>
        <v>0.12</v>
      </c>
      <c r="R1477" s="8">
        <f t="shared" si="895"/>
        <v>1.001829554</v>
      </c>
      <c r="S1477" s="3">
        <f t="shared" si="896"/>
        <v>2.1120147999999999</v>
      </c>
      <c r="T1477" s="3">
        <f t="shared" si="897"/>
        <v>0</v>
      </c>
      <c r="U1477" s="97" t="str">
        <f t="shared" ref="U1477" si="922">U1476</f>
        <v>A+J=</v>
      </c>
      <c r="V1477" s="122">
        <f t="shared" si="882"/>
        <v>46254</v>
      </c>
      <c r="W1477" s="4"/>
      <c r="X1477" s="17"/>
      <c r="Y1477" s="16"/>
      <c r="Z1477" s="16"/>
      <c r="AD1477" s="5"/>
    </row>
    <row r="1478" spans="1:30" x14ac:dyDescent="0.2">
      <c r="A1478" s="98">
        <f t="shared" si="845"/>
        <v>46230</v>
      </c>
      <c r="B1478" s="96">
        <f t="shared" si="884"/>
        <v>1156.9527881900001</v>
      </c>
      <c r="C1478" s="3">
        <f t="shared" si="885"/>
        <v>1153.7855960099998</v>
      </c>
      <c r="D1478" s="99">
        <f t="shared" si="886"/>
        <v>1088.3119999999999</v>
      </c>
      <c r="E1478" s="120">
        <f>IF(DAY(A1477)=$A$5,VLOOKUP(A1477,[1]A!$E$15:$G$200,3),E1477)</f>
        <v>1091.25</v>
      </c>
      <c r="F1478" s="100">
        <f t="shared" si="887"/>
        <v>45312</v>
      </c>
      <c r="G1478" s="141">
        <f t="shared" si="888"/>
        <v>2.6995934989231252E-3</v>
      </c>
      <c r="H1478" s="101">
        <f t="shared" si="889"/>
        <v>7</v>
      </c>
      <c r="I1478" s="101">
        <f t="shared" si="890"/>
        <v>31</v>
      </c>
      <c r="J1478" s="96">
        <f t="shared" si="891"/>
        <v>1.000608949624531</v>
      </c>
      <c r="K1478" s="96">
        <v>1</v>
      </c>
      <c r="L1478" s="96">
        <f t="shared" si="892"/>
        <v>1.00060894</v>
      </c>
      <c r="M1478" s="96">
        <f t="shared" si="893"/>
        <v>1154.4881822100001</v>
      </c>
      <c r="N1478" s="24">
        <f t="shared" si="848"/>
        <v>0</v>
      </c>
      <c r="O1478" s="95">
        <f t="shared" si="849"/>
        <v>0</v>
      </c>
      <c r="P1478" s="96">
        <f t="shared" si="894"/>
        <v>0</v>
      </c>
      <c r="Q1478" s="5">
        <f t="shared" si="846"/>
        <v>0.12</v>
      </c>
      <c r="R1478" s="8">
        <f t="shared" si="895"/>
        <v>1.002134804</v>
      </c>
      <c r="S1478" s="3">
        <f t="shared" si="896"/>
        <v>2.46460598</v>
      </c>
      <c r="T1478" s="3">
        <f t="shared" si="897"/>
        <v>0</v>
      </c>
      <c r="U1478" s="97" t="str">
        <f t="shared" ref="U1478" si="923">U1477</f>
        <v>A+J=</v>
      </c>
      <c r="V1478" s="122">
        <f t="shared" si="882"/>
        <v>46254</v>
      </c>
      <c r="W1478" s="4"/>
      <c r="X1478" s="17"/>
      <c r="Y1478" s="16"/>
      <c r="Z1478" s="16"/>
      <c r="AD1478" s="5"/>
    </row>
    <row r="1479" spans="1:30" x14ac:dyDescent="0.2">
      <c r="A1479" s="98">
        <f t="shared" si="845"/>
        <v>46231</v>
      </c>
      <c r="B1479" s="96">
        <f t="shared" si="884"/>
        <v>1157.4059632200001</v>
      </c>
      <c r="C1479" s="3">
        <f t="shared" si="885"/>
        <v>1153.7855960099998</v>
      </c>
      <c r="D1479" s="99">
        <f t="shared" si="886"/>
        <v>1088.3119999999999</v>
      </c>
      <c r="E1479" s="120">
        <f>IF(DAY(A1478)=$A$5,VLOOKUP(A1478,[1]A!$E$15:$G$200,3),E1478)</f>
        <v>1091.25</v>
      </c>
      <c r="F1479" s="100">
        <f t="shared" si="887"/>
        <v>45312</v>
      </c>
      <c r="G1479" s="141">
        <f t="shared" si="888"/>
        <v>2.6995934989231252E-3</v>
      </c>
      <c r="H1479" s="101">
        <f t="shared" si="889"/>
        <v>8</v>
      </c>
      <c r="I1479" s="101">
        <f t="shared" si="890"/>
        <v>31</v>
      </c>
      <c r="J1479" s="96">
        <f t="shared" si="891"/>
        <v>1.0006959726937616</v>
      </c>
      <c r="K1479" s="96">
        <v>1</v>
      </c>
      <c r="L1479" s="96">
        <f t="shared" si="892"/>
        <v>1.00069597</v>
      </c>
      <c r="M1479" s="96">
        <f t="shared" si="893"/>
        <v>1154.5885961700001</v>
      </c>
      <c r="N1479" s="24">
        <f t="shared" si="848"/>
        <v>0</v>
      </c>
      <c r="O1479" s="95">
        <f t="shared" si="849"/>
        <v>0</v>
      </c>
      <c r="P1479" s="96">
        <f t="shared" si="894"/>
        <v>0</v>
      </c>
      <c r="Q1479" s="5">
        <f t="shared" si="846"/>
        <v>0.12</v>
      </c>
      <c r="R1479" s="8">
        <f t="shared" si="895"/>
        <v>1.002440148</v>
      </c>
      <c r="S1479" s="3">
        <f t="shared" si="896"/>
        <v>2.8173670500000001</v>
      </c>
      <c r="T1479" s="3">
        <f t="shared" si="897"/>
        <v>0</v>
      </c>
      <c r="U1479" s="97" t="str">
        <f t="shared" ref="U1479" si="924">U1478</f>
        <v>A+J=</v>
      </c>
      <c r="V1479" s="122">
        <f t="shared" si="882"/>
        <v>46254</v>
      </c>
      <c r="W1479" s="4"/>
      <c r="X1479" s="17"/>
      <c r="Y1479" s="16"/>
      <c r="Z1479" s="16"/>
      <c r="AD1479" s="5"/>
    </row>
    <row r="1480" spans="1:30" x14ac:dyDescent="0.2">
      <c r="A1480" s="98">
        <f t="shared" si="845"/>
        <v>46232</v>
      </c>
      <c r="B1480" s="96">
        <f t="shared" si="884"/>
        <v>1157.85930695</v>
      </c>
      <c r="C1480" s="3">
        <f t="shared" si="885"/>
        <v>1153.7855960099998</v>
      </c>
      <c r="D1480" s="99">
        <f t="shared" si="886"/>
        <v>1088.3119999999999</v>
      </c>
      <c r="E1480" s="120">
        <f>IF(DAY(A1479)=$A$5,VLOOKUP(A1479,[1]A!$E$15:$G$200,3),E1479)</f>
        <v>1091.25</v>
      </c>
      <c r="F1480" s="100">
        <f t="shared" si="887"/>
        <v>45312</v>
      </c>
      <c r="G1480" s="141">
        <f t="shared" si="888"/>
        <v>2.6995934989231252E-3</v>
      </c>
      <c r="H1480" s="101">
        <f t="shared" si="889"/>
        <v>9</v>
      </c>
      <c r="I1480" s="101">
        <f t="shared" si="890"/>
        <v>31</v>
      </c>
      <c r="J1480" s="96">
        <f t="shared" si="891"/>
        <v>1.000783003331398</v>
      </c>
      <c r="K1480" s="96">
        <v>1</v>
      </c>
      <c r="L1480" s="96">
        <f t="shared" si="892"/>
        <v>1.000783</v>
      </c>
      <c r="M1480" s="96">
        <f t="shared" si="893"/>
        <v>1154.68901013</v>
      </c>
      <c r="N1480" s="24">
        <f t="shared" si="848"/>
        <v>0</v>
      </c>
      <c r="O1480" s="95">
        <f t="shared" si="849"/>
        <v>0</v>
      </c>
      <c r="P1480" s="96">
        <f t="shared" si="894"/>
        <v>0</v>
      </c>
      <c r="Q1480" s="5">
        <f t="shared" si="846"/>
        <v>0.12</v>
      </c>
      <c r="R1480" s="8">
        <f t="shared" si="895"/>
        <v>1.002745585</v>
      </c>
      <c r="S1480" s="3">
        <f t="shared" si="896"/>
        <v>3.1702968199999999</v>
      </c>
      <c r="T1480" s="3">
        <f t="shared" si="897"/>
        <v>0</v>
      </c>
      <c r="U1480" s="97" t="str">
        <f t="shared" ref="U1480" si="925">U1479</f>
        <v>A+J=</v>
      </c>
      <c r="V1480" s="122">
        <f t="shared" si="882"/>
        <v>46254</v>
      </c>
      <c r="W1480" s="4"/>
      <c r="X1480" s="17"/>
      <c r="Y1480" s="16"/>
      <c r="Z1480" s="16"/>
      <c r="AD1480" s="5"/>
    </row>
    <row r="1481" spans="1:30" x14ac:dyDescent="0.2">
      <c r="A1481" s="98">
        <f t="shared" si="845"/>
        <v>46233</v>
      </c>
      <c r="B1481" s="96">
        <f t="shared" si="884"/>
        <v>1158.3128309799999</v>
      </c>
      <c r="C1481" s="3">
        <f t="shared" si="885"/>
        <v>1153.7855960099998</v>
      </c>
      <c r="D1481" s="99">
        <f t="shared" si="886"/>
        <v>1088.3119999999999</v>
      </c>
      <c r="E1481" s="120">
        <f>IF(DAY(A1480)=$A$5,VLOOKUP(A1480,[1]A!$E$15:$G$200,3),E1480)</f>
        <v>1091.25</v>
      </c>
      <c r="F1481" s="100">
        <f t="shared" si="887"/>
        <v>45312</v>
      </c>
      <c r="G1481" s="141">
        <f t="shared" si="888"/>
        <v>2.6995934989231252E-3</v>
      </c>
      <c r="H1481" s="101">
        <f t="shared" si="889"/>
        <v>10</v>
      </c>
      <c r="I1481" s="101">
        <f t="shared" si="890"/>
        <v>31</v>
      </c>
      <c r="J1481" s="96">
        <f t="shared" si="891"/>
        <v>1.0008700415380984</v>
      </c>
      <c r="K1481" s="96">
        <v>1</v>
      </c>
      <c r="L1481" s="96">
        <f t="shared" si="892"/>
        <v>1.0008700399999999</v>
      </c>
      <c r="M1481" s="96">
        <f t="shared" si="893"/>
        <v>1154.7894356199999</v>
      </c>
      <c r="N1481" s="24">
        <f t="shared" si="848"/>
        <v>0</v>
      </c>
      <c r="O1481" s="95">
        <f t="shared" si="849"/>
        <v>0</v>
      </c>
      <c r="P1481" s="96">
        <f t="shared" si="894"/>
        <v>0</v>
      </c>
      <c r="Q1481" s="5">
        <f t="shared" si="846"/>
        <v>0.12</v>
      </c>
      <c r="R1481" s="8">
        <f t="shared" si="895"/>
        <v>1.0030511150000001</v>
      </c>
      <c r="S1481" s="3">
        <f t="shared" si="896"/>
        <v>3.5233953599999999</v>
      </c>
      <c r="T1481" s="3">
        <f t="shared" si="897"/>
        <v>0</v>
      </c>
      <c r="U1481" s="97" t="str">
        <f t="shared" ref="U1481" si="926">U1480</f>
        <v>A+J=</v>
      </c>
      <c r="V1481" s="122">
        <f t="shared" si="882"/>
        <v>46254</v>
      </c>
      <c r="W1481" s="4"/>
      <c r="X1481" s="17"/>
      <c r="Y1481" s="16"/>
      <c r="Z1481" s="16"/>
      <c r="AD1481" s="5"/>
    </row>
    <row r="1482" spans="1:30" x14ac:dyDescent="0.2">
      <c r="A1482" s="98">
        <f t="shared" si="845"/>
        <v>46234</v>
      </c>
      <c r="B1482" s="96">
        <f t="shared" si="884"/>
        <v>1158.7665238</v>
      </c>
      <c r="C1482" s="3">
        <f t="shared" si="885"/>
        <v>1153.7855960099998</v>
      </c>
      <c r="D1482" s="99">
        <f t="shared" si="886"/>
        <v>1088.3119999999999</v>
      </c>
      <c r="E1482" s="120">
        <f>IF(DAY(A1481)=$A$5,VLOOKUP(A1481,[1]A!$E$15:$G$200,3),E1481)</f>
        <v>1091.25</v>
      </c>
      <c r="F1482" s="100">
        <f t="shared" si="887"/>
        <v>45312</v>
      </c>
      <c r="G1482" s="141">
        <f t="shared" si="888"/>
        <v>2.6995934989231252E-3</v>
      </c>
      <c r="H1482" s="101">
        <f t="shared" si="889"/>
        <v>11</v>
      </c>
      <c r="I1482" s="101">
        <f t="shared" si="890"/>
        <v>31</v>
      </c>
      <c r="J1482" s="96">
        <f t="shared" si="891"/>
        <v>1.0009570873145213</v>
      </c>
      <c r="K1482" s="96">
        <v>1</v>
      </c>
      <c r="L1482" s="96">
        <f t="shared" si="892"/>
        <v>1.0009570800000001</v>
      </c>
      <c r="M1482" s="96">
        <f t="shared" si="893"/>
        <v>1154.88986112</v>
      </c>
      <c r="N1482" s="24">
        <f t="shared" si="848"/>
        <v>0</v>
      </c>
      <c r="O1482" s="95">
        <f t="shared" si="849"/>
        <v>0</v>
      </c>
      <c r="P1482" s="96">
        <f t="shared" si="894"/>
        <v>0</v>
      </c>
      <c r="Q1482" s="5">
        <f t="shared" si="846"/>
        <v>0.12</v>
      </c>
      <c r="R1482" s="8">
        <f t="shared" si="895"/>
        <v>1.0033567379999999</v>
      </c>
      <c r="S1482" s="3">
        <f t="shared" si="896"/>
        <v>3.8766626799999999</v>
      </c>
      <c r="T1482" s="3">
        <f t="shared" si="897"/>
        <v>0</v>
      </c>
      <c r="U1482" s="97" t="str">
        <f t="shared" ref="U1482" si="927">U1481</f>
        <v>A+J=</v>
      </c>
      <c r="V1482" s="122">
        <f t="shared" si="882"/>
        <v>46254</v>
      </c>
      <c r="W1482" s="4"/>
      <c r="X1482" s="17"/>
      <c r="Y1482" s="16"/>
      <c r="Z1482" s="16"/>
      <c r="AD1482" s="5"/>
    </row>
    <row r="1483" spans="1:30" x14ac:dyDescent="0.2">
      <c r="A1483" s="98">
        <f t="shared" ref="A1483:A1546" si="928">(A1482+1)</f>
        <v>46235</v>
      </c>
      <c r="B1483" s="96">
        <f t="shared" si="884"/>
        <v>1159.2204085699998</v>
      </c>
      <c r="C1483" s="3">
        <f t="shared" si="885"/>
        <v>1153.7855960099998</v>
      </c>
      <c r="D1483" s="99">
        <f t="shared" si="886"/>
        <v>1088.3119999999999</v>
      </c>
      <c r="E1483" s="120">
        <f>IF(DAY(A1482)=$A$5,VLOOKUP(A1482,[1]A!$E$15:$G$200,3),E1482)</f>
        <v>1091.25</v>
      </c>
      <c r="F1483" s="100">
        <f t="shared" si="887"/>
        <v>45312</v>
      </c>
      <c r="G1483" s="141">
        <f t="shared" si="888"/>
        <v>2.6995934989231252E-3</v>
      </c>
      <c r="H1483" s="101">
        <f t="shared" si="889"/>
        <v>12</v>
      </c>
      <c r="I1483" s="101">
        <f t="shared" si="890"/>
        <v>31</v>
      </c>
      <c r="J1483" s="96">
        <f t="shared" si="891"/>
        <v>1.0010441406613246</v>
      </c>
      <c r="K1483" s="96">
        <v>1</v>
      </c>
      <c r="L1483" s="96">
        <f t="shared" si="892"/>
        <v>1.0010441400000001</v>
      </c>
      <c r="M1483" s="96">
        <f t="shared" si="893"/>
        <v>1154.9903096999999</v>
      </c>
      <c r="N1483" s="24">
        <f t="shared" si="848"/>
        <v>0</v>
      </c>
      <c r="O1483" s="95">
        <f t="shared" si="849"/>
        <v>0</v>
      </c>
      <c r="P1483" s="96">
        <f t="shared" si="894"/>
        <v>0</v>
      </c>
      <c r="Q1483" s="5">
        <f t="shared" ref="Q1483:Q1546" si="929">(Q1482)</f>
        <v>0.12</v>
      </c>
      <c r="R1483" s="8">
        <f t="shared" si="895"/>
        <v>1.0036624540000001</v>
      </c>
      <c r="S1483" s="3">
        <f t="shared" si="896"/>
        <v>4.23009887</v>
      </c>
      <c r="T1483" s="3">
        <f t="shared" si="897"/>
        <v>0</v>
      </c>
      <c r="U1483" s="97" t="str">
        <f t="shared" ref="U1483" si="930">U1482</f>
        <v>A+J=</v>
      </c>
      <c r="V1483" s="122">
        <f t="shared" si="882"/>
        <v>46254</v>
      </c>
      <c r="W1483" s="4"/>
      <c r="X1483" s="17"/>
      <c r="Y1483" s="16"/>
      <c r="Z1483" s="16"/>
      <c r="AD1483" s="5"/>
    </row>
    <row r="1484" spans="1:30" x14ac:dyDescent="0.2">
      <c r="A1484" s="98">
        <f t="shared" si="928"/>
        <v>46236</v>
      </c>
      <c r="B1484" s="96">
        <f t="shared" si="884"/>
        <v>1159.6744633399999</v>
      </c>
      <c r="C1484" s="3">
        <f t="shared" si="885"/>
        <v>1153.7855960099998</v>
      </c>
      <c r="D1484" s="99">
        <f t="shared" si="886"/>
        <v>1088.3119999999999</v>
      </c>
      <c r="E1484" s="120">
        <f>IF(DAY(A1483)=$A$5,VLOOKUP(A1483,[1]A!$E$15:$G$200,3),E1483)</f>
        <v>1091.25</v>
      </c>
      <c r="F1484" s="100">
        <f t="shared" si="887"/>
        <v>45312</v>
      </c>
      <c r="G1484" s="141">
        <f t="shared" si="888"/>
        <v>2.6995934989231252E-3</v>
      </c>
      <c r="H1484" s="101">
        <f t="shared" si="889"/>
        <v>13</v>
      </c>
      <c r="I1484" s="101">
        <f t="shared" si="890"/>
        <v>31</v>
      </c>
      <c r="J1484" s="96">
        <f t="shared" si="891"/>
        <v>1.0011312015791671</v>
      </c>
      <c r="K1484" s="96">
        <v>1</v>
      </c>
      <c r="L1484" s="96">
        <f t="shared" si="892"/>
        <v>1.0011312000000001</v>
      </c>
      <c r="M1484" s="96">
        <f t="shared" si="893"/>
        <v>1155.0907582699999</v>
      </c>
      <c r="N1484" s="24">
        <f t="shared" ref="N1484:N1547" si="931">IF(DAY(A1484)=A$5,VLOOKUP(A1484,$Y$10:$AG$80,8),0)</f>
        <v>0</v>
      </c>
      <c r="O1484" s="95">
        <f t="shared" ref="O1484:O1547" si="932">IF(N1484&gt;0,VLOOKUP(N1484,$X$10:$AD$117,7),0)</f>
        <v>0</v>
      </c>
      <c r="P1484" s="96">
        <f t="shared" si="894"/>
        <v>0</v>
      </c>
      <c r="Q1484" s="5">
        <f t="shared" si="929"/>
        <v>0.12</v>
      </c>
      <c r="R1484" s="8">
        <f t="shared" si="895"/>
        <v>1.0039682640000001</v>
      </c>
      <c r="S1484" s="3">
        <f t="shared" si="896"/>
        <v>4.5837050699999997</v>
      </c>
      <c r="T1484" s="3">
        <f t="shared" si="897"/>
        <v>0</v>
      </c>
      <c r="U1484" s="97" t="str">
        <f t="shared" ref="U1484" si="933">U1483</f>
        <v>A+J=</v>
      </c>
      <c r="V1484" s="122">
        <f t="shared" si="882"/>
        <v>46254</v>
      </c>
      <c r="W1484" s="4"/>
      <c r="X1484" s="17"/>
      <c r="Y1484" s="16"/>
      <c r="Z1484" s="16"/>
      <c r="AD1484" s="5"/>
    </row>
    <row r="1485" spans="1:30" x14ac:dyDescent="0.2">
      <c r="A1485" s="98">
        <f t="shared" si="928"/>
        <v>46237</v>
      </c>
      <c r="B1485" s="96">
        <f t="shared" si="884"/>
        <v>1160.1286974</v>
      </c>
      <c r="C1485" s="3">
        <f t="shared" si="885"/>
        <v>1153.7855960099998</v>
      </c>
      <c r="D1485" s="99">
        <f t="shared" si="886"/>
        <v>1088.3119999999999</v>
      </c>
      <c r="E1485" s="120">
        <f>IF(DAY(A1484)=$A$5,VLOOKUP(A1484,[1]A!$E$15:$G$200,3),E1484)</f>
        <v>1091.25</v>
      </c>
      <c r="F1485" s="100">
        <f t="shared" si="887"/>
        <v>45312</v>
      </c>
      <c r="G1485" s="141">
        <f t="shared" si="888"/>
        <v>2.6995934989231252E-3</v>
      </c>
      <c r="H1485" s="101">
        <f t="shared" si="889"/>
        <v>14</v>
      </c>
      <c r="I1485" s="101">
        <f t="shared" si="890"/>
        <v>31</v>
      </c>
      <c r="J1485" s="96">
        <f t="shared" si="891"/>
        <v>1.0012182700687071</v>
      </c>
      <c r="K1485" s="96">
        <v>1</v>
      </c>
      <c r="L1485" s="96">
        <f t="shared" si="892"/>
        <v>1.0012182700000001</v>
      </c>
      <c r="M1485" s="96">
        <f t="shared" si="893"/>
        <v>1155.19121838</v>
      </c>
      <c r="N1485" s="24">
        <f t="shared" si="931"/>
        <v>0</v>
      </c>
      <c r="O1485" s="95">
        <f t="shared" si="932"/>
        <v>0</v>
      </c>
      <c r="P1485" s="96">
        <f t="shared" si="894"/>
        <v>0</v>
      </c>
      <c r="Q1485" s="5">
        <f t="shared" si="929"/>
        <v>0.12</v>
      </c>
      <c r="R1485" s="8">
        <f t="shared" si="895"/>
        <v>1.0042741660000001</v>
      </c>
      <c r="S1485" s="3">
        <f t="shared" si="896"/>
        <v>4.9374790199999996</v>
      </c>
      <c r="T1485" s="3">
        <f t="shared" si="897"/>
        <v>0</v>
      </c>
      <c r="U1485" s="97" t="str">
        <f t="shared" ref="U1485" si="934">U1484</f>
        <v>A+J=</v>
      </c>
      <c r="V1485" s="122">
        <f t="shared" si="882"/>
        <v>46254</v>
      </c>
      <c r="W1485" s="4"/>
      <c r="X1485" s="17"/>
      <c r="Y1485" s="16"/>
      <c r="Z1485" s="16"/>
      <c r="AD1485" s="5"/>
    </row>
    <row r="1486" spans="1:30" x14ac:dyDescent="0.2">
      <c r="A1486" s="98">
        <f t="shared" si="928"/>
        <v>46238</v>
      </c>
      <c r="B1486" s="96">
        <f t="shared" si="884"/>
        <v>1160.58310153</v>
      </c>
      <c r="C1486" s="3">
        <f t="shared" si="885"/>
        <v>1153.7855960099998</v>
      </c>
      <c r="D1486" s="99">
        <f t="shared" si="886"/>
        <v>1088.3119999999999</v>
      </c>
      <c r="E1486" s="120">
        <f>IF(DAY(A1485)=$A$5,VLOOKUP(A1485,[1]A!$E$15:$G$200,3),E1485)</f>
        <v>1091.25</v>
      </c>
      <c r="F1486" s="100">
        <f t="shared" si="887"/>
        <v>45312</v>
      </c>
      <c r="G1486" s="141">
        <f t="shared" si="888"/>
        <v>2.6995934989231252E-3</v>
      </c>
      <c r="H1486" s="101">
        <f t="shared" si="889"/>
        <v>15</v>
      </c>
      <c r="I1486" s="101">
        <f t="shared" si="890"/>
        <v>31</v>
      </c>
      <c r="J1486" s="96">
        <f t="shared" si="891"/>
        <v>1.001305346130603</v>
      </c>
      <c r="K1486" s="96">
        <v>1</v>
      </c>
      <c r="L1486" s="96">
        <f t="shared" si="892"/>
        <v>1.00130534</v>
      </c>
      <c r="M1486" s="96">
        <f t="shared" si="893"/>
        <v>1155.2916784900001</v>
      </c>
      <c r="N1486" s="24">
        <f t="shared" si="931"/>
        <v>0</v>
      </c>
      <c r="O1486" s="95">
        <f t="shared" si="932"/>
        <v>0</v>
      </c>
      <c r="P1486" s="96">
        <f t="shared" si="894"/>
        <v>0</v>
      </c>
      <c r="Q1486" s="5">
        <f t="shared" si="929"/>
        <v>0.12</v>
      </c>
      <c r="R1486" s="8">
        <f t="shared" si="895"/>
        <v>1.0045801620000001</v>
      </c>
      <c r="S1486" s="3">
        <f t="shared" si="896"/>
        <v>5.2914230399999997</v>
      </c>
      <c r="T1486" s="3">
        <f t="shared" si="897"/>
        <v>0</v>
      </c>
      <c r="U1486" s="97" t="str">
        <f t="shared" ref="U1486" si="935">U1485</f>
        <v>A+J=</v>
      </c>
      <c r="V1486" s="122">
        <f t="shared" si="882"/>
        <v>46254</v>
      </c>
      <c r="W1486" s="4"/>
      <c r="X1486" s="17"/>
      <c r="Y1486" s="16"/>
      <c r="Z1486" s="16"/>
      <c r="AD1486" s="5"/>
    </row>
    <row r="1487" spans="1:30" x14ac:dyDescent="0.2">
      <c r="A1487" s="98">
        <f t="shared" si="928"/>
        <v>46239</v>
      </c>
      <c r="B1487" s="96">
        <f t="shared" si="884"/>
        <v>1161.03768618</v>
      </c>
      <c r="C1487" s="3">
        <f t="shared" si="885"/>
        <v>1153.7855960099998</v>
      </c>
      <c r="D1487" s="99">
        <f t="shared" si="886"/>
        <v>1088.3119999999999</v>
      </c>
      <c r="E1487" s="120">
        <f>IF(DAY(A1486)=$A$5,VLOOKUP(A1486,[1]A!$E$15:$G$200,3),E1486)</f>
        <v>1091.25</v>
      </c>
      <c r="F1487" s="100">
        <f t="shared" si="887"/>
        <v>45312</v>
      </c>
      <c r="G1487" s="141">
        <f t="shared" si="888"/>
        <v>2.6995934989231252E-3</v>
      </c>
      <c r="H1487" s="101">
        <f t="shared" si="889"/>
        <v>16</v>
      </c>
      <c r="I1487" s="101">
        <f t="shared" si="890"/>
        <v>31</v>
      </c>
      <c r="J1487" s="96">
        <f t="shared" si="891"/>
        <v>1.0013924297655135</v>
      </c>
      <c r="K1487" s="96">
        <v>1</v>
      </c>
      <c r="L1487" s="96">
        <f t="shared" si="892"/>
        <v>1.0013924199999999</v>
      </c>
      <c r="M1487" s="96">
        <f t="shared" si="893"/>
        <v>1155.39215014</v>
      </c>
      <c r="N1487" s="24">
        <f t="shared" si="931"/>
        <v>0</v>
      </c>
      <c r="O1487" s="95">
        <f t="shared" si="932"/>
        <v>0</v>
      </c>
      <c r="P1487" s="96">
        <f t="shared" si="894"/>
        <v>0</v>
      </c>
      <c r="Q1487" s="5">
        <f t="shared" si="929"/>
        <v>0.12</v>
      </c>
      <c r="R1487" s="8">
        <f t="shared" si="895"/>
        <v>1.0048862510000001</v>
      </c>
      <c r="S1487" s="3">
        <f t="shared" si="896"/>
        <v>5.6455360399999996</v>
      </c>
      <c r="T1487" s="3">
        <f t="shared" si="897"/>
        <v>0</v>
      </c>
      <c r="U1487" s="97" t="str">
        <f t="shared" ref="U1487" si="936">U1486</f>
        <v>A+J=</v>
      </c>
      <c r="V1487" s="122">
        <f t="shared" si="882"/>
        <v>46254</v>
      </c>
      <c r="W1487" s="4"/>
      <c r="X1487" s="17"/>
      <c r="Y1487" s="16"/>
      <c r="Z1487" s="16"/>
      <c r="AD1487" s="5"/>
    </row>
    <row r="1488" spans="1:30" x14ac:dyDescent="0.2">
      <c r="A1488" s="98">
        <f t="shared" si="928"/>
        <v>46240</v>
      </c>
      <c r="B1488" s="96">
        <f t="shared" si="884"/>
        <v>1161.4924630099999</v>
      </c>
      <c r="C1488" s="3">
        <f t="shared" si="885"/>
        <v>1153.7855960099998</v>
      </c>
      <c r="D1488" s="99">
        <f t="shared" si="886"/>
        <v>1088.3119999999999</v>
      </c>
      <c r="E1488" s="120">
        <f>IF(DAY(A1487)=$A$5,VLOOKUP(A1487,[1]A!$E$15:$G$200,3),E1487)</f>
        <v>1091.25</v>
      </c>
      <c r="F1488" s="100">
        <f t="shared" si="887"/>
        <v>45312</v>
      </c>
      <c r="G1488" s="141">
        <f t="shared" si="888"/>
        <v>2.6995934989231252E-3</v>
      </c>
      <c r="H1488" s="101">
        <f t="shared" si="889"/>
        <v>17</v>
      </c>
      <c r="I1488" s="101">
        <f t="shared" si="890"/>
        <v>31</v>
      </c>
      <c r="J1488" s="96">
        <f t="shared" si="891"/>
        <v>1.0014795209740972</v>
      </c>
      <c r="K1488" s="96">
        <v>1</v>
      </c>
      <c r="L1488" s="96">
        <f t="shared" si="892"/>
        <v>1.00147952</v>
      </c>
      <c r="M1488" s="96">
        <f t="shared" si="893"/>
        <v>1155.49264487</v>
      </c>
      <c r="N1488" s="24">
        <f t="shared" si="931"/>
        <v>0</v>
      </c>
      <c r="O1488" s="95">
        <f t="shared" si="932"/>
        <v>0</v>
      </c>
      <c r="P1488" s="96">
        <f t="shared" si="894"/>
        <v>0</v>
      </c>
      <c r="Q1488" s="5">
        <f t="shared" si="929"/>
        <v>0.12</v>
      </c>
      <c r="R1488" s="8">
        <f t="shared" si="895"/>
        <v>1.0051924329999999</v>
      </c>
      <c r="S1488" s="3">
        <f t="shared" si="896"/>
        <v>5.9998181400000004</v>
      </c>
      <c r="T1488" s="3">
        <f t="shared" si="897"/>
        <v>0</v>
      </c>
      <c r="U1488" s="97" t="str">
        <f t="shared" ref="U1488" si="937">U1487</f>
        <v>A+J=</v>
      </c>
      <c r="V1488" s="122">
        <f t="shared" si="882"/>
        <v>46254</v>
      </c>
      <c r="W1488" s="4"/>
      <c r="X1488" s="17"/>
      <c r="Y1488" s="16"/>
      <c r="Z1488" s="16"/>
      <c r="AD1488" s="5"/>
    </row>
    <row r="1489" spans="1:30" x14ac:dyDescent="0.2">
      <c r="A1489" s="98">
        <f t="shared" si="928"/>
        <v>46241</v>
      </c>
      <c r="B1489" s="96">
        <f t="shared" si="884"/>
        <v>1161.94739839</v>
      </c>
      <c r="C1489" s="3">
        <f t="shared" si="885"/>
        <v>1153.7855960099998</v>
      </c>
      <c r="D1489" s="99">
        <f t="shared" si="886"/>
        <v>1088.3119999999999</v>
      </c>
      <c r="E1489" s="120">
        <f>IF(DAY(A1488)=$A$5,VLOOKUP(A1488,[1]A!$E$15:$G$200,3),E1488)</f>
        <v>1091.25</v>
      </c>
      <c r="F1489" s="100">
        <f t="shared" si="887"/>
        <v>45312</v>
      </c>
      <c r="G1489" s="141">
        <f t="shared" si="888"/>
        <v>2.6995934989231252E-3</v>
      </c>
      <c r="H1489" s="101">
        <f t="shared" si="889"/>
        <v>18</v>
      </c>
      <c r="I1489" s="101">
        <f t="shared" si="890"/>
        <v>31</v>
      </c>
      <c r="J1489" s="96">
        <f t="shared" si="891"/>
        <v>1.001566619757013</v>
      </c>
      <c r="K1489" s="96">
        <v>1</v>
      </c>
      <c r="L1489" s="96">
        <f t="shared" si="892"/>
        <v>1.00156661</v>
      </c>
      <c r="M1489" s="96">
        <f t="shared" si="893"/>
        <v>1155.59312806</v>
      </c>
      <c r="N1489" s="24">
        <f t="shared" si="931"/>
        <v>0</v>
      </c>
      <c r="O1489" s="95">
        <f t="shared" si="932"/>
        <v>0</v>
      </c>
      <c r="P1489" s="96">
        <f t="shared" si="894"/>
        <v>0</v>
      </c>
      <c r="Q1489" s="5">
        <f t="shared" si="929"/>
        <v>0.12</v>
      </c>
      <c r="R1489" s="8">
        <f t="shared" si="895"/>
        <v>1.005498709</v>
      </c>
      <c r="S1489" s="3">
        <f t="shared" si="896"/>
        <v>6.3542703300000003</v>
      </c>
      <c r="T1489" s="3">
        <f t="shared" si="897"/>
        <v>0</v>
      </c>
      <c r="U1489" s="97" t="str">
        <f t="shared" ref="U1489" si="938">U1488</f>
        <v>A+J=</v>
      </c>
      <c r="V1489" s="122">
        <f t="shared" si="882"/>
        <v>46254</v>
      </c>
      <c r="W1489" s="4"/>
      <c r="X1489" s="17"/>
      <c r="Y1489" s="16"/>
      <c r="Z1489" s="16"/>
      <c r="AD1489" s="5"/>
    </row>
    <row r="1490" spans="1:30" x14ac:dyDescent="0.2">
      <c r="A1490" s="98">
        <f t="shared" si="928"/>
        <v>46242</v>
      </c>
      <c r="B1490" s="96">
        <f t="shared" si="884"/>
        <v>1162.40252601</v>
      </c>
      <c r="C1490" s="3">
        <f t="shared" si="885"/>
        <v>1153.7855960099998</v>
      </c>
      <c r="D1490" s="99">
        <f t="shared" si="886"/>
        <v>1088.3119999999999</v>
      </c>
      <c r="E1490" s="120">
        <f>IF(DAY(A1489)=$A$5,VLOOKUP(A1489,[1]A!$E$15:$G$200,3),E1489)</f>
        <v>1091.25</v>
      </c>
      <c r="F1490" s="100">
        <f t="shared" si="887"/>
        <v>45312</v>
      </c>
      <c r="G1490" s="141">
        <f t="shared" si="888"/>
        <v>2.6995934989231252E-3</v>
      </c>
      <c r="H1490" s="101">
        <f t="shared" si="889"/>
        <v>19</v>
      </c>
      <c r="I1490" s="101">
        <f t="shared" si="890"/>
        <v>31</v>
      </c>
      <c r="J1490" s="96">
        <f t="shared" si="891"/>
        <v>1.0016537261149192</v>
      </c>
      <c r="K1490" s="96">
        <v>1</v>
      </c>
      <c r="L1490" s="96">
        <f t="shared" si="892"/>
        <v>1.00165372</v>
      </c>
      <c r="M1490" s="96">
        <f t="shared" si="893"/>
        <v>1155.69363432</v>
      </c>
      <c r="N1490" s="24">
        <f t="shared" si="931"/>
        <v>0</v>
      </c>
      <c r="O1490" s="95">
        <f t="shared" si="932"/>
        <v>0</v>
      </c>
      <c r="P1490" s="96">
        <f t="shared" si="894"/>
        <v>0</v>
      </c>
      <c r="Q1490" s="5">
        <f t="shared" si="929"/>
        <v>0.12</v>
      </c>
      <c r="R1490" s="8">
        <f t="shared" si="895"/>
        <v>1.0058050780000001</v>
      </c>
      <c r="S1490" s="3">
        <f t="shared" si="896"/>
        <v>6.7088916899999997</v>
      </c>
      <c r="T1490" s="3">
        <f t="shared" si="897"/>
        <v>0</v>
      </c>
      <c r="U1490" s="97" t="str">
        <f t="shared" ref="U1490" si="939">U1489</f>
        <v>A+J=</v>
      </c>
      <c r="V1490" s="122">
        <f t="shared" si="882"/>
        <v>46254</v>
      </c>
      <c r="W1490" s="4"/>
      <c r="X1490" s="17"/>
      <c r="Y1490" s="16"/>
      <c r="Z1490" s="16"/>
      <c r="AD1490" s="5"/>
    </row>
    <row r="1491" spans="1:30" x14ac:dyDescent="0.2">
      <c r="A1491" s="98">
        <f t="shared" si="928"/>
        <v>46243</v>
      </c>
      <c r="B1491" s="96">
        <f t="shared" si="884"/>
        <v>1162.85783431</v>
      </c>
      <c r="C1491" s="3">
        <f t="shared" si="885"/>
        <v>1153.7855960099998</v>
      </c>
      <c r="D1491" s="99">
        <f t="shared" si="886"/>
        <v>1088.3119999999999</v>
      </c>
      <c r="E1491" s="120">
        <f>IF(DAY(A1490)=$A$5,VLOOKUP(A1490,[1]A!$E$15:$G$200,3),E1490)</f>
        <v>1091.25</v>
      </c>
      <c r="F1491" s="100">
        <f t="shared" si="887"/>
        <v>45312</v>
      </c>
      <c r="G1491" s="141">
        <f t="shared" si="888"/>
        <v>2.6995934989231252E-3</v>
      </c>
      <c r="H1491" s="101">
        <f t="shared" si="889"/>
        <v>20</v>
      </c>
      <c r="I1491" s="101">
        <f t="shared" si="890"/>
        <v>31</v>
      </c>
      <c r="J1491" s="96">
        <f t="shared" si="891"/>
        <v>1.0017408400484749</v>
      </c>
      <c r="K1491" s="96">
        <v>1</v>
      </c>
      <c r="L1491" s="96">
        <f t="shared" si="892"/>
        <v>1.0017408400000001</v>
      </c>
      <c r="M1491" s="96">
        <f t="shared" si="893"/>
        <v>1155.79415212</v>
      </c>
      <c r="N1491" s="24">
        <f t="shared" si="931"/>
        <v>0</v>
      </c>
      <c r="O1491" s="95">
        <f t="shared" si="932"/>
        <v>0</v>
      </c>
      <c r="P1491" s="96">
        <f t="shared" si="894"/>
        <v>0</v>
      </c>
      <c r="Q1491" s="5">
        <f t="shared" si="929"/>
        <v>0.12</v>
      </c>
      <c r="R1491" s="8">
        <f t="shared" si="895"/>
        <v>1.00611154</v>
      </c>
      <c r="S1491" s="3">
        <f t="shared" si="896"/>
        <v>7.0636821899999997</v>
      </c>
      <c r="T1491" s="3">
        <f t="shared" si="897"/>
        <v>0</v>
      </c>
      <c r="U1491" s="97" t="str">
        <f t="shared" ref="U1491" si="940">U1490</f>
        <v>A+J=</v>
      </c>
      <c r="V1491" s="122">
        <f t="shared" si="882"/>
        <v>46254</v>
      </c>
      <c r="W1491" s="4"/>
      <c r="X1491" s="17"/>
      <c r="Y1491" s="16"/>
      <c r="Z1491" s="16"/>
      <c r="AD1491" s="5"/>
    </row>
    <row r="1492" spans="1:30" x14ac:dyDescent="0.2">
      <c r="A1492" s="98">
        <f t="shared" si="928"/>
        <v>46244</v>
      </c>
      <c r="B1492" s="96">
        <f t="shared" si="884"/>
        <v>1163.31331172</v>
      </c>
      <c r="C1492" s="3">
        <f t="shared" si="885"/>
        <v>1153.7855960099998</v>
      </c>
      <c r="D1492" s="99">
        <f t="shared" si="886"/>
        <v>1088.3119999999999</v>
      </c>
      <c r="E1492" s="120">
        <f>IF(DAY(A1491)=$A$5,VLOOKUP(A1491,[1]A!$E$15:$G$200,3),E1491)</f>
        <v>1091.25</v>
      </c>
      <c r="F1492" s="100">
        <f t="shared" si="887"/>
        <v>45312</v>
      </c>
      <c r="G1492" s="141">
        <f t="shared" si="888"/>
        <v>2.6995934989231252E-3</v>
      </c>
      <c r="H1492" s="101">
        <f t="shared" si="889"/>
        <v>21</v>
      </c>
      <c r="I1492" s="101">
        <f t="shared" si="890"/>
        <v>31</v>
      </c>
      <c r="J1492" s="96">
        <f t="shared" si="891"/>
        <v>1.001827961558339</v>
      </c>
      <c r="K1492" s="96">
        <v>1</v>
      </c>
      <c r="L1492" s="96">
        <f t="shared" si="892"/>
        <v>1.00182796</v>
      </c>
      <c r="M1492" s="96">
        <f t="shared" si="893"/>
        <v>1155.8946699200001</v>
      </c>
      <c r="N1492" s="24">
        <f t="shared" si="931"/>
        <v>0</v>
      </c>
      <c r="O1492" s="95">
        <f t="shared" si="932"/>
        <v>0</v>
      </c>
      <c r="P1492" s="96">
        <f t="shared" si="894"/>
        <v>0</v>
      </c>
      <c r="Q1492" s="5">
        <f t="shared" si="929"/>
        <v>0.12</v>
      </c>
      <c r="R1492" s="8">
        <f t="shared" si="895"/>
        <v>1.0064180949999999</v>
      </c>
      <c r="S1492" s="3">
        <f t="shared" si="896"/>
        <v>7.4186417999999996</v>
      </c>
      <c r="T1492" s="3">
        <f t="shared" si="897"/>
        <v>0</v>
      </c>
      <c r="U1492" s="97" t="str">
        <f t="shared" ref="U1492" si="941">U1491</f>
        <v>A+J=</v>
      </c>
      <c r="V1492" s="122">
        <f t="shared" si="882"/>
        <v>46254</v>
      </c>
      <c r="W1492" s="4"/>
      <c r="X1492" s="17"/>
      <c r="Y1492" s="16"/>
      <c r="Z1492" s="16"/>
      <c r="AD1492" s="5"/>
    </row>
    <row r="1493" spans="1:30" x14ac:dyDescent="0.2">
      <c r="A1493" s="98">
        <f t="shared" si="928"/>
        <v>46245</v>
      </c>
      <c r="B1493" s="96">
        <f t="shared" si="884"/>
        <v>1163.76897104</v>
      </c>
      <c r="C1493" s="3">
        <f t="shared" si="885"/>
        <v>1153.7855960099998</v>
      </c>
      <c r="D1493" s="99">
        <f t="shared" si="886"/>
        <v>1088.3119999999999</v>
      </c>
      <c r="E1493" s="120">
        <f>IF(DAY(A1492)=$A$5,VLOOKUP(A1492,[1]A!$E$15:$G$200,3),E1492)</f>
        <v>1091.25</v>
      </c>
      <c r="F1493" s="100">
        <f t="shared" si="887"/>
        <v>45312</v>
      </c>
      <c r="G1493" s="141">
        <f t="shared" si="888"/>
        <v>2.6995934989231252E-3</v>
      </c>
      <c r="H1493" s="101">
        <f t="shared" si="889"/>
        <v>22</v>
      </c>
      <c r="I1493" s="101">
        <f t="shared" si="890"/>
        <v>31</v>
      </c>
      <c r="J1493" s="96">
        <f t="shared" si="891"/>
        <v>1.0019150906451701</v>
      </c>
      <c r="K1493" s="96">
        <v>1</v>
      </c>
      <c r="L1493" s="96">
        <f t="shared" si="892"/>
        <v>1.00191509</v>
      </c>
      <c r="M1493" s="96">
        <f t="shared" si="893"/>
        <v>1155.9951992599999</v>
      </c>
      <c r="N1493" s="24">
        <f t="shared" si="931"/>
        <v>0</v>
      </c>
      <c r="O1493" s="95">
        <f t="shared" si="932"/>
        <v>0</v>
      </c>
      <c r="P1493" s="96">
        <f t="shared" si="894"/>
        <v>0</v>
      </c>
      <c r="Q1493" s="5">
        <f t="shared" si="929"/>
        <v>0.12</v>
      </c>
      <c r="R1493" s="8">
        <f t="shared" si="895"/>
        <v>1.006724744</v>
      </c>
      <c r="S1493" s="3">
        <f t="shared" si="896"/>
        <v>7.7737717799999997</v>
      </c>
      <c r="T1493" s="3">
        <f t="shared" si="897"/>
        <v>0</v>
      </c>
      <c r="U1493" s="97" t="str">
        <f t="shared" ref="U1493" si="942">U1492</f>
        <v>A+J=</v>
      </c>
      <c r="V1493" s="122">
        <f t="shared" si="882"/>
        <v>46254</v>
      </c>
      <c r="W1493" s="4"/>
      <c r="X1493" s="17"/>
      <c r="Y1493" s="16"/>
      <c r="Z1493" s="16"/>
      <c r="AD1493" s="5"/>
    </row>
    <row r="1494" spans="1:30" x14ac:dyDescent="0.2">
      <c r="A1494" s="98">
        <f t="shared" si="928"/>
        <v>46246</v>
      </c>
      <c r="B1494" s="96">
        <f t="shared" si="884"/>
        <v>1164.22480068</v>
      </c>
      <c r="C1494" s="3">
        <f t="shared" si="885"/>
        <v>1153.7855960099998</v>
      </c>
      <c r="D1494" s="99">
        <f t="shared" si="886"/>
        <v>1088.3119999999999</v>
      </c>
      <c r="E1494" s="120">
        <f>IF(DAY(A1493)=$A$5,VLOOKUP(A1493,[1]A!$E$15:$G$200,3),E1493)</f>
        <v>1091.25</v>
      </c>
      <c r="F1494" s="100">
        <f t="shared" si="887"/>
        <v>45312</v>
      </c>
      <c r="G1494" s="141">
        <f t="shared" si="888"/>
        <v>2.6995934989231252E-3</v>
      </c>
      <c r="H1494" s="101">
        <f t="shared" si="889"/>
        <v>23</v>
      </c>
      <c r="I1494" s="101">
        <f t="shared" si="890"/>
        <v>31</v>
      </c>
      <c r="J1494" s="96">
        <f t="shared" si="891"/>
        <v>1.0020022273096274</v>
      </c>
      <c r="K1494" s="96">
        <v>1</v>
      </c>
      <c r="L1494" s="96">
        <f t="shared" si="892"/>
        <v>1.0020022200000001</v>
      </c>
      <c r="M1494" s="96">
        <f t="shared" si="893"/>
        <v>1156.0957286</v>
      </c>
      <c r="N1494" s="24">
        <f t="shared" si="931"/>
        <v>0</v>
      </c>
      <c r="O1494" s="95">
        <f t="shared" si="932"/>
        <v>0</v>
      </c>
      <c r="P1494" s="96">
        <f t="shared" si="894"/>
        <v>0</v>
      </c>
      <c r="Q1494" s="5">
        <f t="shared" si="929"/>
        <v>0.12</v>
      </c>
      <c r="R1494" s="8">
        <f t="shared" si="895"/>
        <v>1.0070314869999999</v>
      </c>
      <c r="S1494" s="3">
        <f t="shared" si="896"/>
        <v>8.1290720800000003</v>
      </c>
      <c r="T1494" s="3">
        <f t="shared" si="897"/>
        <v>0</v>
      </c>
      <c r="U1494" s="97" t="str">
        <f t="shared" ref="U1494" si="943">U1493</f>
        <v>A+J=</v>
      </c>
      <c r="V1494" s="122">
        <f t="shared" si="882"/>
        <v>46254</v>
      </c>
      <c r="W1494" s="4"/>
      <c r="X1494" s="17"/>
      <c r="Y1494" s="16"/>
      <c r="Z1494" s="16"/>
      <c r="AD1494" s="5"/>
    </row>
    <row r="1495" spans="1:30" x14ac:dyDescent="0.2">
      <c r="A1495" s="98">
        <f t="shared" si="928"/>
        <v>46247</v>
      </c>
      <c r="B1495" s="96">
        <f t="shared" si="884"/>
        <v>1164.68082278</v>
      </c>
      <c r="C1495" s="3">
        <f t="shared" si="885"/>
        <v>1153.7855960099998</v>
      </c>
      <c r="D1495" s="99">
        <f t="shared" si="886"/>
        <v>1088.3119999999999</v>
      </c>
      <c r="E1495" s="120">
        <f>IF(DAY(A1494)=$A$5,VLOOKUP(A1494,[1]A!$E$15:$G$200,3),E1494)</f>
        <v>1091.25</v>
      </c>
      <c r="F1495" s="100">
        <f t="shared" si="887"/>
        <v>45312</v>
      </c>
      <c r="G1495" s="141">
        <f t="shared" si="888"/>
        <v>2.6995934989231252E-3</v>
      </c>
      <c r="H1495" s="101">
        <f t="shared" si="889"/>
        <v>24</v>
      </c>
      <c r="I1495" s="101">
        <f t="shared" si="890"/>
        <v>31</v>
      </c>
      <c r="J1495" s="96">
        <f t="shared" si="891"/>
        <v>1.00208937155237</v>
      </c>
      <c r="K1495" s="96">
        <v>1</v>
      </c>
      <c r="L1495" s="96">
        <f t="shared" si="892"/>
        <v>1.00208937</v>
      </c>
      <c r="M1495" s="96">
        <f t="shared" si="893"/>
        <v>1156.19628102</v>
      </c>
      <c r="N1495" s="24">
        <f t="shared" si="931"/>
        <v>0</v>
      </c>
      <c r="O1495" s="95">
        <f t="shared" si="932"/>
        <v>0</v>
      </c>
      <c r="P1495" s="96">
        <f t="shared" si="894"/>
        <v>0</v>
      </c>
      <c r="Q1495" s="5">
        <f t="shared" si="929"/>
        <v>0.12</v>
      </c>
      <c r="R1495" s="8">
        <f t="shared" si="895"/>
        <v>1.0073383229999999</v>
      </c>
      <c r="S1495" s="3">
        <f t="shared" si="896"/>
        <v>8.4845417600000008</v>
      </c>
      <c r="T1495" s="3">
        <f t="shared" si="897"/>
        <v>0</v>
      </c>
      <c r="U1495" s="97" t="str">
        <f t="shared" ref="U1495" si="944">U1494</f>
        <v>A+J=</v>
      </c>
      <c r="V1495" s="122">
        <f t="shared" si="882"/>
        <v>46254</v>
      </c>
      <c r="W1495" s="4"/>
      <c r="X1495" s="17"/>
      <c r="Y1495" s="16"/>
      <c r="Z1495" s="16"/>
      <c r="AD1495" s="5"/>
    </row>
    <row r="1496" spans="1:30" x14ac:dyDescent="0.2">
      <c r="A1496" s="98">
        <f t="shared" si="928"/>
        <v>46248</v>
      </c>
      <c r="B1496" s="96">
        <f t="shared" si="884"/>
        <v>1165.1370141000002</v>
      </c>
      <c r="C1496" s="3">
        <f t="shared" si="885"/>
        <v>1153.7855960099998</v>
      </c>
      <c r="D1496" s="99">
        <f t="shared" si="886"/>
        <v>1088.3119999999999</v>
      </c>
      <c r="E1496" s="120">
        <f>IF(DAY(A1495)=$A$5,VLOOKUP(A1495,[1]A!$E$15:$G$200,3),E1495)</f>
        <v>1091.25</v>
      </c>
      <c r="F1496" s="100">
        <f t="shared" si="887"/>
        <v>45312</v>
      </c>
      <c r="G1496" s="141">
        <f t="shared" si="888"/>
        <v>2.6995934989231252E-3</v>
      </c>
      <c r="H1496" s="101">
        <f t="shared" si="889"/>
        <v>25</v>
      </c>
      <c r="I1496" s="101">
        <f t="shared" si="890"/>
        <v>31</v>
      </c>
      <c r="J1496" s="96">
        <f t="shared" si="891"/>
        <v>1.0021765233740567</v>
      </c>
      <c r="K1496" s="96">
        <v>1</v>
      </c>
      <c r="L1496" s="96">
        <f t="shared" si="892"/>
        <v>1.0021765199999999</v>
      </c>
      <c r="M1496" s="96">
        <f t="shared" si="893"/>
        <v>1156.2968334300001</v>
      </c>
      <c r="N1496" s="24">
        <f t="shared" si="931"/>
        <v>0</v>
      </c>
      <c r="O1496" s="95">
        <f t="shared" si="932"/>
        <v>0</v>
      </c>
      <c r="P1496" s="96">
        <f t="shared" si="894"/>
        <v>0</v>
      </c>
      <c r="Q1496" s="5">
        <f t="shared" si="929"/>
        <v>0.12</v>
      </c>
      <c r="R1496" s="8">
        <f t="shared" si="895"/>
        <v>1.0076452520000001</v>
      </c>
      <c r="S1496" s="3">
        <f t="shared" si="896"/>
        <v>8.8401806700000005</v>
      </c>
      <c r="T1496" s="3">
        <f t="shared" si="897"/>
        <v>0</v>
      </c>
      <c r="U1496" s="97" t="str">
        <f t="shared" ref="U1496" si="945">U1495</f>
        <v>A+J=</v>
      </c>
      <c r="V1496" s="122">
        <f t="shared" si="882"/>
        <v>46254</v>
      </c>
      <c r="W1496" s="4"/>
      <c r="X1496" s="17"/>
      <c r="Y1496" s="16"/>
      <c r="Z1496" s="16"/>
      <c r="AD1496" s="5"/>
    </row>
    <row r="1497" spans="1:30" x14ac:dyDescent="0.2">
      <c r="A1497" s="98">
        <f t="shared" si="928"/>
        <v>46249</v>
      </c>
      <c r="B1497" s="96">
        <f t="shared" si="884"/>
        <v>1165.5933874899999</v>
      </c>
      <c r="C1497" s="3">
        <f t="shared" si="885"/>
        <v>1153.7855960099998</v>
      </c>
      <c r="D1497" s="99">
        <f t="shared" si="886"/>
        <v>1088.3119999999999</v>
      </c>
      <c r="E1497" s="120">
        <f>IF(DAY(A1496)=$A$5,VLOOKUP(A1496,[1]A!$E$15:$G$200,3),E1496)</f>
        <v>1091.25</v>
      </c>
      <c r="F1497" s="100">
        <f t="shared" si="887"/>
        <v>45312</v>
      </c>
      <c r="G1497" s="141">
        <f t="shared" si="888"/>
        <v>2.6995934989231252E-3</v>
      </c>
      <c r="H1497" s="101">
        <f t="shared" si="889"/>
        <v>26</v>
      </c>
      <c r="I1497" s="101">
        <f t="shared" si="890"/>
        <v>31</v>
      </c>
      <c r="J1497" s="96">
        <f t="shared" si="891"/>
        <v>1.0022636827753468</v>
      </c>
      <c r="K1497" s="96">
        <v>1</v>
      </c>
      <c r="L1497" s="96">
        <f t="shared" si="892"/>
        <v>1.00226368</v>
      </c>
      <c r="M1497" s="96">
        <f t="shared" si="893"/>
        <v>1156.39739738</v>
      </c>
      <c r="N1497" s="24">
        <f t="shared" si="931"/>
        <v>0</v>
      </c>
      <c r="O1497" s="95">
        <f t="shared" si="932"/>
        <v>0</v>
      </c>
      <c r="P1497" s="96">
        <f t="shared" si="894"/>
        <v>0</v>
      </c>
      <c r="Q1497" s="5">
        <f t="shared" si="929"/>
        <v>0.12</v>
      </c>
      <c r="R1497" s="8">
        <f t="shared" si="895"/>
        <v>1.0079522750000001</v>
      </c>
      <c r="S1497" s="3">
        <f t="shared" si="896"/>
        <v>9.1959901100000003</v>
      </c>
      <c r="T1497" s="3">
        <f t="shared" si="897"/>
        <v>0</v>
      </c>
      <c r="U1497" s="97" t="str">
        <f t="shared" ref="U1497" si="946">U1496</f>
        <v>A+J=</v>
      </c>
      <c r="V1497" s="122">
        <f t="shared" si="882"/>
        <v>46254</v>
      </c>
      <c r="W1497" s="4"/>
      <c r="X1497" s="17"/>
      <c r="Y1497" s="16"/>
      <c r="Z1497" s="16"/>
      <c r="AD1497" s="5"/>
    </row>
    <row r="1498" spans="1:30" x14ac:dyDescent="0.2">
      <c r="A1498" s="98">
        <f t="shared" si="928"/>
        <v>46250</v>
      </c>
      <c r="B1498" s="96">
        <f t="shared" si="884"/>
        <v>1166.0499301900002</v>
      </c>
      <c r="C1498" s="3">
        <f t="shared" si="885"/>
        <v>1153.7855960099998</v>
      </c>
      <c r="D1498" s="99">
        <f t="shared" si="886"/>
        <v>1088.3119999999999</v>
      </c>
      <c r="E1498" s="120">
        <f>IF(DAY(A1497)=$A$5,VLOOKUP(A1497,[1]A!$E$15:$G$200,3),E1497)</f>
        <v>1091.25</v>
      </c>
      <c r="F1498" s="100">
        <f t="shared" si="887"/>
        <v>45312</v>
      </c>
      <c r="G1498" s="141">
        <f t="shared" si="888"/>
        <v>2.6995934989231252E-3</v>
      </c>
      <c r="H1498" s="101">
        <f t="shared" si="889"/>
        <v>27</v>
      </c>
      <c r="I1498" s="101">
        <f t="shared" si="890"/>
        <v>31</v>
      </c>
      <c r="J1498" s="96">
        <f t="shared" si="891"/>
        <v>1.0023508497568998</v>
      </c>
      <c r="K1498" s="96">
        <v>1</v>
      </c>
      <c r="L1498" s="96">
        <f t="shared" si="892"/>
        <v>1.0023508400000001</v>
      </c>
      <c r="M1498" s="96">
        <f t="shared" si="893"/>
        <v>1156.4979613400001</v>
      </c>
      <c r="N1498" s="24">
        <f t="shared" si="931"/>
        <v>0</v>
      </c>
      <c r="O1498" s="95">
        <f t="shared" si="932"/>
        <v>0</v>
      </c>
      <c r="P1498" s="96">
        <f t="shared" si="894"/>
        <v>0</v>
      </c>
      <c r="Q1498" s="5">
        <f t="shared" si="929"/>
        <v>0.12</v>
      </c>
      <c r="R1498" s="8">
        <f t="shared" si="895"/>
        <v>1.0082593909999999</v>
      </c>
      <c r="S1498" s="3">
        <f t="shared" si="896"/>
        <v>9.5519688499999997</v>
      </c>
      <c r="T1498" s="3">
        <f t="shared" si="897"/>
        <v>0</v>
      </c>
      <c r="U1498" s="97" t="str">
        <f t="shared" ref="U1498" si="947">U1497</f>
        <v>A+J=</v>
      </c>
      <c r="V1498" s="122">
        <f t="shared" si="882"/>
        <v>46254</v>
      </c>
      <c r="W1498" s="4"/>
      <c r="X1498" s="17"/>
      <c r="Y1498" s="16"/>
      <c r="Z1498" s="16"/>
      <c r="AD1498" s="5"/>
    </row>
    <row r="1499" spans="1:30" x14ac:dyDescent="0.2">
      <c r="A1499" s="98">
        <f t="shared" si="928"/>
        <v>46251</v>
      </c>
      <c r="B1499" s="96">
        <f t="shared" si="884"/>
        <v>1166.50666664</v>
      </c>
      <c r="C1499" s="3">
        <f t="shared" si="885"/>
        <v>1153.7855960099998</v>
      </c>
      <c r="D1499" s="99">
        <f t="shared" si="886"/>
        <v>1088.3119999999999</v>
      </c>
      <c r="E1499" s="120">
        <f>IF(DAY(A1498)=$A$5,VLOOKUP(A1498,[1]A!$E$15:$G$200,3),E1498)</f>
        <v>1091.25</v>
      </c>
      <c r="F1499" s="100">
        <f t="shared" si="887"/>
        <v>45312</v>
      </c>
      <c r="G1499" s="141">
        <f t="shared" si="888"/>
        <v>2.6995934989231252E-3</v>
      </c>
      <c r="H1499" s="101">
        <f t="shared" si="889"/>
        <v>28</v>
      </c>
      <c r="I1499" s="101">
        <f t="shared" si="890"/>
        <v>31</v>
      </c>
      <c r="J1499" s="96">
        <f t="shared" si="891"/>
        <v>1.0024380243193745</v>
      </c>
      <c r="K1499" s="96">
        <v>1</v>
      </c>
      <c r="L1499" s="96">
        <f t="shared" si="892"/>
        <v>1.00243802</v>
      </c>
      <c r="M1499" s="96">
        <f t="shared" si="893"/>
        <v>1156.59854836</v>
      </c>
      <c r="N1499" s="24">
        <f t="shared" si="931"/>
        <v>0</v>
      </c>
      <c r="O1499" s="95">
        <f t="shared" si="932"/>
        <v>0</v>
      </c>
      <c r="P1499" s="96">
        <f t="shared" si="894"/>
        <v>0</v>
      </c>
      <c r="Q1499" s="5">
        <f t="shared" si="929"/>
        <v>0.12</v>
      </c>
      <c r="R1499" s="8">
        <f t="shared" si="895"/>
        <v>1.0085666010000001</v>
      </c>
      <c r="S1499" s="3">
        <f t="shared" si="896"/>
        <v>9.9081182800000001</v>
      </c>
      <c r="T1499" s="3">
        <f t="shared" si="897"/>
        <v>0</v>
      </c>
      <c r="U1499" s="97" t="str">
        <f t="shared" ref="U1499" si="948">U1498</f>
        <v>A+J=</v>
      </c>
      <c r="V1499" s="122">
        <f t="shared" si="882"/>
        <v>46254</v>
      </c>
      <c r="W1499" s="4"/>
      <c r="X1499" s="17"/>
      <c r="Y1499" s="16"/>
      <c r="Z1499" s="16"/>
      <c r="AD1499" s="5"/>
    </row>
    <row r="1500" spans="1:30" x14ac:dyDescent="0.2">
      <c r="A1500" s="98">
        <f t="shared" si="928"/>
        <v>46252</v>
      </c>
      <c r="B1500" s="96">
        <f t="shared" si="884"/>
        <v>1166.9635736299999</v>
      </c>
      <c r="C1500" s="3">
        <f t="shared" si="885"/>
        <v>1153.7855960099998</v>
      </c>
      <c r="D1500" s="99">
        <f t="shared" si="886"/>
        <v>1088.3119999999999</v>
      </c>
      <c r="E1500" s="120">
        <f>IF(DAY(A1499)=$A$5,VLOOKUP(A1499,[1]A!$E$15:$G$200,3),E1499)</f>
        <v>1091.25</v>
      </c>
      <c r="F1500" s="100">
        <f t="shared" si="887"/>
        <v>45312</v>
      </c>
      <c r="G1500" s="141">
        <f t="shared" si="888"/>
        <v>2.6995934989231252E-3</v>
      </c>
      <c r="H1500" s="101">
        <f t="shared" si="889"/>
        <v>29</v>
      </c>
      <c r="I1500" s="101">
        <f t="shared" si="890"/>
        <v>31</v>
      </c>
      <c r="J1500" s="96">
        <f t="shared" si="891"/>
        <v>1.0025252064634302</v>
      </c>
      <c r="K1500" s="96">
        <v>1</v>
      </c>
      <c r="L1500" s="96">
        <f t="shared" si="892"/>
        <v>1.0025252</v>
      </c>
      <c r="M1500" s="96">
        <f t="shared" si="893"/>
        <v>1156.69913539</v>
      </c>
      <c r="N1500" s="24">
        <f t="shared" si="931"/>
        <v>0</v>
      </c>
      <c r="O1500" s="95">
        <f t="shared" si="932"/>
        <v>0</v>
      </c>
      <c r="P1500" s="96">
        <f t="shared" si="894"/>
        <v>0</v>
      </c>
      <c r="Q1500" s="5">
        <f t="shared" si="929"/>
        <v>0.12</v>
      </c>
      <c r="R1500" s="8">
        <f t="shared" si="895"/>
        <v>1.008873905</v>
      </c>
      <c r="S1500" s="3">
        <f t="shared" si="896"/>
        <v>10.26443824</v>
      </c>
      <c r="T1500" s="3">
        <f t="shared" si="897"/>
        <v>0</v>
      </c>
      <c r="U1500" s="97" t="str">
        <f t="shared" ref="U1500" si="949">U1499</f>
        <v>A+J=</v>
      </c>
      <c r="V1500" s="122">
        <f t="shared" si="882"/>
        <v>46254</v>
      </c>
      <c r="W1500" s="4"/>
      <c r="X1500" s="17"/>
      <c r="Y1500" s="16"/>
      <c r="Z1500" s="16"/>
      <c r="AD1500" s="5"/>
    </row>
    <row r="1501" spans="1:30" x14ac:dyDescent="0.2">
      <c r="A1501" s="98">
        <f t="shared" si="928"/>
        <v>46253</v>
      </c>
      <c r="B1501" s="96">
        <f t="shared" si="884"/>
        <v>1167.4206616699998</v>
      </c>
      <c r="C1501" s="3">
        <f t="shared" si="885"/>
        <v>1153.7855960099998</v>
      </c>
      <c r="D1501" s="99">
        <f t="shared" si="886"/>
        <v>1088.3119999999999</v>
      </c>
      <c r="E1501" s="120">
        <f>IF(DAY(A1500)=$A$5,VLOOKUP(A1500,[1]A!$E$15:$G$200,3),E1500)</f>
        <v>1091.25</v>
      </c>
      <c r="F1501" s="100">
        <f t="shared" si="887"/>
        <v>45312</v>
      </c>
      <c r="G1501" s="141">
        <f t="shared" si="888"/>
        <v>2.6995934989231252E-3</v>
      </c>
      <c r="H1501" s="101">
        <f t="shared" si="889"/>
        <v>30</v>
      </c>
      <c r="I1501" s="101">
        <f t="shared" si="890"/>
        <v>31</v>
      </c>
      <c r="J1501" s="96">
        <f t="shared" si="891"/>
        <v>1.0026123961897266</v>
      </c>
      <c r="K1501" s="96">
        <v>1</v>
      </c>
      <c r="L1501" s="96">
        <f t="shared" si="892"/>
        <v>1.0026123899999999</v>
      </c>
      <c r="M1501" s="96">
        <f t="shared" si="893"/>
        <v>1156.7997339599999</v>
      </c>
      <c r="N1501" s="24">
        <f t="shared" si="931"/>
        <v>0</v>
      </c>
      <c r="O1501" s="95">
        <f t="shared" si="932"/>
        <v>0</v>
      </c>
      <c r="P1501" s="96">
        <f t="shared" si="894"/>
        <v>0</v>
      </c>
      <c r="Q1501" s="5">
        <f t="shared" si="929"/>
        <v>0.12</v>
      </c>
      <c r="R1501" s="8">
        <f t="shared" si="895"/>
        <v>1.009181302</v>
      </c>
      <c r="S1501" s="3">
        <f t="shared" si="896"/>
        <v>10.62092771</v>
      </c>
      <c r="T1501" s="3">
        <f t="shared" si="897"/>
        <v>0</v>
      </c>
      <c r="U1501" s="97" t="str">
        <f t="shared" ref="U1501" si="950">U1500</f>
        <v>A+J=</v>
      </c>
      <c r="V1501" s="122">
        <f t="shared" si="882"/>
        <v>46254</v>
      </c>
      <c r="W1501" s="4"/>
      <c r="X1501" s="17"/>
      <c r="Y1501" s="16"/>
      <c r="Z1501" s="16"/>
      <c r="AD1501" s="5"/>
    </row>
    <row r="1502" spans="1:30" x14ac:dyDescent="0.2">
      <c r="A1502" s="98">
        <f t="shared" si="928"/>
        <v>46254</v>
      </c>
      <c r="B1502" s="96">
        <f t="shared" si="884"/>
        <v>1167.8779319400001</v>
      </c>
      <c r="C1502" s="3">
        <f t="shared" si="885"/>
        <v>1153.7855960099998</v>
      </c>
      <c r="D1502" s="99">
        <f t="shared" si="886"/>
        <v>1088.3119999999999</v>
      </c>
      <c r="E1502" s="120">
        <f>IF(DAY(A1501)=$A$5,VLOOKUP(A1501,[1]A!$E$15:$G$200,3),E1501)</f>
        <v>1091.25</v>
      </c>
      <c r="F1502" s="100">
        <f t="shared" si="887"/>
        <v>45312</v>
      </c>
      <c r="G1502" s="141">
        <f t="shared" si="888"/>
        <v>2.6995934989231252E-3</v>
      </c>
      <c r="H1502" s="101">
        <f t="shared" si="889"/>
        <v>31</v>
      </c>
      <c r="I1502" s="101">
        <f t="shared" si="890"/>
        <v>31</v>
      </c>
      <c r="J1502" s="96">
        <f t="shared" si="891"/>
        <v>1.0026995934989231</v>
      </c>
      <c r="K1502" s="96">
        <v>1</v>
      </c>
      <c r="L1502" s="96">
        <f t="shared" si="892"/>
        <v>1.00269959</v>
      </c>
      <c r="M1502" s="96">
        <f t="shared" si="893"/>
        <v>1156.90034406</v>
      </c>
      <c r="N1502" s="24">
        <f t="shared" si="931"/>
        <v>49</v>
      </c>
      <c r="O1502" s="95">
        <f t="shared" si="932"/>
        <v>5.0000000000000001E-3</v>
      </c>
      <c r="P1502" s="96">
        <f t="shared" si="894"/>
        <v>5.7845017199999997</v>
      </c>
      <c r="Q1502" s="5">
        <f t="shared" si="929"/>
        <v>0.12</v>
      </c>
      <c r="R1502" s="8">
        <f t="shared" si="895"/>
        <v>1.0094887930000001</v>
      </c>
      <c r="S1502" s="3">
        <f t="shared" si="896"/>
        <v>10.97758788</v>
      </c>
      <c r="T1502" s="3">
        <f t="shared" si="897"/>
        <v>16.762089599999999</v>
      </c>
      <c r="U1502" s="97" t="str">
        <f t="shared" ref="U1502" si="951">U1501</f>
        <v>A+J=</v>
      </c>
      <c r="V1502" s="122">
        <f t="shared" si="882"/>
        <v>46254</v>
      </c>
      <c r="W1502" s="4"/>
      <c r="X1502" s="17"/>
      <c r="Y1502" s="16"/>
      <c r="Z1502" s="16"/>
      <c r="AD1502" s="5"/>
    </row>
    <row r="1503" spans="1:30" x14ac:dyDescent="0.2">
      <c r="A1503" s="98">
        <f t="shared" si="928"/>
        <v>46255</v>
      </c>
      <c r="B1503" s="96">
        <f t="shared" si="884"/>
        <v>1151.5667223200001</v>
      </c>
      <c r="C1503" s="3">
        <f t="shared" si="885"/>
        <v>1151.11584234</v>
      </c>
      <c r="D1503" s="99">
        <f t="shared" si="886"/>
        <v>1088.3119999999999</v>
      </c>
      <c r="E1503" s="120">
        <f>IF(DAY(A1502)=$A$5,VLOOKUP(A1502,[1]A!$E$15:$G$200,3),E1502)</f>
        <v>1091.25</v>
      </c>
      <c r="F1503" s="100">
        <f t="shared" si="887"/>
        <v>45312</v>
      </c>
      <c r="G1503" s="141">
        <f t="shared" si="888"/>
        <v>2.6995934989231252E-3</v>
      </c>
      <c r="H1503" s="101">
        <f t="shared" si="889"/>
        <v>1</v>
      </c>
      <c r="I1503" s="101">
        <f t="shared" si="890"/>
        <v>31</v>
      </c>
      <c r="J1503" s="96">
        <f t="shared" si="891"/>
        <v>1.0000869701088155</v>
      </c>
      <c r="K1503" s="96">
        <v>1</v>
      </c>
      <c r="L1503" s="96">
        <f t="shared" si="892"/>
        <v>1.0000869699999999</v>
      </c>
      <c r="M1503" s="96">
        <f t="shared" si="893"/>
        <v>1151.21595488</v>
      </c>
      <c r="N1503" s="24">
        <f t="shared" si="931"/>
        <v>0</v>
      </c>
      <c r="O1503" s="95">
        <f t="shared" si="932"/>
        <v>0</v>
      </c>
      <c r="P1503" s="96">
        <f t="shared" si="894"/>
        <v>0</v>
      </c>
      <c r="Q1503" s="5">
        <f t="shared" si="929"/>
        <v>0.12</v>
      </c>
      <c r="R1503" s="8">
        <f t="shared" si="895"/>
        <v>1.0003046929999999</v>
      </c>
      <c r="S1503" s="3">
        <f t="shared" si="896"/>
        <v>0.35076743999999999</v>
      </c>
      <c r="T1503" s="3">
        <f t="shared" si="897"/>
        <v>0</v>
      </c>
      <c r="U1503" s="97" t="str">
        <f t="shared" ref="U1503" si="952">U1502</f>
        <v>A+J=</v>
      </c>
      <c r="V1503" s="122">
        <f t="shared" si="882"/>
        <v>46285</v>
      </c>
      <c r="W1503" s="4"/>
      <c r="X1503" s="17"/>
      <c r="Y1503" s="16"/>
      <c r="Z1503" s="16"/>
      <c r="AD1503" s="5"/>
    </row>
    <row r="1504" spans="1:30" x14ac:dyDescent="0.2">
      <c r="A1504" s="98">
        <f t="shared" si="928"/>
        <v>46256</v>
      </c>
      <c r="B1504" s="96">
        <f t="shared" si="884"/>
        <v>1152.0177715300001</v>
      </c>
      <c r="C1504" s="3">
        <f t="shared" si="885"/>
        <v>1151.11584234</v>
      </c>
      <c r="D1504" s="99">
        <f t="shared" si="886"/>
        <v>1088.3119999999999</v>
      </c>
      <c r="E1504" s="120">
        <f>IF(DAY(A1503)=$A$5,VLOOKUP(A1503,[1]A!$E$15:$G$200,3),E1503)</f>
        <v>1091.25</v>
      </c>
      <c r="F1504" s="100">
        <f t="shared" si="887"/>
        <v>45312</v>
      </c>
      <c r="G1504" s="141">
        <f t="shared" si="888"/>
        <v>2.6995934989231252E-3</v>
      </c>
      <c r="H1504" s="101">
        <f t="shared" si="889"/>
        <v>2</v>
      </c>
      <c r="I1504" s="101">
        <f t="shared" si="890"/>
        <v>31</v>
      </c>
      <c r="J1504" s="96">
        <f t="shared" si="891"/>
        <v>1.0001739477814309</v>
      </c>
      <c r="K1504" s="96">
        <v>1</v>
      </c>
      <c r="L1504" s="96">
        <f t="shared" si="892"/>
        <v>1.00017394</v>
      </c>
      <c r="M1504" s="96">
        <f t="shared" si="893"/>
        <v>1151.3160674200001</v>
      </c>
      <c r="N1504" s="24">
        <f t="shared" si="931"/>
        <v>0</v>
      </c>
      <c r="O1504" s="95">
        <f t="shared" si="932"/>
        <v>0</v>
      </c>
      <c r="P1504" s="96">
        <f t="shared" si="894"/>
        <v>0</v>
      </c>
      <c r="Q1504" s="5">
        <f t="shared" si="929"/>
        <v>0.12</v>
      </c>
      <c r="R1504" s="8">
        <f t="shared" si="895"/>
        <v>1.0006094800000001</v>
      </c>
      <c r="S1504" s="3">
        <f t="shared" si="896"/>
        <v>0.70170410999999999</v>
      </c>
      <c r="T1504" s="3">
        <f t="shared" si="897"/>
        <v>0</v>
      </c>
      <c r="U1504" s="97" t="str">
        <f t="shared" ref="U1504" si="953">U1503</f>
        <v>A+J=</v>
      </c>
      <c r="V1504" s="122">
        <f t="shared" si="882"/>
        <v>46285</v>
      </c>
      <c r="W1504" s="4"/>
      <c r="X1504" s="17"/>
      <c r="Y1504" s="16"/>
      <c r="Z1504" s="16"/>
      <c r="AD1504" s="5"/>
    </row>
    <row r="1505" spans="1:30" x14ac:dyDescent="0.2">
      <c r="A1505" s="98">
        <f t="shared" si="928"/>
        <v>46257</v>
      </c>
      <c r="B1505" s="96">
        <f t="shared" si="884"/>
        <v>1152.4690107500001</v>
      </c>
      <c r="C1505" s="3">
        <f t="shared" si="885"/>
        <v>1151.11584234</v>
      </c>
      <c r="D1505" s="99">
        <f t="shared" si="886"/>
        <v>1088.3119999999999</v>
      </c>
      <c r="E1505" s="120">
        <f>IF(DAY(A1504)=$A$5,VLOOKUP(A1504,[1]A!$E$15:$G$200,3),E1504)</f>
        <v>1091.25</v>
      </c>
      <c r="F1505" s="100">
        <f t="shared" si="887"/>
        <v>45312</v>
      </c>
      <c r="G1505" s="141">
        <f t="shared" si="888"/>
        <v>2.6995934989231252E-3</v>
      </c>
      <c r="H1505" s="101">
        <f t="shared" si="889"/>
        <v>3</v>
      </c>
      <c r="I1505" s="101">
        <f t="shared" si="890"/>
        <v>31</v>
      </c>
      <c r="J1505" s="96">
        <f t="shared" si="891"/>
        <v>1.0002609330185039</v>
      </c>
      <c r="K1505" s="96">
        <v>1</v>
      </c>
      <c r="L1505" s="96">
        <f t="shared" si="892"/>
        <v>1.00026093</v>
      </c>
      <c r="M1505" s="96">
        <f t="shared" si="893"/>
        <v>1151.4162029900001</v>
      </c>
      <c r="N1505" s="24">
        <f t="shared" si="931"/>
        <v>0</v>
      </c>
      <c r="O1505" s="95">
        <f t="shared" si="932"/>
        <v>0</v>
      </c>
      <c r="P1505" s="96">
        <f t="shared" si="894"/>
        <v>0</v>
      </c>
      <c r="Q1505" s="5">
        <f t="shared" si="929"/>
        <v>0.12</v>
      </c>
      <c r="R1505" s="8">
        <f t="shared" si="895"/>
        <v>1.000914359</v>
      </c>
      <c r="S1505" s="3">
        <f t="shared" si="896"/>
        <v>1.0528077600000001</v>
      </c>
      <c r="T1505" s="3">
        <f t="shared" si="897"/>
        <v>0</v>
      </c>
      <c r="U1505" s="97" t="str">
        <f t="shared" ref="U1505" si="954">U1504</f>
        <v>A+J=</v>
      </c>
      <c r="V1505" s="122">
        <f t="shared" si="882"/>
        <v>46285</v>
      </c>
      <c r="W1505" s="4"/>
      <c r="X1505" s="17"/>
      <c r="Y1505" s="16"/>
      <c r="Z1505" s="16"/>
      <c r="AD1505" s="5"/>
    </row>
    <row r="1506" spans="1:30" x14ac:dyDescent="0.2">
      <c r="A1506" s="98">
        <f t="shared" si="928"/>
        <v>46258</v>
      </c>
      <c r="B1506" s="96">
        <f t="shared" si="884"/>
        <v>1152.9204181199998</v>
      </c>
      <c r="C1506" s="3">
        <f t="shared" si="885"/>
        <v>1151.11584234</v>
      </c>
      <c r="D1506" s="99">
        <f t="shared" si="886"/>
        <v>1088.3119999999999</v>
      </c>
      <c r="E1506" s="120">
        <f>IF(DAY(A1505)=$A$5,VLOOKUP(A1505,[1]A!$E$15:$G$200,3),E1505)</f>
        <v>1091.25</v>
      </c>
      <c r="F1506" s="100">
        <f t="shared" si="887"/>
        <v>45312</v>
      </c>
      <c r="G1506" s="141">
        <f t="shared" si="888"/>
        <v>2.6995934989231252E-3</v>
      </c>
      <c r="H1506" s="101">
        <f t="shared" si="889"/>
        <v>4</v>
      </c>
      <c r="I1506" s="101">
        <f t="shared" si="890"/>
        <v>31</v>
      </c>
      <c r="J1506" s="96">
        <f t="shared" si="891"/>
        <v>1.0003479258206924</v>
      </c>
      <c r="K1506" s="96">
        <v>1</v>
      </c>
      <c r="L1506" s="96">
        <f t="shared" si="892"/>
        <v>1.0003479200000001</v>
      </c>
      <c r="M1506" s="96">
        <f t="shared" si="893"/>
        <v>1151.5163385599999</v>
      </c>
      <c r="N1506" s="24">
        <f t="shared" si="931"/>
        <v>0</v>
      </c>
      <c r="O1506" s="95">
        <f t="shared" si="932"/>
        <v>0</v>
      </c>
      <c r="P1506" s="96">
        <f t="shared" si="894"/>
        <v>0</v>
      </c>
      <c r="Q1506" s="5">
        <f t="shared" si="929"/>
        <v>0.12</v>
      </c>
      <c r="R1506" s="8">
        <f t="shared" si="895"/>
        <v>1.0012193309999999</v>
      </c>
      <c r="S1506" s="3">
        <f t="shared" si="896"/>
        <v>1.40407956</v>
      </c>
      <c r="T1506" s="3">
        <f t="shared" si="897"/>
        <v>0</v>
      </c>
      <c r="U1506" s="97" t="str">
        <f t="shared" ref="U1506" si="955">U1505</f>
        <v>A+J=</v>
      </c>
      <c r="V1506" s="122">
        <f t="shared" si="882"/>
        <v>46285</v>
      </c>
      <c r="W1506" s="4"/>
      <c r="X1506" s="17"/>
      <c r="Y1506" s="16"/>
      <c r="Z1506" s="16"/>
      <c r="AD1506" s="5"/>
    </row>
    <row r="1507" spans="1:30" x14ac:dyDescent="0.2">
      <c r="A1507" s="98">
        <f t="shared" si="928"/>
        <v>46259</v>
      </c>
      <c r="B1507" s="96">
        <f t="shared" si="884"/>
        <v>1153.3720052000001</v>
      </c>
      <c r="C1507" s="3">
        <f t="shared" si="885"/>
        <v>1151.11584234</v>
      </c>
      <c r="D1507" s="99">
        <f t="shared" si="886"/>
        <v>1088.3119999999999</v>
      </c>
      <c r="E1507" s="120">
        <f>IF(DAY(A1506)=$A$5,VLOOKUP(A1506,[1]A!$E$15:$G$200,3),E1506)</f>
        <v>1091.25</v>
      </c>
      <c r="F1507" s="100">
        <f t="shared" si="887"/>
        <v>45312</v>
      </c>
      <c r="G1507" s="141">
        <f t="shared" si="888"/>
        <v>2.6995934989231252E-3</v>
      </c>
      <c r="H1507" s="101">
        <f t="shared" si="889"/>
        <v>5</v>
      </c>
      <c r="I1507" s="101">
        <f t="shared" si="890"/>
        <v>31</v>
      </c>
      <c r="J1507" s="96">
        <f t="shared" si="891"/>
        <v>1.0004349261886545</v>
      </c>
      <c r="K1507" s="96">
        <v>1</v>
      </c>
      <c r="L1507" s="96">
        <f t="shared" si="892"/>
        <v>1.00043492</v>
      </c>
      <c r="M1507" s="96">
        <f t="shared" si="893"/>
        <v>1151.6164856400001</v>
      </c>
      <c r="N1507" s="24">
        <f t="shared" si="931"/>
        <v>0</v>
      </c>
      <c r="O1507" s="95">
        <f t="shared" si="932"/>
        <v>0</v>
      </c>
      <c r="P1507" s="96">
        <f t="shared" si="894"/>
        <v>0</v>
      </c>
      <c r="Q1507" s="5">
        <f t="shared" si="929"/>
        <v>0.12</v>
      </c>
      <c r="R1507" s="8">
        <f t="shared" si="895"/>
        <v>1.001524396</v>
      </c>
      <c r="S1507" s="3">
        <f t="shared" si="896"/>
        <v>1.75551956</v>
      </c>
      <c r="T1507" s="3">
        <f t="shared" si="897"/>
        <v>0</v>
      </c>
      <c r="U1507" s="97" t="str">
        <f t="shared" ref="U1507" si="956">U1506</f>
        <v>A+J=</v>
      </c>
      <c r="V1507" s="122">
        <f t="shared" si="882"/>
        <v>46285</v>
      </c>
      <c r="W1507" s="4"/>
      <c r="X1507" s="17"/>
      <c r="Y1507" s="16"/>
      <c r="Z1507" s="16"/>
      <c r="AD1507" s="5"/>
    </row>
    <row r="1508" spans="1:30" x14ac:dyDescent="0.2">
      <c r="A1508" s="98">
        <f t="shared" si="928"/>
        <v>46260</v>
      </c>
      <c r="B1508" s="96">
        <f t="shared" si="884"/>
        <v>1153.82377202</v>
      </c>
      <c r="C1508" s="3">
        <f t="shared" si="885"/>
        <v>1151.11584234</v>
      </c>
      <c r="D1508" s="99">
        <f t="shared" si="886"/>
        <v>1088.3119999999999</v>
      </c>
      <c r="E1508" s="120">
        <f>IF(DAY(A1507)=$A$5,VLOOKUP(A1507,[1]A!$E$15:$G$200,3),E1507)</f>
        <v>1091.25</v>
      </c>
      <c r="F1508" s="100">
        <f t="shared" si="887"/>
        <v>45312</v>
      </c>
      <c r="G1508" s="141">
        <f t="shared" si="888"/>
        <v>2.6995934989231252E-3</v>
      </c>
      <c r="H1508" s="101">
        <f t="shared" si="889"/>
        <v>6</v>
      </c>
      <c r="I1508" s="101">
        <f t="shared" si="890"/>
        <v>31</v>
      </c>
      <c r="J1508" s="96">
        <f t="shared" si="891"/>
        <v>1.000521934123048</v>
      </c>
      <c r="K1508" s="96">
        <v>1</v>
      </c>
      <c r="L1508" s="96">
        <f t="shared" si="892"/>
        <v>1.0005219299999999</v>
      </c>
      <c r="M1508" s="96">
        <f t="shared" si="893"/>
        <v>1151.7166442299999</v>
      </c>
      <c r="N1508" s="24">
        <f t="shared" si="931"/>
        <v>0</v>
      </c>
      <c r="O1508" s="95">
        <f t="shared" si="932"/>
        <v>0</v>
      </c>
      <c r="P1508" s="96">
        <f t="shared" si="894"/>
        <v>0</v>
      </c>
      <c r="Q1508" s="5">
        <f t="shared" si="929"/>
        <v>0.12</v>
      </c>
      <c r="R1508" s="8">
        <f t="shared" si="895"/>
        <v>1.001829554</v>
      </c>
      <c r="S1508" s="3">
        <f t="shared" si="896"/>
        <v>2.1071277899999998</v>
      </c>
      <c r="T1508" s="3">
        <f t="shared" si="897"/>
        <v>0</v>
      </c>
      <c r="U1508" s="97" t="str">
        <f t="shared" ref="U1508" si="957">U1507</f>
        <v>A+J=</v>
      </c>
      <c r="V1508" s="122">
        <f t="shared" si="882"/>
        <v>46285</v>
      </c>
      <c r="W1508" s="4"/>
      <c r="X1508" s="17"/>
      <c r="Y1508" s="16"/>
      <c r="Z1508" s="16"/>
      <c r="AD1508" s="5"/>
    </row>
    <row r="1509" spans="1:30" x14ac:dyDescent="0.2">
      <c r="A1509" s="98">
        <f t="shared" si="928"/>
        <v>46261</v>
      </c>
      <c r="B1509" s="96">
        <f t="shared" si="884"/>
        <v>1154.27570593</v>
      </c>
      <c r="C1509" s="3">
        <f t="shared" si="885"/>
        <v>1151.11584234</v>
      </c>
      <c r="D1509" s="99">
        <f t="shared" si="886"/>
        <v>1088.3119999999999</v>
      </c>
      <c r="E1509" s="120">
        <f>IF(DAY(A1508)=$A$5,VLOOKUP(A1508,[1]A!$E$15:$G$200,3),E1508)</f>
        <v>1091.25</v>
      </c>
      <c r="F1509" s="100">
        <f t="shared" si="887"/>
        <v>45312</v>
      </c>
      <c r="G1509" s="141">
        <f t="shared" si="888"/>
        <v>2.6995934989231252E-3</v>
      </c>
      <c r="H1509" s="101">
        <f t="shared" si="889"/>
        <v>7</v>
      </c>
      <c r="I1509" s="101">
        <f t="shared" si="890"/>
        <v>31</v>
      </c>
      <c r="J1509" s="96">
        <f t="shared" si="891"/>
        <v>1.000608949624531</v>
      </c>
      <c r="K1509" s="96">
        <v>1</v>
      </c>
      <c r="L1509" s="96">
        <f t="shared" si="892"/>
        <v>1.00060894</v>
      </c>
      <c r="M1509" s="96">
        <f t="shared" si="893"/>
        <v>1151.81680282</v>
      </c>
      <c r="N1509" s="24">
        <f t="shared" si="931"/>
        <v>0</v>
      </c>
      <c r="O1509" s="95">
        <f t="shared" si="932"/>
        <v>0</v>
      </c>
      <c r="P1509" s="96">
        <f t="shared" si="894"/>
        <v>0</v>
      </c>
      <c r="Q1509" s="5">
        <f t="shared" si="929"/>
        <v>0.12</v>
      </c>
      <c r="R1509" s="8">
        <f t="shared" si="895"/>
        <v>1.002134804</v>
      </c>
      <c r="S1509" s="3">
        <f t="shared" si="896"/>
        <v>2.4589031100000001</v>
      </c>
      <c r="T1509" s="3">
        <f t="shared" si="897"/>
        <v>0</v>
      </c>
      <c r="U1509" s="97" t="str">
        <f t="shared" ref="U1509" si="958">U1508</f>
        <v>A+J=</v>
      </c>
      <c r="V1509" s="122">
        <f t="shared" si="882"/>
        <v>46285</v>
      </c>
      <c r="W1509" s="4"/>
      <c r="X1509" s="17"/>
      <c r="Y1509" s="16"/>
      <c r="Z1509" s="16"/>
      <c r="AD1509" s="5"/>
    </row>
    <row r="1510" spans="1:30" x14ac:dyDescent="0.2">
      <c r="A1510" s="98">
        <f t="shared" si="928"/>
        <v>46262</v>
      </c>
      <c r="B1510" s="96">
        <f t="shared" si="884"/>
        <v>1154.72783235</v>
      </c>
      <c r="C1510" s="3">
        <f t="shared" si="885"/>
        <v>1151.11584234</v>
      </c>
      <c r="D1510" s="99">
        <f t="shared" si="886"/>
        <v>1088.3119999999999</v>
      </c>
      <c r="E1510" s="120">
        <f>IF(DAY(A1509)=$A$5,VLOOKUP(A1509,[1]A!$E$15:$G$200,3),E1509)</f>
        <v>1091.25</v>
      </c>
      <c r="F1510" s="100">
        <f t="shared" si="887"/>
        <v>45312</v>
      </c>
      <c r="G1510" s="141">
        <f t="shared" si="888"/>
        <v>2.6995934989231252E-3</v>
      </c>
      <c r="H1510" s="101">
        <f t="shared" si="889"/>
        <v>8</v>
      </c>
      <c r="I1510" s="101">
        <f t="shared" si="890"/>
        <v>31</v>
      </c>
      <c r="J1510" s="96">
        <f t="shared" si="891"/>
        <v>1.0006959726937616</v>
      </c>
      <c r="K1510" s="96">
        <v>1</v>
      </c>
      <c r="L1510" s="96">
        <f t="shared" si="892"/>
        <v>1.00069597</v>
      </c>
      <c r="M1510" s="96">
        <f t="shared" si="893"/>
        <v>1151.91698443</v>
      </c>
      <c r="N1510" s="24">
        <f t="shared" si="931"/>
        <v>0</v>
      </c>
      <c r="O1510" s="95">
        <f t="shared" si="932"/>
        <v>0</v>
      </c>
      <c r="P1510" s="96">
        <f t="shared" si="894"/>
        <v>0</v>
      </c>
      <c r="Q1510" s="5">
        <f t="shared" si="929"/>
        <v>0.12</v>
      </c>
      <c r="R1510" s="8">
        <f t="shared" si="895"/>
        <v>1.002440148</v>
      </c>
      <c r="S1510" s="3">
        <f t="shared" si="896"/>
        <v>2.8108479200000001</v>
      </c>
      <c r="T1510" s="3">
        <f t="shared" si="897"/>
        <v>0</v>
      </c>
      <c r="U1510" s="97" t="str">
        <f t="shared" ref="U1510" si="959">U1509</f>
        <v>A+J=</v>
      </c>
      <c r="V1510" s="122">
        <f t="shared" si="882"/>
        <v>46285</v>
      </c>
      <c r="W1510" s="4"/>
      <c r="X1510" s="17"/>
      <c r="Y1510" s="16"/>
      <c r="Z1510" s="16"/>
      <c r="AD1510" s="5"/>
    </row>
    <row r="1511" spans="1:30" x14ac:dyDescent="0.2">
      <c r="A1511" s="98">
        <f t="shared" si="928"/>
        <v>46263</v>
      </c>
      <c r="B1511" s="96">
        <f t="shared" si="884"/>
        <v>1155.1801270899998</v>
      </c>
      <c r="C1511" s="3">
        <f t="shared" si="885"/>
        <v>1151.11584234</v>
      </c>
      <c r="D1511" s="99">
        <f t="shared" si="886"/>
        <v>1088.3119999999999</v>
      </c>
      <c r="E1511" s="120">
        <f>IF(DAY(A1510)=$A$5,VLOOKUP(A1510,[1]A!$E$15:$G$200,3),E1510)</f>
        <v>1091.25</v>
      </c>
      <c r="F1511" s="100">
        <f t="shared" si="887"/>
        <v>45312</v>
      </c>
      <c r="G1511" s="141">
        <f t="shared" si="888"/>
        <v>2.6995934989231252E-3</v>
      </c>
      <c r="H1511" s="101">
        <f t="shared" si="889"/>
        <v>9</v>
      </c>
      <c r="I1511" s="101">
        <f t="shared" si="890"/>
        <v>31</v>
      </c>
      <c r="J1511" s="96">
        <f t="shared" si="891"/>
        <v>1.000783003331398</v>
      </c>
      <c r="K1511" s="96">
        <v>1</v>
      </c>
      <c r="L1511" s="96">
        <f t="shared" si="892"/>
        <v>1.000783</v>
      </c>
      <c r="M1511" s="96">
        <f t="shared" si="893"/>
        <v>1152.0171660399999</v>
      </c>
      <c r="N1511" s="24">
        <f t="shared" si="931"/>
        <v>0</v>
      </c>
      <c r="O1511" s="95">
        <f t="shared" si="932"/>
        <v>0</v>
      </c>
      <c r="P1511" s="96">
        <f t="shared" si="894"/>
        <v>0</v>
      </c>
      <c r="Q1511" s="5">
        <f t="shared" si="929"/>
        <v>0.12</v>
      </c>
      <c r="R1511" s="8">
        <f t="shared" si="895"/>
        <v>1.002745585</v>
      </c>
      <c r="S1511" s="3">
        <f t="shared" si="896"/>
        <v>3.1629610499999998</v>
      </c>
      <c r="T1511" s="3">
        <f t="shared" si="897"/>
        <v>0</v>
      </c>
      <c r="U1511" s="97" t="str">
        <f t="shared" ref="U1511" si="960">U1510</f>
        <v>A+J=</v>
      </c>
      <c r="V1511" s="122">
        <f t="shared" si="882"/>
        <v>46285</v>
      </c>
      <c r="W1511" s="4"/>
      <c r="X1511" s="17"/>
      <c r="Y1511" s="16"/>
      <c r="Z1511" s="16"/>
      <c r="AD1511" s="5"/>
    </row>
    <row r="1512" spans="1:30" x14ac:dyDescent="0.2">
      <c r="A1512" s="98">
        <f t="shared" si="928"/>
        <v>46264</v>
      </c>
      <c r="B1512" s="96">
        <f t="shared" si="884"/>
        <v>1155.63260171</v>
      </c>
      <c r="C1512" s="3">
        <f t="shared" si="885"/>
        <v>1151.11584234</v>
      </c>
      <c r="D1512" s="99">
        <f t="shared" si="886"/>
        <v>1088.3119999999999</v>
      </c>
      <c r="E1512" s="120">
        <f>IF(DAY(A1511)=$A$5,VLOOKUP(A1511,[1]A!$E$15:$G$200,3),E1511)</f>
        <v>1091.25</v>
      </c>
      <c r="F1512" s="100">
        <f t="shared" si="887"/>
        <v>45312</v>
      </c>
      <c r="G1512" s="141">
        <f t="shared" si="888"/>
        <v>2.6995934989231252E-3</v>
      </c>
      <c r="H1512" s="101">
        <f t="shared" si="889"/>
        <v>10</v>
      </c>
      <c r="I1512" s="101">
        <f t="shared" si="890"/>
        <v>31</v>
      </c>
      <c r="J1512" s="96">
        <f t="shared" si="891"/>
        <v>1.0008700415380984</v>
      </c>
      <c r="K1512" s="96">
        <v>1</v>
      </c>
      <c r="L1512" s="96">
        <f t="shared" si="892"/>
        <v>1.0008700399999999</v>
      </c>
      <c r="M1512" s="96">
        <f t="shared" si="893"/>
        <v>1152.11735916</v>
      </c>
      <c r="N1512" s="24">
        <f t="shared" si="931"/>
        <v>0</v>
      </c>
      <c r="O1512" s="95">
        <f t="shared" si="932"/>
        <v>0</v>
      </c>
      <c r="P1512" s="96">
        <f t="shared" si="894"/>
        <v>0</v>
      </c>
      <c r="Q1512" s="5">
        <f t="shared" si="929"/>
        <v>0.12</v>
      </c>
      <c r="R1512" s="8">
        <f t="shared" si="895"/>
        <v>1.0030511150000001</v>
      </c>
      <c r="S1512" s="3">
        <f t="shared" si="896"/>
        <v>3.51524255</v>
      </c>
      <c r="T1512" s="3">
        <f t="shared" si="897"/>
        <v>0</v>
      </c>
      <c r="U1512" s="97" t="str">
        <f t="shared" ref="U1512" si="961">U1511</f>
        <v>A+J=</v>
      </c>
      <c r="V1512" s="122">
        <f t="shared" si="882"/>
        <v>46285</v>
      </c>
      <c r="W1512" s="4"/>
      <c r="X1512" s="17"/>
      <c r="Y1512" s="16"/>
      <c r="Z1512" s="16"/>
      <c r="AD1512" s="5"/>
    </row>
    <row r="1513" spans="1:30" x14ac:dyDescent="0.2">
      <c r="A1513" s="98">
        <f t="shared" si="928"/>
        <v>46265</v>
      </c>
      <c r="B1513" s="96">
        <f t="shared" si="884"/>
        <v>1156.0852447299999</v>
      </c>
      <c r="C1513" s="3">
        <f t="shared" si="885"/>
        <v>1151.11584234</v>
      </c>
      <c r="D1513" s="99">
        <f t="shared" si="886"/>
        <v>1088.3119999999999</v>
      </c>
      <c r="E1513" s="120">
        <f>IF(DAY(A1512)=$A$5,VLOOKUP(A1512,[1]A!$E$15:$G$200,3),E1512)</f>
        <v>1091.25</v>
      </c>
      <c r="F1513" s="100">
        <f t="shared" si="887"/>
        <v>45312</v>
      </c>
      <c r="G1513" s="141">
        <f t="shared" si="888"/>
        <v>2.6995934989231252E-3</v>
      </c>
      <c r="H1513" s="101">
        <f t="shared" si="889"/>
        <v>11</v>
      </c>
      <c r="I1513" s="101">
        <f t="shared" si="890"/>
        <v>31</v>
      </c>
      <c r="J1513" s="96">
        <f t="shared" si="891"/>
        <v>1.0009570873145213</v>
      </c>
      <c r="K1513" s="96">
        <v>1</v>
      </c>
      <c r="L1513" s="96">
        <f t="shared" si="892"/>
        <v>1.0009570800000001</v>
      </c>
      <c r="M1513" s="96">
        <f t="shared" si="893"/>
        <v>1152.21755229</v>
      </c>
      <c r="N1513" s="24">
        <f t="shared" si="931"/>
        <v>0</v>
      </c>
      <c r="O1513" s="95">
        <f t="shared" si="932"/>
        <v>0</v>
      </c>
      <c r="P1513" s="96">
        <f t="shared" si="894"/>
        <v>0</v>
      </c>
      <c r="Q1513" s="5">
        <f t="shared" si="929"/>
        <v>0.12</v>
      </c>
      <c r="R1513" s="8">
        <f t="shared" si="895"/>
        <v>1.0033567379999999</v>
      </c>
      <c r="S1513" s="3">
        <f t="shared" si="896"/>
        <v>3.8676924399999999</v>
      </c>
      <c r="T1513" s="3">
        <f t="shared" si="897"/>
        <v>0</v>
      </c>
      <c r="U1513" s="97" t="str">
        <f t="shared" ref="U1513" si="962">U1512</f>
        <v>A+J=</v>
      </c>
      <c r="V1513" s="122">
        <f t="shared" si="882"/>
        <v>46285</v>
      </c>
      <c r="W1513" s="4"/>
      <c r="X1513" s="17"/>
      <c r="Y1513" s="16"/>
      <c r="Z1513" s="16"/>
      <c r="AD1513" s="5"/>
    </row>
    <row r="1514" spans="1:30" x14ac:dyDescent="0.2">
      <c r="A1514" s="98">
        <f t="shared" si="928"/>
        <v>46266</v>
      </c>
      <c r="B1514" s="96">
        <f t="shared" si="884"/>
        <v>1156.5380792499998</v>
      </c>
      <c r="C1514" s="3">
        <f t="shared" si="885"/>
        <v>1151.11584234</v>
      </c>
      <c r="D1514" s="99">
        <f t="shared" si="886"/>
        <v>1088.3119999999999</v>
      </c>
      <c r="E1514" s="120">
        <f>IF(DAY(A1513)=$A$5,VLOOKUP(A1513,[1]A!$E$15:$G$200,3),E1513)</f>
        <v>1091.25</v>
      </c>
      <c r="F1514" s="100">
        <f t="shared" si="887"/>
        <v>45312</v>
      </c>
      <c r="G1514" s="141">
        <f t="shared" si="888"/>
        <v>2.6995934989231252E-3</v>
      </c>
      <c r="H1514" s="101">
        <f t="shared" si="889"/>
        <v>12</v>
      </c>
      <c r="I1514" s="101">
        <f t="shared" si="890"/>
        <v>31</v>
      </c>
      <c r="J1514" s="96">
        <f t="shared" si="891"/>
        <v>1.0010441406613246</v>
      </c>
      <c r="K1514" s="96">
        <v>1</v>
      </c>
      <c r="L1514" s="96">
        <f t="shared" si="892"/>
        <v>1.0010441400000001</v>
      </c>
      <c r="M1514" s="96">
        <f t="shared" si="893"/>
        <v>1152.3177684299999</v>
      </c>
      <c r="N1514" s="24">
        <f t="shared" si="931"/>
        <v>0</v>
      </c>
      <c r="O1514" s="95">
        <f t="shared" si="932"/>
        <v>0</v>
      </c>
      <c r="P1514" s="96">
        <f t="shared" si="894"/>
        <v>0</v>
      </c>
      <c r="Q1514" s="5">
        <f t="shared" si="929"/>
        <v>0.12</v>
      </c>
      <c r="R1514" s="8">
        <f t="shared" si="895"/>
        <v>1.0036624540000001</v>
      </c>
      <c r="S1514" s="3">
        <f t="shared" si="896"/>
        <v>4.2203108199999999</v>
      </c>
      <c r="T1514" s="3">
        <f t="shared" si="897"/>
        <v>0</v>
      </c>
      <c r="U1514" s="97" t="str">
        <f t="shared" ref="U1514" si="963">U1513</f>
        <v>A+J=</v>
      </c>
      <c r="V1514" s="122">
        <f t="shared" si="882"/>
        <v>46285</v>
      </c>
      <c r="W1514" s="4"/>
      <c r="X1514" s="17"/>
      <c r="Y1514" s="16"/>
      <c r="Z1514" s="16"/>
      <c r="AD1514" s="5"/>
    </row>
    <row r="1515" spans="1:30" x14ac:dyDescent="0.2">
      <c r="A1515" s="98">
        <f t="shared" si="928"/>
        <v>46267</v>
      </c>
      <c r="B1515" s="96">
        <f t="shared" si="884"/>
        <v>1156.99108338</v>
      </c>
      <c r="C1515" s="3">
        <f t="shared" si="885"/>
        <v>1151.11584234</v>
      </c>
      <c r="D1515" s="99">
        <f t="shared" si="886"/>
        <v>1088.3119999999999</v>
      </c>
      <c r="E1515" s="120">
        <f>IF(DAY(A1514)=$A$5,VLOOKUP(A1514,[1]A!$E$15:$G$200,3),E1514)</f>
        <v>1091.25</v>
      </c>
      <c r="F1515" s="100">
        <f t="shared" si="887"/>
        <v>45312</v>
      </c>
      <c r="G1515" s="141">
        <f t="shared" si="888"/>
        <v>2.6995934989231252E-3</v>
      </c>
      <c r="H1515" s="101">
        <f t="shared" si="889"/>
        <v>13</v>
      </c>
      <c r="I1515" s="101">
        <f t="shared" si="890"/>
        <v>31</v>
      </c>
      <c r="J1515" s="96">
        <f t="shared" si="891"/>
        <v>1.0011312015791671</v>
      </c>
      <c r="K1515" s="96">
        <v>1</v>
      </c>
      <c r="L1515" s="96">
        <f t="shared" si="892"/>
        <v>1.0011312000000001</v>
      </c>
      <c r="M1515" s="96">
        <f t="shared" si="893"/>
        <v>1152.4179845799999</v>
      </c>
      <c r="N1515" s="24">
        <f t="shared" si="931"/>
        <v>0</v>
      </c>
      <c r="O1515" s="95">
        <f t="shared" si="932"/>
        <v>0</v>
      </c>
      <c r="P1515" s="96">
        <f t="shared" si="894"/>
        <v>0</v>
      </c>
      <c r="Q1515" s="5">
        <f t="shared" si="929"/>
        <v>0.12</v>
      </c>
      <c r="R1515" s="8">
        <f t="shared" si="895"/>
        <v>1.0039682640000001</v>
      </c>
      <c r="S1515" s="3">
        <f t="shared" si="896"/>
        <v>4.5730988000000004</v>
      </c>
      <c r="T1515" s="3">
        <f t="shared" si="897"/>
        <v>0</v>
      </c>
      <c r="U1515" s="97" t="str">
        <f t="shared" ref="U1515" si="964">U1514</f>
        <v>A+J=</v>
      </c>
      <c r="V1515" s="122">
        <f t="shared" ref="V1515:V1578" si="965">IF(N1514&gt;0,EDATE(V1514,1),V1514)</f>
        <v>46285</v>
      </c>
      <c r="W1515" s="4"/>
      <c r="X1515" s="17"/>
      <c r="Y1515" s="16"/>
      <c r="Z1515" s="16"/>
      <c r="AD1515" s="5"/>
    </row>
    <row r="1516" spans="1:30" x14ac:dyDescent="0.2">
      <c r="A1516" s="98">
        <f t="shared" si="928"/>
        <v>46268</v>
      </c>
      <c r="B1516" s="96">
        <f t="shared" si="884"/>
        <v>1157.44426638</v>
      </c>
      <c r="C1516" s="3">
        <f t="shared" si="885"/>
        <v>1151.11584234</v>
      </c>
      <c r="D1516" s="99">
        <f t="shared" si="886"/>
        <v>1088.3119999999999</v>
      </c>
      <c r="E1516" s="120">
        <f>IF(DAY(A1515)=$A$5,VLOOKUP(A1515,[1]A!$E$15:$G$200,3),E1515)</f>
        <v>1091.25</v>
      </c>
      <c r="F1516" s="100">
        <f t="shared" si="887"/>
        <v>45312</v>
      </c>
      <c r="G1516" s="141">
        <f t="shared" si="888"/>
        <v>2.6995934989231252E-3</v>
      </c>
      <c r="H1516" s="101">
        <f t="shared" si="889"/>
        <v>14</v>
      </c>
      <c r="I1516" s="101">
        <f t="shared" si="890"/>
        <v>31</v>
      </c>
      <c r="J1516" s="96">
        <f t="shared" si="891"/>
        <v>1.0012182700687071</v>
      </c>
      <c r="K1516" s="96">
        <v>1</v>
      </c>
      <c r="L1516" s="96">
        <f t="shared" si="892"/>
        <v>1.0012182700000001</v>
      </c>
      <c r="M1516" s="96">
        <f t="shared" si="893"/>
        <v>1152.51821223</v>
      </c>
      <c r="N1516" s="24">
        <f t="shared" si="931"/>
        <v>0</v>
      </c>
      <c r="O1516" s="95">
        <f t="shared" si="932"/>
        <v>0</v>
      </c>
      <c r="P1516" s="96">
        <f t="shared" si="894"/>
        <v>0</v>
      </c>
      <c r="Q1516" s="5">
        <f t="shared" si="929"/>
        <v>0.12</v>
      </c>
      <c r="R1516" s="8">
        <f t="shared" si="895"/>
        <v>1.0042741660000001</v>
      </c>
      <c r="S1516" s="3">
        <f t="shared" si="896"/>
        <v>4.9260541499999997</v>
      </c>
      <c r="T1516" s="3">
        <f t="shared" si="897"/>
        <v>0</v>
      </c>
      <c r="U1516" s="97" t="str">
        <f t="shared" ref="U1516" si="966">U1515</f>
        <v>A+J=</v>
      </c>
      <c r="V1516" s="122">
        <f t="shared" si="965"/>
        <v>46285</v>
      </c>
      <c r="W1516" s="4"/>
      <c r="X1516" s="17"/>
      <c r="Y1516" s="16"/>
      <c r="Z1516" s="16"/>
      <c r="AD1516" s="5"/>
    </row>
    <row r="1517" spans="1:30" x14ac:dyDescent="0.2">
      <c r="A1517" s="98">
        <f t="shared" si="928"/>
        <v>46269</v>
      </c>
      <c r="B1517" s="96">
        <f t="shared" ref="B1517:B1580" si="967">(M1517+S1517)</f>
        <v>1157.8976190599999</v>
      </c>
      <c r="C1517" s="3">
        <f t="shared" ref="C1517:C1580" si="968">IF(N1516&gt;0,M1516-P1516,C1516)</f>
        <v>1151.11584234</v>
      </c>
      <c r="D1517" s="99">
        <f t="shared" ref="D1517:D1580" si="969">IF(E1517=E1516,D1516,E1516)</f>
        <v>1088.3119999999999</v>
      </c>
      <c r="E1517" s="120">
        <f>IF(DAY(A1516)=$A$5,VLOOKUP(A1516,[1]A!$E$15:$G$200,3),E1516)</f>
        <v>1091.25</v>
      </c>
      <c r="F1517" s="100">
        <f t="shared" ref="F1517:F1580" si="970">IF(D1517=D1516,F1516,EDATE(A1517,-1))</f>
        <v>45312</v>
      </c>
      <c r="G1517" s="141">
        <f t="shared" ref="G1517:G1580" si="971">(E1517/D1517)-1</f>
        <v>2.6995934989231252E-3</v>
      </c>
      <c r="H1517" s="101">
        <f t="shared" ref="H1517:H1580" si="972">IF(A1517&gt;A$7,IF(DAY(A1517)=A$5+1,1,H1516+1),0)</f>
        <v>15</v>
      </c>
      <c r="I1517" s="101">
        <f t="shared" ref="I1517:I1580" si="973">IF(DAY(A1517)=A$5+1,DAY(EOMONTH(A1517,0)),I1516)</f>
        <v>31</v>
      </c>
      <c r="J1517" s="96">
        <f t="shared" ref="J1517:J1580" si="974">IF(E1517&gt;D1517,((E1517/D1517)^(H1517/I1517)),1)</f>
        <v>1.001305346130603</v>
      </c>
      <c r="K1517" s="96">
        <v>1</v>
      </c>
      <c r="L1517" s="96">
        <f t="shared" ref="L1517:L1580" si="975">TRUNC(J1517*K1517,8)</f>
        <v>1.00130534</v>
      </c>
      <c r="M1517" s="96">
        <f t="shared" ref="M1517:M1580" si="976">TRUNC(C1517*L1517,8)</f>
        <v>1152.61843989</v>
      </c>
      <c r="N1517" s="24">
        <f t="shared" si="931"/>
        <v>0</v>
      </c>
      <c r="O1517" s="95">
        <f t="shared" si="932"/>
        <v>0</v>
      </c>
      <c r="P1517" s="96">
        <f t="shared" ref="P1517:P1580" si="977">IF(O1517&gt;0,TRUNC(O1517*M1517,8),0)</f>
        <v>0</v>
      </c>
      <c r="Q1517" s="5">
        <f t="shared" si="929"/>
        <v>0.12</v>
      </c>
      <c r="R1517" s="8">
        <f t="shared" ref="R1517:R1580" si="978">ROUND((1+Q1517)^(30/360)^(H1517/I1517),9)</f>
        <v>1.0045801620000001</v>
      </c>
      <c r="S1517" s="3">
        <f t="shared" ref="S1517:S1580" si="979">TRUNC(M1517*(R1517-1),8)</f>
        <v>5.2791791699999999</v>
      </c>
      <c r="T1517" s="3">
        <f t="shared" ref="T1517:T1580" si="980">IF(N1517&gt;0,P1517+S1517,0)</f>
        <v>0</v>
      </c>
      <c r="U1517" s="97" t="str">
        <f t="shared" ref="U1517" si="981">U1516</f>
        <v>A+J=</v>
      </c>
      <c r="V1517" s="122">
        <f t="shared" si="965"/>
        <v>46285</v>
      </c>
      <c r="W1517" s="4"/>
      <c r="X1517" s="17"/>
      <c r="Y1517" s="16"/>
      <c r="Z1517" s="16"/>
      <c r="AD1517" s="5"/>
    </row>
    <row r="1518" spans="1:30" x14ac:dyDescent="0.2">
      <c r="A1518" s="98">
        <f t="shared" si="928"/>
        <v>46270</v>
      </c>
      <c r="B1518" s="96">
        <f t="shared" si="967"/>
        <v>1158.3511518500002</v>
      </c>
      <c r="C1518" s="3">
        <f t="shared" si="968"/>
        <v>1151.11584234</v>
      </c>
      <c r="D1518" s="99">
        <f t="shared" si="969"/>
        <v>1088.3119999999999</v>
      </c>
      <c r="E1518" s="120">
        <f>IF(DAY(A1517)=$A$5,VLOOKUP(A1517,[1]A!$E$15:$G$200,3),E1517)</f>
        <v>1091.25</v>
      </c>
      <c r="F1518" s="100">
        <f t="shared" si="970"/>
        <v>45312</v>
      </c>
      <c r="G1518" s="141">
        <f t="shared" si="971"/>
        <v>2.6995934989231252E-3</v>
      </c>
      <c r="H1518" s="101">
        <f t="shared" si="972"/>
        <v>16</v>
      </c>
      <c r="I1518" s="101">
        <f t="shared" si="973"/>
        <v>31</v>
      </c>
      <c r="J1518" s="96">
        <f t="shared" si="974"/>
        <v>1.0013924297655135</v>
      </c>
      <c r="K1518" s="96">
        <v>1</v>
      </c>
      <c r="L1518" s="96">
        <f t="shared" si="975"/>
        <v>1.0013924199999999</v>
      </c>
      <c r="M1518" s="96">
        <f t="shared" si="976"/>
        <v>1152.7186790600001</v>
      </c>
      <c r="N1518" s="24">
        <f t="shared" si="931"/>
        <v>0</v>
      </c>
      <c r="O1518" s="95">
        <f t="shared" si="932"/>
        <v>0</v>
      </c>
      <c r="P1518" s="96">
        <f t="shared" si="977"/>
        <v>0</v>
      </c>
      <c r="Q1518" s="5">
        <f t="shared" si="929"/>
        <v>0.12</v>
      </c>
      <c r="R1518" s="8">
        <f t="shared" si="978"/>
        <v>1.0048862510000001</v>
      </c>
      <c r="S1518" s="3">
        <f t="shared" si="979"/>
        <v>5.6324727899999996</v>
      </c>
      <c r="T1518" s="3">
        <f t="shared" si="980"/>
        <v>0</v>
      </c>
      <c r="U1518" s="97" t="str">
        <f t="shared" ref="U1518" si="982">U1517</f>
        <v>A+J=</v>
      </c>
      <c r="V1518" s="122">
        <f t="shared" si="965"/>
        <v>46285</v>
      </c>
      <c r="W1518" s="4"/>
      <c r="X1518" s="17"/>
      <c r="Y1518" s="16"/>
      <c r="Z1518" s="16"/>
      <c r="AD1518" s="5"/>
    </row>
    <row r="1519" spans="1:30" x14ac:dyDescent="0.2">
      <c r="A1519" s="98">
        <f t="shared" si="928"/>
        <v>46271</v>
      </c>
      <c r="B1519" s="96">
        <f t="shared" si="967"/>
        <v>1158.80487636</v>
      </c>
      <c r="C1519" s="3">
        <f t="shared" si="968"/>
        <v>1151.11584234</v>
      </c>
      <c r="D1519" s="99">
        <f t="shared" si="969"/>
        <v>1088.3119999999999</v>
      </c>
      <c r="E1519" s="120">
        <f>IF(DAY(A1518)=$A$5,VLOOKUP(A1518,[1]A!$E$15:$G$200,3),E1518)</f>
        <v>1091.25</v>
      </c>
      <c r="F1519" s="100">
        <f t="shared" si="970"/>
        <v>45312</v>
      </c>
      <c r="G1519" s="141">
        <f t="shared" si="971"/>
        <v>2.6995934989231252E-3</v>
      </c>
      <c r="H1519" s="101">
        <f t="shared" si="972"/>
        <v>17</v>
      </c>
      <c r="I1519" s="101">
        <f t="shared" si="973"/>
        <v>31</v>
      </c>
      <c r="J1519" s="96">
        <f t="shared" si="974"/>
        <v>1.0014795209740972</v>
      </c>
      <c r="K1519" s="96">
        <v>1</v>
      </c>
      <c r="L1519" s="96">
        <f t="shared" si="975"/>
        <v>1.00147952</v>
      </c>
      <c r="M1519" s="96">
        <f t="shared" si="976"/>
        <v>1152.8189412500001</v>
      </c>
      <c r="N1519" s="24">
        <f t="shared" si="931"/>
        <v>0</v>
      </c>
      <c r="O1519" s="95">
        <f t="shared" si="932"/>
        <v>0</v>
      </c>
      <c r="P1519" s="96">
        <f t="shared" si="977"/>
        <v>0</v>
      </c>
      <c r="Q1519" s="5">
        <f t="shared" si="929"/>
        <v>0.12</v>
      </c>
      <c r="R1519" s="8">
        <f t="shared" si="978"/>
        <v>1.0051924329999999</v>
      </c>
      <c r="S1519" s="3">
        <f t="shared" si="979"/>
        <v>5.9859351099999998</v>
      </c>
      <c r="T1519" s="3">
        <f t="shared" si="980"/>
        <v>0</v>
      </c>
      <c r="U1519" s="97" t="str">
        <f t="shared" ref="U1519" si="983">U1518</f>
        <v>A+J=</v>
      </c>
      <c r="V1519" s="122">
        <f t="shared" si="965"/>
        <v>46285</v>
      </c>
      <c r="W1519" s="4"/>
      <c r="X1519" s="17"/>
      <c r="Y1519" s="16"/>
      <c r="Z1519" s="16"/>
      <c r="AD1519" s="5"/>
    </row>
    <row r="1520" spans="1:30" x14ac:dyDescent="0.2">
      <c r="A1520" s="98">
        <f t="shared" si="928"/>
        <v>46272</v>
      </c>
      <c r="B1520" s="96">
        <f t="shared" si="967"/>
        <v>1159.25875905</v>
      </c>
      <c r="C1520" s="3">
        <f t="shared" si="968"/>
        <v>1151.11584234</v>
      </c>
      <c r="D1520" s="99">
        <f t="shared" si="969"/>
        <v>1088.3119999999999</v>
      </c>
      <c r="E1520" s="120">
        <f>IF(DAY(A1519)=$A$5,VLOOKUP(A1519,[1]A!$E$15:$G$200,3),E1519)</f>
        <v>1091.25</v>
      </c>
      <c r="F1520" s="100">
        <f t="shared" si="970"/>
        <v>45312</v>
      </c>
      <c r="G1520" s="141">
        <f t="shared" si="971"/>
        <v>2.6995934989231252E-3</v>
      </c>
      <c r="H1520" s="101">
        <f t="shared" si="972"/>
        <v>18</v>
      </c>
      <c r="I1520" s="101">
        <f t="shared" si="973"/>
        <v>31</v>
      </c>
      <c r="J1520" s="96">
        <f t="shared" si="974"/>
        <v>1.001566619757013</v>
      </c>
      <c r="K1520" s="96">
        <v>1</v>
      </c>
      <c r="L1520" s="96">
        <f t="shared" si="975"/>
        <v>1.00156661</v>
      </c>
      <c r="M1520" s="96">
        <f t="shared" si="976"/>
        <v>1152.91919192</v>
      </c>
      <c r="N1520" s="24">
        <f t="shared" si="931"/>
        <v>0</v>
      </c>
      <c r="O1520" s="95">
        <f t="shared" si="932"/>
        <v>0</v>
      </c>
      <c r="P1520" s="96">
        <f t="shared" si="977"/>
        <v>0</v>
      </c>
      <c r="Q1520" s="5">
        <f t="shared" si="929"/>
        <v>0.12</v>
      </c>
      <c r="R1520" s="8">
        <f t="shared" si="978"/>
        <v>1.005498709</v>
      </c>
      <c r="S1520" s="3">
        <f t="shared" si="979"/>
        <v>6.3395671299999998</v>
      </c>
      <c r="T1520" s="3">
        <f t="shared" si="980"/>
        <v>0</v>
      </c>
      <c r="U1520" s="97" t="str">
        <f t="shared" ref="U1520" si="984">U1519</f>
        <v>A+J=</v>
      </c>
      <c r="V1520" s="122">
        <f t="shared" si="965"/>
        <v>46285</v>
      </c>
      <c r="W1520" s="4"/>
      <c r="X1520" s="17"/>
      <c r="Y1520" s="16"/>
      <c r="Z1520" s="16"/>
      <c r="AD1520" s="5"/>
    </row>
    <row r="1521" spans="1:30" x14ac:dyDescent="0.2">
      <c r="A1521" s="98">
        <f t="shared" si="928"/>
        <v>46273</v>
      </c>
      <c r="B1521" s="96">
        <f t="shared" si="967"/>
        <v>1159.71283356</v>
      </c>
      <c r="C1521" s="3">
        <f t="shared" si="968"/>
        <v>1151.11584234</v>
      </c>
      <c r="D1521" s="99">
        <f t="shared" si="969"/>
        <v>1088.3119999999999</v>
      </c>
      <c r="E1521" s="120">
        <f>IF(DAY(A1520)=$A$5,VLOOKUP(A1520,[1]A!$E$15:$G$200,3),E1520)</f>
        <v>1091.25</v>
      </c>
      <c r="F1521" s="100">
        <f t="shared" si="970"/>
        <v>45312</v>
      </c>
      <c r="G1521" s="141">
        <f t="shared" si="971"/>
        <v>2.6995934989231252E-3</v>
      </c>
      <c r="H1521" s="101">
        <f t="shared" si="972"/>
        <v>19</v>
      </c>
      <c r="I1521" s="101">
        <f t="shared" si="973"/>
        <v>31</v>
      </c>
      <c r="J1521" s="96">
        <f t="shared" si="974"/>
        <v>1.0016537261149192</v>
      </c>
      <c r="K1521" s="96">
        <v>1</v>
      </c>
      <c r="L1521" s="96">
        <f t="shared" si="975"/>
        <v>1.00165372</v>
      </c>
      <c r="M1521" s="96">
        <f t="shared" si="976"/>
        <v>1153.01946563</v>
      </c>
      <c r="N1521" s="24">
        <f t="shared" si="931"/>
        <v>0</v>
      </c>
      <c r="O1521" s="95">
        <f t="shared" si="932"/>
        <v>0</v>
      </c>
      <c r="P1521" s="96">
        <f t="shared" si="977"/>
        <v>0</v>
      </c>
      <c r="Q1521" s="5">
        <f t="shared" si="929"/>
        <v>0.12</v>
      </c>
      <c r="R1521" s="8">
        <f t="shared" si="978"/>
        <v>1.0058050780000001</v>
      </c>
      <c r="S1521" s="3">
        <f t="shared" si="979"/>
        <v>6.69336793</v>
      </c>
      <c r="T1521" s="3">
        <f t="shared" si="980"/>
        <v>0</v>
      </c>
      <c r="U1521" s="97" t="str">
        <f t="shared" ref="U1521" si="985">U1520</f>
        <v>A+J=</v>
      </c>
      <c r="V1521" s="122">
        <f t="shared" si="965"/>
        <v>46285</v>
      </c>
      <c r="W1521" s="4"/>
      <c r="X1521" s="17"/>
      <c r="Y1521" s="16"/>
      <c r="Z1521" s="16"/>
      <c r="AD1521" s="5"/>
    </row>
    <row r="1522" spans="1:30" x14ac:dyDescent="0.2">
      <c r="A1522" s="98">
        <f t="shared" si="928"/>
        <v>46274</v>
      </c>
      <c r="B1522" s="96">
        <f t="shared" si="967"/>
        <v>1160.1670883199999</v>
      </c>
      <c r="C1522" s="3">
        <f t="shared" si="968"/>
        <v>1151.11584234</v>
      </c>
      <c r="D1522" s="99">
        <f t="shared" si="969"/>
        <v>1088.3119999999999</v>
      </c>
      <c r="E1522" s="120">
        <f>IF(DAY(A1521)=$A$5,VLOOKUP(A1521,[1]A!$E$15:$G$200,3),E1521)</f>
        <v>1091.25</v>
      </c>
      <c r="F1522" s="100">
        <f t="shared" si="970"/>
        <v>45312</v>
      </c>
      <c r="G1522" s="141">
        <f t="shared" si="971"/>
        <v>2.6995934989231252E-3</v>
      </c>
      <c r="H1522" s="101">
        <f t="shared" si="972"/>
        <v>20</v>
      </c>
      <c r="I1522" s="101">
        <f t="shared" si="973"/>
        <v>31</v>
      </c>
      <c r="J1522" s="96">
        <f t="shared" si="974"/>
        <v>1.0017408400484749</v>
      </c>
      <c r="K1522" s="96">
        <v>1</v>
      </c>
      <c r="L1522" s="96">
        <f t="shared" si="975"/>
        <v>1.0017408400000001</v>
      </c>
      <c r="M1522" s="96">
        <f t="shared" si="976"/>
        <v>1153.1197508400001</v>
      </c>
      <c r="N1522" s="24">
        <f t="shared" si="931"/>
        <v>0</v>
      </c>
      <c r="O1522" s="95">
        <f t="shared" si="932"/>
        <v>0</v>
      </c>
      <c r="P1522" s="96">
        <f t="shared" si="977"/>
        <v>0</v>
      </c>
      <c r="Q1522" s="5">
        <f t="shared" si="929"/>
        <v>0.12</v>
      </c>
      <c r="R1522" s="8">
        <f t="shared" si="978"/>
        <v>1.00611154</v>
      </c>
      <c r="S1522" s="3">
        <f t="shared" si="979"/>
        <v>7.0473374800000004</v>
      </c>
      <c r="T1522" s="3">
        <f t="shared" si="980"/>
        <v>0</v>
      </c>
      <c r="U1522" s="97" t="str">
        <f t="shared" ref="U1522" si="986">U1521</f>
        <v>A+J=</v>
      </c>
      <c r="V1522" s="122">
        <f t="shared" si="965"/>
        <v>46285</v>
      </c>
      <c r="W1522" s="4"/>
      <c r="X1522" s="17"/>
      <c r="Y1522" s="16"/>
      <c r="Z1522" s="16"/>
      <c r="AD1522" s="5"/>
    </row>
    <row r="1523" spans="1:30" x14ac:dyDescent="0.2">
      <c r="A1523" s="98">
        <f t="shared" si="928"/>
        <v>46275</v>
      </c>
      <c r="B1523" s="96">
        <f t="shared" si="967"/>
        <v>1160.6215117900001</v>
      </c>
      <c r="C1523" s="3">
        <f t="shared" si="968"/>
        <v>1151.11584234</v>
      </c>
      <c r="D1523" s="99">
        <f t="shared" si="969"/>
        <v>1088.3119999999999</v>
      </c>
      <c r="E1523" s="120">
        <f>IF(DAY(A1522)=$A$5,VLOOKUP(A1522,[1]A!$E$15:$G$200,3),E1522)</f>
        <v>1091.25</v>
      </c>
      <c r="F1523" s="100">
        <f t="shared" si="970"/>
        <v>45312</v>
      </c>
      <c r="G1523" s="141">
        <f t="shared" si="971"/>
        <v>2.6995934989231252E-3</v>
      </c>
      <c r="H1523" s="101">
        <f t="shared" si="972"/>
        <v>21</v>
      </c>
      <c r="I1523" s="101">
        <f t="shared" si="973"/>
        <v>31</v>
      </c>
      <c r="J1523" s="96">
        <f t="shared" si="974"/>
        <v>1.001827961558339</v>
      </c>
      <c r="K1523" s="96">
        <v>1</v>
      </c>
      <c r="L1523" s="96">
        <f t="shared" si="975"/>
        <v>1.00182796</v>
      </c>
      <c r="M1523" s="96">
        <f t="shared" si="976"/>
        <v>1153.2200360500001</v>
      </c>
      <c r="N1523" s="24">
        <f t="shared" si="931"/>
        <v>0</v>
      </c>
      <c r="O1523" s="95">
        <f t="shared" si="932"/>
        <v>0</v>
      </c>
      <c r="P1523" s="96">
        <f t="shared" si="977"/>
        <v>0</v>
      </c>
      <c r="Q1523" s="5">
        <f t="shared" si="929"/>
        <v>0.12</v>
      </c>
      <c r="R1523" s="8">
        <f t="shared" si="978"/>
        <v>1.0064180949999999</v>
      </c>
      <c r="S1523" s="3">
        <f t="shared" si="979"/>
        <v>7.4014757400000004</v>
      </c>
      <c r="T1523" s="3">
        <f t="shared" si="980"/>
        <v>0</v>
      </c>
      <c r="U1523" s="97" t="str">
        <f t="shared" ref="U1523" si="987">U1522</f>
        <v>A+J=</v>
      </c>
      <c r="V1523" s="122">
        <f t="shared" si="965"/>
        <v>46285</v>
      </c>
      <c r="W1523" s="4"/>
      <c r="X1523" s="17"/>
      <c r="Y1523" s="16"/>
      <c r="Z1523" s="16"/>
      <c r="AD1523" s="5"/>
    </row>
    <row r="1524" spans="1:30" x14ac:dyDescent="0.2">
      <c r="A1524" s="98">
        <f t="shared" si="928"/>
        <v>46276</v>
      </c>
      <c r="B1524" s="96">
        <f t="shared" si="967"/>
        <v>1161.07611675</v>
      </c>
      <c r="C1524" s="3">
        <f t="shared" si="968"/>
        <v>1151.11584234</v>
      </c>
      <c r="D1524" s="99">
        <f t="shared" si="969"/>
        <v>1088.3119999999999</v>
      </c>
      <c r="E1524" s="120">
        <f>IF(DAY(A1523)=$A$5,VLOOKUP(A1523,[1]A!$E$15:$G$200,3),E1523)</f>
        <v>1091.25</v>
      </c>
      <c r="F1524" s="100">
        <f t="shared" si="970"/>
        <v>45312</v>
      </c>
      <c r="G1524" s="141">
        <f t="shared" si="971"/>
        <v>2.6995934989231252E-3</v>
      </c>
      <c r="H1524" s="101">
        <f t="shared" si="972"/>
        <v>22</v>
      </c>
      <c r="I1524" s="101">
        <f t="shared" si="973"/>
        <v>31</v>
      </c>
      <c r="J1524" s="96">
        <f t="shared" si="974"/>
        <v>1.0019150906451701</v>
      </c>
      <c r="K1524" s="96">
        <v>1</v>
      </c>
      <c r="L1524" s="96">
        <f t="shared" si="975"/>
        <v>1.00191509</v>
      </c>
      <c r="M1524" s="96">
        <f t="shared" si="976"/>
        <v>1153.3203327700001</v>
      </c>
      <c r="N1524" s="24">
        <f t="shared" si="931"/>
        <v>0</v>
      </c>
      <c r="O1524" s="95">
        <f t="shared" si="932"/>
        <v>0</v>
      </c>
      <c r="P1524" s="96">
        <f t="shared" si="977"/>
        <v>0</v>
      </c>
      <c r="Q1524" s="5">
        <f t="shared" si="929"/>
        <v>0.12</v>
      </c>
      <c r="R1524" s="8">
        <f t="shared" si="978"/>
        <v>1.006724744</v>
      </c>
      <c r="S1524" s="3">
        <f t="shared" si="979"/>
        <v>7.7557839800000004</v>
      </c>
      <c r="T1524" s="3">
        <f t="shared" si="980"/>
        <v>0</v>
      </c>
      <c r="U1524" s="97" t="str">
        <f t="shared" ref="U1524" si="988">U1523</f>
        <v>A+J=</v>
      </c>
      <c r="V1524" s="122">
        <f t="shared" si="965"/>
        <v>46285</v>
      </c>
      <c r="W1524" s="4"/>
      <c r="X1524" s="17"/>
      <c r="Y1524" s="16"/>
      <c r="Z1524" s="16"/>
      <c r="AD1524" s="5"/>
    </row>
    <row r="1525" spans="1:30" x14ac:dyDescent="0.2">
      <c r="A1525" s="98">
        <f t="shared" si="928"/>
        <v>46277</v>
      </c>
      <c r="B1525" s="96">
        <f t="shared" si="967"/>
        <v>1161.53089166</v>
      </c>
      <c r="C1525" s="3">
        <f t="shared" si="968"/>
        <v>1151.11584234</v>
      </c>
      <c r="D1525" s="99">
        <f t="shared" si="969"/>
        <v>1088.3119999999999</v>
      </c>
      <c r="E1525" s="120">
        <f>IF(DAY(A1524)=$A$5,VLOOKUP(A1524,[1]A!$E$15:$G$200,3),E1524)</f>
        <v>1091.25</v>
      </c>
      <c r="F1525" s="100">
        <f t="shared" si="970"/>
        <v>45312</v>
      </c>
      <c r="G1525" s="141">
        <f t="shared" si="971"/>
        <v>2.6995934989231252E-3</v>
      </c>
      <c r="H1525" s="101">
        <f t="shared" si="972"/>
        <v>23</v>
      </c>
      <c r="I1525" s="101">
        <f t="shared" si="973"/>
        <v>31</v>
      </c>
      <c r="J1525" s="96">
        <f t="shared" si="974"/>
        <v>1.0020022273096274</v>
      </c>
      <c r="K1525" s="96">
        <v>1</v>
      </c>
      <c r="L1525" s="96">
        <f t="shared" si="975"/>
        <v>1.0020022200000001</v>
      </c>
      <c r="M1525" s="96">
        <f t="shared" si="976"/>
        <v>1153.4206294999999</v>
      </c>
      <c r="N1525" s="24">
        <f t="shared" si="931"/>
        <v>0</v>
      </c>
      <c r="O1525" s="95">
        <f t="shared" si="932"/>
        <v>0</v>
      </c>
      <c r="P1525" s="96">
        <f t="shared" si="977"/>
        <v>0</v>
      </c>
      <c r="Q1525" s="5">
        <f t="shared" si="929"/>
        <v>0.12</v>
      </c>
      <c r="R1525" s="8">
        <f t="shared" si="978"/>
        <v>1.0070314869999999</v>
      </c>
      <c r="S1525" s="3">
        <f t="shared" si="979"/>
        <v>8.1102621599999996</v>
      </c>
      <c r="T1525" s="3">
        <f t="shared" si="980"/>
        <v>0</v>
      </c>
      <c r="U1525" s="97" t="str">
        <f t="shared" ref="U1525" si="989">U1524</f>
        <v>A+J=</v>
      </c>
      <c r="V1525" s="122">
        <f t="shared" si="965"/>
        <v>46285</v>
      </c>
      <c r="W1525" s="4"/>
      <c r="X1525" s="17"/>
      <c r="Y1525" s="16"/>
      <c r="Z1525" s="16"/>
      <c r="AD1525" s="5"/>
    </row>
    <row r="1526" spans="1:30" x14ac:dyDescent="0.2">
      <c r="A1526" s="98">
        <f t="shared" si="928"/>
        <v>46278</v>
      </c>
      <c r="B1526" s="96">
        <f t="shared" si="967"/>
        <v>1161.9858585499999</v>
      </c>
      <c r="C1526" s="3">
        <f t="shared" si="968"/>
        <v>1151.11584234</v>
      </c>
      <c r="D1526" s="99">
        <f t="shared" si="969"/>
        <v>1088.3119999999999</v>
      </c>
      <c r="E1526" s="120">
        <f>IF(DAY(A1525)=$A$5,VLOOKUP(A1525,[1]A!$E$15:$G$200,3),E1525)</f>
        <v>1091.25</v>
      </c>
      <c r="F1526" s="100">
        <f t="shared" si="970"/>
        <v>45312</v>
      </c>
      <c r="G1526" s="141">
        <f t="shared" si="971"/>
        <v>2.6995934989231252E-3</v>
      </c>
      <c r="H1526" s="101">
        <f t="shared" si="972"/>
        <v>24</v>
      </c>
      <c r="I1526" s="101">
        <f t="shared" si="973"/>
        <v>31</v>
      </c>
      <c r="J1526" s="96">
        <f t="shared" si="974"/>
        <v>1.00208937155237</v>
      </c>
      <c r="K1526" s="96">
        <v>1</v>
      </c>
      <c r="L1526" s="96">
        <f t="shared" si="975"/>
        <v>1.00208937</v>
      </c>
      <c r="M1526" s="96">
        <f t="shared" si="976"/>
        <v>1153.5209492399999</v>
      </c>
      <c r="N1526" s="24">
        <f t="shared" si="931"/>
        <v>0</v>
      </c>
      <c r="O1526" s="95">
        <f t="shared" si="932"/>
        <v>0</v>
      </c>
      <c r="P1526" s="96">
        <f t="shared" si="977"/>
        <v>0</v>
      </c>
      <c r="Q1526" s="5">
        <f t="shared" si="929"/>
        <v>0.12</v>
      </c>
      <c r="R1526" s="8">
        <f t="shared" si="978"/>
        <v>1.0073383229999999</v>
      </c>
      <c r="S1526" s="3">
        <f t="shared" si="979"/>
        <v>8.4649093099999995</v>
      </c>
      <c r="T1526" s="3">
        <f t="shared" si="980"/>
        <v>0</v>
      </c>
      <c r="U1526" s="97" t="str">
        <f t="shared" ref="U1526" si="990">U1525</f>
        <v>A+J=</v>
      </c>
      <c r="V1526" s="122">
        <f t="shared" si="965"/>
        <v>46285</v>
      </c>
      <c r="W1526" s="4"/>
      <c r="X1526" s="17"/>
      <c r="Y1526" s="16"/>
      <c r="Z1526" s="16"/>
      <c r="AD1526" s="5"/>
    </row>
    <row r="1527" spans="1:30" x14ac:dyDescent="0.2">
      <c r="A1527" s="98">
        <f t="shared" si="928"/>
        <v>46279</v>
      </c>
      <c r="B1527" s="96">
        <f t="shared" si="967"/>
        <v>1162.4409943000001</v>
      </c>
      <c r="C1527" s="3">
        <f t="shared" si="968"/>
        <v>1151.11584234</v>
      </c>
      <c r="D1527" s="99">
        <f t="shared" si="969"/>
        <v>1088.3119999999999</v>
      </c>
      <c r="E1527" s="120">
        <f>IF(DAY(A1526)=$A$5,VLOOKUP(A1526,[1]A!$E$15:$G$200,3),E1526)</f>
        <v>1091.25</v>
      </c>
      <c r="F1527" s="100">
        <f t="shared" si="970"/>
        <v>45312</v>
      </c>
      <c r="G1527" s="141">
        <f t="shared" si="971"/>
        <v>2.6995934989231252E-3</v>
      </c>
      <c r="H1527" s="101">
        <f t="shared" si="972"/>
        <v>25</v>
      </c>
      <c r="I1527" s="101">
        <f t="shared" si="973"/>
        <v>31</v>
      </c>
      <c r="J1527" s="96">
        <f t="shared" si="974"/>
        <v>1.0021765233740567</v>
      </c>
      <c r="K1527" s="96">
        <v>1</v>
      </c>
      <c r="L1527" s="96">
        <f t="shared" si="975"/>
        <v>1.0021765199999999</v>
      </c>
      <c r="M1527" s="96">
        <f t="shared" si="976"/>
        <v>1153.6212689900001</v>
      </c>
      <c r="N1527" s="24">
        <f t="shared" si="931"/>
        <v>0</v>
      </c>
      <c r="O1527" s="95">
        <f t="shared" si="932"/>
        <v>0</v>
      </c>
      <c r="P1527" s="96">
        <f t="shared" si="977"/>
        <v>0</v>
      </c>
      <c r="Q1527" s="5">
        <f t="shared" si="929"/>
        <v>0.12</v>
      </c>
      <c r="R1527" s="8">
        <f t="shared" si="978"/>
        <v>1.0076452520000001</v>
      </c>
      <c r="S1527" s="3">
        <f t="shared" si="979"/>
        <v>8.8197253100000008</v>
      </c>
      <c r="T1527" s="3">
        <f t="shared" si="980"/>
        <v>0</v>
      </c>
      <c r="U1527" s="97" t="str">
        <f t="shared" ref="U1527" si="991">U1526</f>
        <v>A+J=</v>
      </c>
      <c r="V1527" s="122">
        <f t="shared" si="965"/>
        <v>46285</v>
      </c>
      <c r="W1527" s="4"/>
      <c r="X1527" s="17"/>
      <c r="Y1527" s="16"/>
      <c r="Z1527" s="16"/>
      <c r="AD1527" s="5"/>
    </row>
    <row r="1528" spans="1:30" x14ac:dyDescent="0.2">
      <c r="A1528" s="98">
        <f t="shared" si="928"/>
        <v>46280</v>
      </c>
      <c r="B1528" s="96">
        <f t="shared" si="967"/>
        <v>1162.8963116699999</v>
      </c>
      <c r="C1528" s="3">
        <f t="shared" si="968"/>
        <v>1151.11584234</v>
      </c>
      <c r="D1528" s="99">
        <f t="shared" si="969"/>
        <v>1088.3119999999999</v>
      </c>
      <c r="E1528" s="120">
        <f>IF(DAY(A1527)=$A$5,VLOOKUP(A1527,[1]A!$E$15:$G$200,3),E1527)</f>
        <v>1091.25</v>
      </c>
      <c r="F1528" s="100">
        <f t="shared" si="970"/>
        <v>45312</v>
      </c>
      <c r="G1528" s="141">
        <f t="shared" si="971"/>
        <v>2.6995934989231252E-3</v>
      </c>
      <c r="H1528" s="101">
        <f t="shared" si="972"/>
        <v>26</v>
      </c>
      <c r="I1528" s="101">
        <f t="shared" si="973"/>
        <v>31</v>
      </c>
      <c r="J1528" s="96">
        <f t="shared" si="974"/>
        <v>1.0022636827753468</v>
      </c>
      <c r="K1528" s="96">
        <v>1</v>
      </c>
      <c r="L1528" s="96">
        <f t="shared" si="975"/>
        <v>1.00226368</v>
      </c>
      <c r="M1528" s="96">
        <f t="shared" si="976"/>
        <v>1153.72160024</v>
      </c>
      <c r="N1528" s="24">
        <f t="shared" si="931"/>
        <v>0</v>
      </c>
      <c r="O1528" s="95">
        <f t="shared" si="932"/>
        <v>0</v>
      </c>
      <c r="P1528" s="96">
        <f t="shared" si="977"/>
        <v>0</v>
      </c>
      <c r="Q1528" s="5">
        <f t="shared" si="929"/>
        <v>0.12</v>
      </c>
      <c r="R1528" s="8">
        <f t="shared" si="978"/>
        <v>1.0079522750000001</v>
      </c>
      <c r="S1528" s="3">
        <f t="shared" si="979"/>
        <v>9.1747114300000003</v>
      </c>
      <c r="T1528" s="3">
        <f t="shared" si="980"/>
        <v>0</v>
      </c>
      <c r="U1528" s="97" t="str">
        <f t="shared" ref="U1528" si="992">U1527</f>
        <v>A+J=</v>
      </c>
      <c r="V1528" s="122">
        <f t="shared" si="965"/>
        <v>46285</v>
      </c>
      <c r="W1528" s="4"/>
      <c r="X1528" s="17"/>
      <c r="Y1528" s="16"/>
      <c r="Z1528" s="16"/>
      <c r="AD1528" s="5"/>
    </row>
    <row r="1529" spans="1:30" x14ac:dyDescent="0.2">
      <c r="A1529" s="98">
        <f t="shared" si="928"/>
        <v>46281</v>
      </c>
      <c r="B1529" s="96">
        <f t="shared" si="967"/>
        <v>1163.3517979699998</v>
      </c>
      <c r="C1529" s="3">
        <f t="shared" si="968"/>
        <v>1151.11584234</v>
      </c>
      <c r="D1529" s="99">
        <f t="shared" si="969"/>
        <v>1088.3119999999999</v>
      </c>
      <c r="E1529" s="120">
        <f>IF(DAY(A1528)=$A$5,VLOOKUP(A1528,[1]A!$E$15:$G$200,3),E1528)</f>
        <v>1091.25</v>
      </c>
      <c r="F1529" s="100">
        <f t="shared" si="970"/>
        <v>45312</v>
      </c>
      <c r="G1529" s="141">
        <f t="shared" si="971"/>
        <v>2.6995934989231252E-3</v>
      </c>
      <c r="H1529" s="101">
        <f t="shared" si="972"/>
        <v>27</v>
      </c>
      <c r="I1529" s="101">
        <f t="shared" si="973"/>
        <v>31</v>
      </c>
      <c r="J1529" s="96">
        <f t="shared" si="974"/>
        <v>1.0023508497568998</v>
      </c>
      <c r="K1529" s="96">
        <v>1</v>
      </c>
      <c r="L1529" s="96">
        <f t="shared" si="975"/>
        <v>1.0023508400000001</v>
      </c>
      <c r="M1529" s="96">
        <f t="shared" si="976"/>
        <v>1153.8219314999999</v>
      </c>
      <c r="N1529" s="24">
        <f t="shared" si="931"/>
        <v>0</v>
      </c>
      <c r="O1529" s="95">
        <f t="shared" si="932"/>
        <v>0</v>
      </c>
      <c r="P1529" s="96">
        <f t="shared" si="977"/>
        <v>0</v>
      </c>
      <c r="Q1529" s="5">
        <f t="shared" si="929"/>
        <v>0.12</v>
      </c>
      <c r="R1529" s="8">
        <f t="shared" si="978"/>
        <v>1.0082593909999999</v>
      </c>
      <c r="S1529" s="3">
        <f t="shared" si="979"/>
        <v>9.52986647</v>
      </c>
      <c r="T1529" s="3">
        <f t="shared" si="980"/>
        <v>0</v>
      </c>
      <c r="U1529" s="97" t="str">
        <f t="shared" ref="U1529" si="993">U1528</f>
        <v>A+J=</v>
      </c>
      <c r="V1529" s="122">
        <f t="shared" si="965"/>
        <v>46285</v>
      </c>
      <c r="W1529" s="4"/>
      <c r="X1529" s="17"/>
      <c r="Y1529" s="16"/>
      <c r="Z1529" s="16"/>
      <c r="AD1529" s="5"/>
    </row>
    <row r="1530" spans="1:30" x14ac:dyDescent="0.2">
      <c r="A1530" s="98">
        <f t="shared" si="928"/>
        <v>46282</v>
      </c>
      <c r="B1530" s="96">
        <f t="shared" si="967"/>
        <v>1163.8074775800001</v>
      </c>
      <c r="C1530" s="3">
        <f t="shared" si="968"/>
        <v>1151.11584234</v>
      </c>
      <c r="D1530" s="99">
        <f t="shared" si="969"/>
        <v>1088.3119999999999</v>
      </c>
      <c r="E1530" s="120">
        <f>IF(DAY(A1529)=$A$5,VLOOKUP(A1529,[1]A!$E$15:$G$200,3),E1529)</f>
        <v>1091.25</v>
      </c>
      <c r="F1530" s="100">
        <f t="shared" si="970"/>
        <v>45312</v>
      </c>
      <c r="G1530" s="141">
        <f t="shared" si="971"/>
        <v>2.6995934989231252E-3</v>
      </c>
      <c r="H1530" s="101">
        <f t="shared" si="972"/>
        <v>28</v>
      </c>
      <c r="I1530" s="101">
        <f t="shared" si="973"/>
        <v>31</v>
      </c>
      <c r="J1530" s="96">
        <f t="shared" si="974"/>
        <v>1.0024380243193745</v>
      </c>
      <c r="K1530" s="96">
        <v>1</v>
      </c>
      <c r="L1530" s="96">
        <f t="shared" si="975"/>
        <v>1.00243802</v>
      </c>
      <c r="M1530" s="96">
        <f t="shared" si="976"/>
        <v>1153.92228578</v>
      </c>
      <c r="N1530" s="24">
        <f t="shared" si="931"/>
        <v>0</v>
      </c>
      <c r="O1530" s="95">
        <f t="shared" si="932"/>
        <v>0</v>
      </c>
      <c r="P1530" s="96">
        <f t="shared" si="977"/>
        <v>0</v>
      </c>
      <c r="Q1530" s="5">
        <f t="shared" si="929"/>
        <v>0.12</v>
      </c>
      <c r="R1530" s="8">
        <f t="shared" si="978"/>
        <v>1.0085666010000001</v>
      </c>
      <c r="S1530" s="3">
        <f t="shared" si="979"/>
        <v>9.8851917999999994</v>
      </c>
      <c r="T1530" s="3">
        <f t="shared" si="980"/>
        <v>0</v>
      </c>
      <c r="U1530" s="97" t="str">
        <f t="shared" ref="U1530" si="994">U1529</f>
        <v>A+J=</v>
      </c>
      <c r="V1530" s="122">
        <f t="shared" si="965"/>
        <v>46285</v>
      </c>
      <c r="W1530" s="4"/>
      <c r="X1530" s="17"/>
      <c r="Y1530" s="16"/>
      <c r="Z1530" s="16"/>
      <c r="AD1530" s="5"/>
    </row>
    <row r="1531" spans="1:30" x14ac:dyDescent="0.2">
      <c r="A1531" s="98">
        <f t="shared" si="928"/>
        <v>46283</v>
      </c>
      <c r="B1531" s="96">
        <f t="shared" si="967"/>
        <v>1164.26332733</v>
      </c>
      <c r="C1531" s="3">
        <f t="shared" si="968"/>
        <v>1151.11584234</v>
      </c>
      <c r="D1531" s="99">
        <f t="shared" si="969"/>
        <v>1088.3119999999999</v>
      </c>
      <c r="E1531" s="120">
        <f>IF(DAY(A1530)=$A$5,VLOOKUP(A1530,[1]A!$E$15:$G$200,3),E1530)</f>
        <v>1091.25</v>
      </c>
      <c r="F1531" s="100">
        <f t="shared" si="970"/>
        <v>45312</v>
      </c>
      <c r="G1531" s="141">
        <f t="shared" si="971"/>
        <v>2.6995934989231252E-3</v>
      </c>
      <c r="H1531" s="101">
        <f t="shared" si="972"/>
        <v>29</v>
      </c>
      <c r="I1531" s="101">
        <f t="shared" si="973"/>
        <v>31</v>
      </c>
      <c r="J1531" s="96">
        <f t="shared" si="974"/>
        <v>1.0025252064634302</v>
      </c>
      <c r="K1531" s="96">
        <v>1</v>
      </c>
      <c r="L1531" s="96">
        <f t="shared" si="975"/>
        <v>1.0025252</v>
      </c>
      <c r="M1531" s="96">
        <f t="shared" si="976"/>
        <v>1154.02264006</v>
      </c>
      <c r="N1531" s="24">
        <f t="shared" si="931"/>
        <v>0</v>
      </c>
      <c r="O1531" s="95">
        <f t="shared" si="932"/>
        <v>0</v>
      </c>
      <c r="P1531" s="96">
        <f t="shared" si="977"/>
        <v>0</v>
      </c>
      <c r="Q1531" s="5">
        <f t="shared" si="929"/>
        <v>0.12</v>
      </c>
      <c r="R1531" s="8">
        <f t="shared" si="978"/>
        <v>1.008873905</v>
      </c>
      <c r="S1531" s="3">
        <f t="shared" si="979"/>
        <v>10.24068727</v>
      </c>
      <c r="T1531" s="3">
        <f t="shared" si="980"/>
        <v>0</v>
      </c>
      <c r="U1531" s="97" t="str">
        <f t="shared" ref="U1531" si="995">U1530</f>
        <v>A+J=</v>
      </c>
      <c r="V1531" s="122">
        <f t="shared" si="965"/>
        <v>46285</v>
      </c>
      <c r="W1531" s="4"/>
      <c r="X1531" s="17"/>
      <c r="Y1531" s="16"/>
      <c r="Z1531" s="16"/>
      <c r="AD1531" s="5"/>
    </row>
    <row r="1532" spans="1:30" x14ac:dyDescent="0.2">
      <c r="A1532" s="98">
        <f t="shared" si="928"/>
        <v>46284</v>
      </c>
      <c r="B1532" s="96">
        <f t="shared" si="967"/>
        <v>1164.7193577099999</v>
      </c>
      <c r="C1532" s="3">
        <f t="shared" si="968"/>
        <v>1151.11584234</v>
      </c>
      <c r="D1532" s="99">
        <f t="shared" si="969"/>
        <v>1088.3119999999999</v>
      </c>
      <c r="E1532" s="120">
        <f>IF(DAY(A1531)=$A$5,VLOOKUP(A1531,[1]A!$E$15:$G$200,3),E1531)</f>
        <v>1091.25</v>
      </c>
      <c r="F1532" s="100">
        <f t="shared" si="970"/>
        <v>45312</v>
      </c>
      <c r="G1532" s="141">
        <f t="shared" si="971"/>
        <v>2.6995934989231252E-3</v>
      </c>
      <c r="H1532" s="101">
        <f t="shared" si="972"/>
        <v>30</v>
      </c>
      <c r="I1532" s="101">
        <f t="shared" si="973"/>
        <v>31</v>
      </c>
      <c r="J1532" s="96">
        <f t="shared" si="974"/>
        <v>1.0026123961897266</v>
      </c>
      <c r="K1532" s="96">
        <v>1</v>
      </c>
      <c r="L1532" s="96">
        <f t="shared" si="975"/>
        <v>1.0026123899999999</v>
      </c>
      <c r="M1532" s="96">
        <f t="shared" si="976"/>
        <v>1154.12300585</v>
      </c>
      <c r="N1532" s="24">
        <f t="shared" si="931"/>
        <v>0</v>
      </c>
      <c r="O1532" s="95">
        <f t="shared" si="932"/>
        <v>0</v>
      </c>
      <c r="P1532" s="96">
        <f t="shared" si="977"/>
        <v>0</v>
      </c>
      <c r="Q1532" s="5">
        <f t="shared" si="929"/>
        <v>0.12</v>
      </c>
      <c r="R1532" s="8">
        <f t="shared" si="978"/>
        <v>1.009181302</v>
      </c>
      <c r="S1532" s="3">
        <f t="shared" si="979"/>
        <v>10.59635186</v>
      </c>
      <c r="T1532" s="3">
        <f t="shared" si="980"/>
        <v>0</v>
      </c>
      <c r="U1532" s="97" t="str">
        <f t="shared" ref="U1532" si="996">U1531</f>
        <v>A+J=</v>
      </c>
      <c r="V1532" s="122">
        <f t="shared" si="965"/>
        <v>46285</v>
      </c>
      <c r="W1532" s="4"/>
      <c r="X1532" s="17"/>
      <c r="Y1532" s="16"/>
      <c r="Z1532" s="16"/>
      <c r="AD1532" s="5"/>
    </row>
    <row r="1533" spans="1:30" x14ac:dyDescent="0.2">
      <c r="A1533" s="98">
        <f t="shared" si="928"/>
        <v>46285</v>
      </c>
      <c r="B1533" s="96">
        <f t="shared" si="967"/>
        <v>1165.1755699</v>
      </c>
      <c r="C1533" s="3">
        <f t="shared" si="968"/>
        <v>1151.11584234</v>
      </c>
      <c r="D1533" s="99">
        <f t="shared" si="969"/>
        <v>1088.3119999999999</v>
      </c>
      <c r="E1533" s="120">
        <f>IF(DAY(A1532)=$A$5,VLOOKUP(A1532,[1]A!$E$15:$G$200,3),E1532)</f>
        <v>1091.25</v>
      </c>
      <c r="F1533" s="100">
        <f t="shared" si="970"/>
        <v>45312</v>
      </c>
      <c r="G1533" s="141">
        <f t="shared" si="971"/>
        <v>2.6995934989231252E-3</v>
      </c>
      <c r="H1533" s="101">
        <f t="shared" si="972"/>
        <v>31</v>
      </c>
      <c r="I1533" s="101">
        <f t="shared" si="973"/>
        <v>31</v>
      </c>
      <c r="J1533" s="96">
        <f t="shared" si="974"/>
        <v>1.0026995934989231</v>
      </c>
      <c r="K1533" s="96">
        <v>1</v>
      </c>
      <c r="L1533" s="96">
        <f t="shared" si="975"/>
        <v>1.00269959</v>
      </c>
      <c r="M1533" s="96">
        <f t="shared" si="976"/>
        <v>1154.22338315</v>
      </c>
      <c r="N1533" s="24">
        <f t="shared" si="931"/>
        <v>50</v>
      </c>
      <c r="O1533" s="95">
        <f t="shared" si="932"/>
        <v>5.0000000000000001E-3</v>
      </c>
      <c r="P1533" s="96">
        <f t="shared" si="977"/>
        <v>5.7711169099999999</v>
      </c>
      <c r="Q1533" s="5">
        <f t="shared" si="929"/>
        <v>0.12</v>
      </c>
      <c r="R1533" s="8">
        <f t="shared" si="978"/>
        <v>1.0094887930000001</v>
      </c>
      <c r="S1533" s="3">
        <f t="shared" si="979"/>
        <v>10.952186749999999</v>
      </c>
      <c r="T1533" s="3">
        <f t="shared" si="980"/>
        <v>16.723303659999999</v>
      </c>
      <c r="U1533" s="97" t="str">
        <f t="shared" ref="U1533" si="997">U1532</f>
        <v>A+J=</v>
      </c>
      <c r="V1533" s="122">
        <f t="shared" si="965"/>
        <v>46285</v>
      </c>
      <c r="W1533" s="4"/>
      <c r="X1533" s="17"/>
      <c r="Y1533" s="16"/>
      <c r="Z1533" s="16"/>
      <c r="AD1533" s="5"/>
    </row>
    <row r="1534" spans="1:30" x14ac:dyDescent="0.2">
      <c r="A1534" s="98">
        <f t="shared" si="928"/>
        <v>46286</v>
      </c>
      <c r="B1534" s="96">
        <f t="shared" si="967"/>
        <v>1148.91708999</v>
      </c>
      <c r="C1534" s="3">
        <f t="shared" si="968"/>
        <v>1148.45226624</v>
      </c>
      <c r="D1534" s="99">
        <f t="shared" si="969"/>
        <v>1088.3119999999999</v>
      </c>
      <c r="E1534" s="120">
        <f>IF(DAY(A1533)=$A$5,VLOOKUP(A1533,[1]A!$E$15:$G$200,3),E1533)</f>
        <v>1091.25</v>
      </c>
      <c r="F1534" s="100">
        <f t="shared" si="970"/>
        <v>45312</v>
      </c>
      <c r="G1534" s="141">
        <f t="shared" si="971"/>
        <v>2.6995934989231252E-3</v>
      </c>
      <c r="H1534" s="101">
        <f t="shared" si="972"/>
        <v>1</v>
      </c>
      <c r="I1534" s="101">
        <f t="shared" si="973"/>
        <v>30</v>
      </c>
      <c r="J1534" s="96">
        <f t="shared" si="974"/>
        <v>1.0000898692427045</v>
      </c>
      <c r="K1534" s="96">
        <v>1</v>
      </c>
      <c r="L1534" s="96">
        <f t="shared" si="975"/>
        <v>1.0000898600000001</v>
      </c>
      <c r="M1534" s="96">
        <f t="shared" si="976"/>
        <v>1148.5554661599999</v>
      </c>
      <c r="N1534" s="24">
        <f t="shared" si="931"/>
        <v>0</v>
      </c>
      <c r="O1534" s="95">
        <f t="shared" si="932"/>
        <v>0</v>
      </c>
      <c r="P1534" s="96">
        <f t="shared" si="977"/>
        <v>0</v>
      </c>
      <c r="Q1534" s="5">
        <f t="shared" si="929"/>
        <v>0.12</v>
      </c>
      <c r="R1534" s="8">
        <f t="shared" si="978"/>
        <v>1.0003148509999999</v>
      </c>
      <c r="S1534" s="3">
        <f t="shared" si="979"/>
        <v>0.36162382999999998</v>
      </c>
      <c r="T1534" s="3">
        <f t="shared" si="980"/>
        <v>0</v>
      </c>
      <c r="U1534" s="97" t="str">
        <f t="shared" ref="U1534" si="998">U1533</f>
        <v>A+J=</v>
      </c>
      <c r="V1534" s="122">
        <f t="shared" si="965"/>
        <v>46315</v>
      </c>
      <c r="W1534" s="4"/>
      <c r="X1534" s="17"/>
      <c r="Y1534" s="16"/>
      <c r="Z1534" s="16"/>
      <c r="AD1534" s="5"/>
    </row>
    <row r="1535" spans="1:30" x14ac:dyDescent="0.2">
      <c r="A1535" s="98">
        <f t="shared" si="928"/>
        <v>46287</v>
      </c>
      <c r="B1535" s="96">
        <f t="shared" si="967"/>
        <v>1149.38211658</v>
      </c>
      <c r="C1535" s="3">
        <f t="shared" si="968"/>
        <v>1148.45226624</v>
      </c>
      <c r="D1535" s="99">
        <f t="shared" si="969"/>
        <v>1088.3119999999999</v>
      </c>
      <c r="E1535" s="120">
        <f>IF(DAY(A1534)=$A$5,VLOOKUP(A1534,[1]A!$E$15:$G$200,3),E1534)</f>
        <v>1091.25</v>
      </c>
      <c r="F1535" s="100">
        <f t="shared" si="970"/>
        <v>45312</v>
      </c>
      <c r="G1535" s="141">
        <f t="shared" si="971"/>
        <v>2.6995934989231252E-3</v>
      </c>
      <c r="H1535" s="101">
        <f t="shared" si="972"/>
        <v>2</v>
      </c>
      <c r="I1535" s="101">
        <f t="shared" si="973"/>
        <v>30</v>
      </c>
      <c r="J1535" s="96">
        <f t="shared" si="974"/>
        <v>1.0001797465618898</v>
      </c>
      <c r="K1535" s="96">
        <v>1</v>
      </c>
      <c r="L1535" s="96">
        <f t="shared" si="975"/>
        <v>1.0001797400000001</v>
      </c>
      <c r="M1535" s="96">
        <f t="shared" si="976"/>
        <v>1148.65868905</v>
      </c>
      <c r="N1535" s="24">
        <f t="shared" si="931"/>
        <v>0</v>
      </c>
      <c r="O1535" s="95">
        <f t="shared" si="932"/>
        <v>0</v>
      </c>
      <c r="P1535" s="96">
        <f t="shared" si="977"/>
        <v>0</v>
      </c>
      <c r="Q1535" s="5">
        <f t="shared" si="929"/>
        <v>0.12</v>
      </c>
      <c r="R1535" s="8">
        <f t="shared" si="978"/>
        <v>1.000629802</v>
      </c>
      <c r="S1535" s="3">
        <f t="shared" si="979"/>
        <v>0.72342753000000004</v>
      </c>
      <c r="T1535" s="3">
        <f t="shared" si="980"/>
        <v>0</v>
      </c>
      <c r="U1535" s="97" t="str">
        <f t="shared" ref="U1535" si="999">U1534</f>
        <v>A+J=</v>
      </c>
      <c r="V1535" s="122">
        <f t="shared" si="965"/>
        <v>46315</v>
      </c>
      <c r="W1535" s="4"/>
      <c r="X1535" s="17"/>
      <c r="Y1535" s="16"/>
      <c r="Z1535" s="16"/>
      <c r="AD1535" s="5"/>
    </row>
    <row r="1536" spans="1:30" x14ac:dyDescent="0.2">
      <c r="A1536" s="98">
        <f t="shared" si="928"/>
        <v>46288</v>
      </c>
      <c r="B1536" s="96">
        <f t="shared" si="967"/>
        <v>1149.8473334199998</v>
      </c>
      <c r="C1536" s="3">
        <f t="shared" si="968"/>
        <v>1148.45226624</v>
      </c>
      <c r="D1536" s="99">
        <f t="shared" si="969"/>
        <v>1088.3119999999999</v>
      </c>
      <c r="E1536" s="120">
        <f>IF(DAY(A1535)=$A$5,VLOOKUP(A1535,[1]A!$E$15:$G$200,3),E1535)</f>
        <v>1091.25</v>
      </c>
      <c r="F1536" s="100">
        <f t="shared" si="970"/>
        <v>45312</v>
      </c>
      <c r="G1536" s="141">
        <f t="shared" si="971"/>
        <v>2.6995934989231252E-3</v>
      </c>
      <c r="H1536" s="101">
        <f t="shared" si="972"/>
        <v>3</v>
      </c>
      <c r="I1536" s="101">
        <f t="shared" si="973"/>
        <v>30</v>
      </c>
      <c r="J1536" s="96">
        <f t="shared" si="974"/>
        <v>1.0002696319582818</v>
      </c>
      <c r="K1536" s="96">
        <v>1</v>
      </c>
      <c r="L1536" s="96">
        <f t="shared" si="975"/>
        <v>1.00026963</v>
      </c>
      <c r="M1536" s="96">
        <f t="shared" si="976"/>
        <v>1148.7619234199999</v>
      </c>
      <c r="N1536" s="24">
        <f t="shared" si="931"/>
        <v>0</v>
      </c>
      <c r="O1536" s="95">
        <f t="shared" si="932"/>
        <v>0</v>
      </c>
      <c r="P1536" s="96">
        <f t="shared" si="977"/>
        <v>0</v>
      </c>
      <c r="Q1536" s="5">
        <f t="shared" si="929"/>
        <v>0.12</v>
      </c>
      <c r="R1536" s="8">
        <f t="shared" si="978"/>
        <v>1.0009448519999999</v>
      </c>
      <c r="S1536" s="3">
        <f t="shared" si="979"/>
        <v>1.08541</v>
      </c>
      <c r="T1536" s="3">
        <f t="shared" si="980"/>
        <v>0</v>
      </c>
      <c r="U1536" s="97" t="str">
        <f t="shared" ref="U1536" si="1000">U1535</f>
        <v>A+J=</v>
      </c>
      <c r="V1536" s="122">
        <f t="shared" si="965"/>
        <v>46315</v>
      </c>
      <c r="W1536" s="4"/>
      <c r="X1536" s="17"/>
      <c r="Y1536" s="16"/>
      <c r="Z1536" s="16"/>
      <c r="AD1536" s="5"/>
    </row>
    <row r="1537" spans="1:30" x14ac:dyDescent="0.2">
      <c r="A1537" s="98">
        <f t="shared" si="928"/>
        <v>46289</v>
      </c>
      <c r="B1537" s="96">
        <f t="shared" si="967"/>
        <v>1150.3127290299999</v>
      </c>
      <c r="C1537" s="3">
        <f t="shared" si="968"/>
        <v>1148.45226624</v>
      </c>
      <c r="D1537" s="99">
        <f t="shared" si="969"/>
        <v>1088.3119999999999</v>
      </c>
      <c r="E1537" s="120">
        <f>IF(DAY(A1536)=$A$5,VLOOKUP(A1536,[1]A!$E$15:$G$200,3),E1536)</f>
        <v>1091.25</v>
      </c>
      <c r="F1537" s="100">
        <f t="shared" si="970"/>
        <v>45312</v>
      </c>
      <c r="G1537" s="141">
        <f t="shared" si="971"/>
        <v>2.6995934989231252E-3</v>
      </c>
      <c r="H1537" s="101">
        <f t="shared" si="972"/>
        <v>4</v>
      </c>
      <c r="I1537" s="101">
        <f t="shared" si="973"/>
        <v>30</v>
      </c>
      <c r="J1537" s="96">
        <f t="shared" si="974"/>
        <v>1.0003595254326061</v>
      </c>
      <c r="K1537" s="96">
        <v>1</v>
      </c>
      <c r="L1537" s="96">
        <f t="shared" si="975"/>
        <v>1.0003595199999999</v>
      </c>
      <c r="M1537" s="96">
        <f t="shared" si="976"/>
        <v>1148.86515779</v>
      </c>
      <c r="N1537" s="24">
        <f t="shared" si="931"/>
        <v>0</v>
      </c>
      <c r="O1537" s="95">
        <f t="shared" si="932"/>
        <v>0</v>
      </c>
      <c r="P1537" s="96">
        <f t="shared" si="977"/>
        <v>0</v>
      </c>
      <c r="Q1537" s="5">
        <f t="shared" si="929"/>
        <v>0.12</v>
      </c>
      <c r="R1537" s="8">
        <f t="shared" si="978"/>
        <v>1.0012600009999999</v>
      </c>
      <c r="S1537" s="3">
        <f t="shared" si="979"/>
        <v>1.44757124</v>
      </c>
      <c r="T1537" s="3">
        <f t="shared" si="980"/>
        <v>0</v>
      </c>
      <c r="U1537" s="97" t="str">
        <f t="shared" ref="U1537" si="1001">U1536</f>
        <v>A+J=</v>
      </c>
      <c r="V1537" s="122">
        <f t="shared" si="965"/>
        <v>46315</v>
      </c>
      <c r="W1537" s="4"/>
      <c r="X1537" s="17"/>
      <c r="Y1537" s="16"/>
      <c r="Z1537" s="16"/>
      <c r="AD1537" s="5"/>
    </row>
    <row r="1538" spans="1:30" x14ac:dyDescent="0.2">
      <c r="A1538" s="98">
        <f t="shared" si="928"/>
        <v>46290</v>
      </c>
      <c r="B1538" s="96">
        <f t="shared" si="967"/>
        <v>1150.7783149700001</v>
      </c>
      <c r="C1538" s="3">
        <f t="shared" si="968"/>
        <v>1148.45226624</v>
      </c>
      <c r="D1538" s="99">
        <f t="shared" si="969"/>
        <v>1088.3119999999999</v>
      </c>
      <c r="E1538" s="120">
        <f>IF(DAY(A1537)=$A$5,VLOOKUP(A1537,[1]A!$E$15:$G$200,3),E1537)</f>
        <v>1091.25</v>
      </c>
      <c r="F1538" s="100">
        <f t="shared" si="970"/>
        <v>45312</v>
      </c>
      <c r="G1538" s="141">
        <f t="shared" si="971"/>
        <v>2.6995934989231252E-3</v>
      </c>
      <c r="H1538" s="101">
        <f t="shared" si="972"/>
        <v>5</v>
      </c>
      <c r="I1538" s="101">
        <f t="shared" si="973"/>
        <v>30</v>
      </c>
      <c r="J1538" s="96">
        <f t="shared" si="974"/>
        <v>1.000449426985589</v>
      </c>
      <c r="K1538" s="96">
        <v>1</v>
      </c>
      <c r="L1538" s="96">
        <f t="shared" si="975"/>
        <v>1.00044942</v>
      </c>
      <c r="M1538" s="96">
        <f t="shared" si="976"/>
        <v>1148.96840365</v>
      </c>
      <c r="N1538" s="24">
        <f t="shared" si="931"/>
        <v>0</v>
      </c>
      <c r="O1538" s="95">
        <f t="shared" si="932"/>
        <v>0</v>
      </c>
      <c r="P1538" s="96">
        <f t="shared" si="977"/>
        <v>0</v>
      </c>
      <c r="Q1538" s="5">
        <f t="shared" si="929"/>
        <v>0.12</v>
      </c>
      <c r="R1538" s="8">
        <f t="shared" si="978"/>
        <v>1.0015752490000001</v>
      </c>
      <c r="S1538" s="3">
        <f t="shared" si="979"/>
        <v>1.8099113200000001</v>
      </c>
      <c r="T1538" s="3">
        <f t="shared" si="980"/>
        <v>0</v>
      </c>
      <c r="U1538" s="97" t="str">
        <f t="shared" ref="U1538" si="1002">U1537</f>
        <v>A+J=</v>
      </c>
      <c r="V1538" s="122">
        <f t="shared" si="965"/>
        <v>46315</v>
      </c>
      <c r="W1538" s="4"/>
      <c r="X1538" s="17"/>
      <c r="Y1538" s="16"/>
      <c r="Z1538" s="16"/>
      <c r="AD1538" s="5"/>
    </row>
    <row r="1539" spans="1:30" x14ac:dyDescent="0.2">
      <c r="A1539" s="98">
        <f t="shared" si="928"/>
        <v>46291</v>
      </c>
      <c r="B1539" s="96">
        <f t="shared" si="967"/>
        <v>1151.24409128</v>
      </c>
      <c r="C1539" s="3">
        <f t="shared" si="968"/>
        <v>1148.45226624</v>
      </c>
      <c r="D1539" s="99">
        <f t="shared" si="969"/>
        <v>1088.3119999999999</v>
      </c>
      <c r="E1539" s="120">
        <f>IF(DAY(A1538)=$A$5,VLOOKUP(A1538,[1]A!$E$15:$G$200,3),E1538)</f>
        <v>1091.25</v>
      </c>
      <c r="F1539" s="100">
        <f t="shared" si="970"/>
        <v>45312</v>
      </c>
      <c r="G1539" s="141">
        <f t="shared" si="971"/>
        <v>2.6995934989231252E-3</v>
      </c>
      <c r="H1539" s="101">
        <f t="shared" si="972"/>
        <v>6</v>
      </c>
      <c r="I1539" s="101">
        <f t="shared" si="973"/>
        <v>30</v>
      </c>
      <c r="J1539" s="96">
        <f t="shared" si="974"/>
        <v>1.0005393366179562</v>
      </c>
      <c r="K1539" s="96">
        <v>1</v>
      </c>
      <c r="L1539" s="96">
        <f t="shared" si="975"/>
        <v>1.0005393300000001</v>
      </c>
      <c r="M1539" s="96">
        <f t="shared" si="976"/>
        <v>1149.0716609999999</v>
      </c>
      <c r="N1539" s="24">
        <f t="shared" si="931"/>
        <v>0</v>
      </c>
      <c r="O1539" s="95">
        <f t="shared" si="932"/>
        <v>0</v>
      </c>
      <c r="P1539" s="96">
        <f t="shared" si="977"/>
        <v>0</v>
      </c>
      <c r="Q1539" s="5">
        <f t="shared" si="929"/>
        <v>0.12</v>
      </c>
      <c r="R1539" s="8">
        <f t="shared" si="978"/>
        <v>1.001890596</v>
      </c>
      <c r="S1539" s="3">
        <f t="shared" si="979"/>
        <v>2.1724302799999999</v>
      </c>
      <c r="T1539" s="3">
        <f t="shared" si="980"/>
        <v>0</v>
      </c>
      <c r="U1539" s="97" t="str">
        <f t="shared" ref="U1539" si="1003">U1538</f>
        <v>A+J=</v>
      </c>
      <c r="V1539" s="122">
        <f t="shared" si="965"/>
        <v>46315</v>
      </c>
      <c r="W1539" s="4"/>
      <c r="X1539" s="17"/>
      <c r="Y1539" s="16"/>
      <c r="Z1539" s="16"/>
      <c r="AD1539" s="5"/>
    </row>
    <row r="1540" spans="1:30" x14ac:dyDescent="0.2">
      <c r="A1540" s="98">
        <f t="shared" si="928"/>
        <v>46292</v>
      </c>
      <c r="B1540" s="96">
        <f t="shared" si="967"/>
        <v>1151.7100591200001</v>
      </c>
      <c r="C1540" s="3">
        <f t="shared" si="968"/>
        <v>1148.45226624</v>
      </c>
      <c r="D1540" s="99">
        <f t="shared" si="969"/>
        <v>1088.3119999999999</v>
      </c>
      <c r="E1540" s="120">
        <f>IF(DAY(A1539)=$A$5,VLOOKUP(A1539,[1]A!$E$15:$G$200,3),E1539)</f>
        <v>1091.25</v>
      </c>
      <c r="F1540" s="100">
        <f t="shared" si="970"/>
        <v>45312</v>
      </c>
      <c r="G1540" s="141">
        <f t="shared" si="971"/>
        <v>2.6995934989231252E-3</v>
      </c>
      <c r="H1540" s="101">
        <f t="shared" si="972"/>
        <v>7</v>
      </c>
      <c r="I1540" s="101">
        <f t="shared" si="973"/>
        <v>30</v>
      </c>
      <c r="J1540" s="96">
        <f t="shared" si="974"/>
        <v>1.0006292543304343</v>
      </c>
      <c r="K1540" s="96">
        <v>1</v>
      </c>
      <c r="L1540" s="96">
        <f t="shared" si="975"/>
        <v>1.00062925</v>
      </c>
      <c r="M1540" s="96">
        <f t="shared" si="976"/>
        <v>1149.17492982</v>
      </c>
      <c r="N1540" s="24">
        <f t="shared" si="931"/>
        <v>0</v>
      </c>
      <c r="O1540" s="95">
        <f t="shared" si="932"/>
        <v>0</v>
      </c>
      <c r="P1540" s="96">
        <f t="shared" si="977"/>
        <v>0</v>
      </c>
      <c r="Q1540" s="5">
        <f t="shared" si="929"/>
        <v>0.12</v>
      </c>
      <c r="R1540" s="8">
        <f t="shared" si="978"/>
        <v>1.0022060429999999</v>
      </c>
      <c r="S1540" s="3">
        <f t="shared" si="979"/>
        <v>2.5351292999999999</v>
      </c>
      <c r="T1540" s="3">
        <f t="shared" si="980"/>
        <v>0</v>
      </c>
      <c r="U1540" s="97" t="str">
        <f t="shared" ref="U1540" si="1004">U1539</f>
        <v>A+J=</v>
      </c>
      <c r="V1540" s="122">
        <f t="shared" si="965"/>
        <v>46315</v>
      </c>
      <c r="W1540" s="4"/>
      <c r="X1540" s="17"/>
      <c r="Y1540" s="16"/>
      <c r="Z1540" s="16"/>
      <c r="AD1540" s="5"/>
    </row>
    <row r="1541" spans="1:30" x14ac:dyDescent="0.2">
      <c r="A1541" s="98">
        <f t="shared" si="928"/>
        <v>46293</v>
      </c>
      <c r="B1541" s="96">
        <f t="shared" si="967"/>
        <v>1152.17621743</v>
      </c>
      <c r="C1541" s="3">
        <f t="shared" si="968"/>
        <v>1148.45226624</v>
      </c>
      <c r="D1541" s="99">
        <f t="shared" si="969"/>
        <v>1088.3119999999999</v>
      </c>
      <c r="E1541" s="120">
        <f>IF(DAY(A1540)=$A$5,VLOOKUP(A1540,[1]A!$E$15:$G$200,3),E1540)</f>
        <v>1091.25</v>
      </c>
      <c r="F1541" s="100">
        <f t="shared" si="970"/>
        <v>45312</v>
      </c>
      <c r="G1541" s="141">
        <f t="shared" si="971"/>
        <v>2.6995934989231252E-3</v>
      </c>
      <c r="H1541" s="101">
        <f t="shared" si="972"/>
        <v>8</v>
      </c>
      <c r="I1541" s="101">
        <f t="shared" si="973"/>
        <v>30</v>
      </c>
      <c r="J1541" s="96">
        <f t="shared" si="974"/>
        <v>1.0007191801237489</v>
      </c>
      <c r="K1541" s="96">
        <v>1</v>
      </c>
      <c r="L1541" s="96">
        <f t="shared" si="975"/>
        <v>1.0007191799999999</v>
      </c>
      <c r="M1541" s="96">
        <f t="shared" si="976"/>
        <v>1149.2782101400001</v>
      </c>
      <c r="N1541" s="24">
        <f t="shared" si="931"/>
        <v>0</v>
      </c>
      <c r="O1541" s="95">
        <f t="shared" si="932"/>
        <v>0</v>
      </c>
      <c r="P1541" s="96">
        <f t="shared" si="977"/>
        <v>0</v>
      </c>
      <c r="Q1541" s="5">
        <f t="shared" si="929"/>
        <v>0.12</v>
      </c>
      <c r="R1541" s="8">
        <f t="shared" si="978"/>
        <v>1.0025215890000001</v>
      </c>
      <c r="S1541" s="3">
        <f t="shared" si="979"/>
        <v>2.8980072899999998</v>
      </c>
      <c r="T1541" s="3">
        <f t="shared" si="980"/>
        <v>0</v>
      </c>
      <c r="U1541" s="97" t="str">
        <f t="shared" ref="U1541" si="1005">U1540</f>
        <v>A+J=</v>
      </c>
      <c r="V1541" s="122">
        <f t="shared" si="965"/>
        <v>46315</v>
      </c>
      <c r="W1541" s="4"/>
      <c r="X1541" s="17"/>
      <c r="Y1541" s="16"/>
      <c r="Z1541" s="16"/>
      <c r="AD1541" s="5"/>
    </row>
    <row r="1542" spans="1:30" x14ac:dyDescent="0.2">
      <c r="A1542" s="98">
        <f t="shared" si="928"/>
        <v>46294</v>
      </c>
      <c r="B1542" s="96">
        <f t="shared" si="967"/>
        <v>1152.64255469</v>
      </c>
      <c r="C1542" s="3">
        <f t="shared" si="968"/>
        <v>1148.45226624</v>
      </c>
      <c r="D1542" s="99">
        <f t="shared" si="969"/>
        <v>1088.3119999999999</v>
      </c>
      <c r="E1542" s="120">
        <f>IF(DAY(A1541)=$A$5,VLOOKUP(A1541,[1]A!$E$15:$G$200,3),E1541)</f>
        <v>1091.25</v>
      </c>
      <c r="F1542" s="100">
        <f t="shared" si="970"/>
        <v>45312</v>
      </c>
      <c r="G1542" s="141">
        <f t="shared" si="971"/>
        <v>2.6995934989231252E-3</v>
      </c>
      <c r="H1542" s="101">
        <f t="shared" si="972"/>
        <v>9</v>
      </c>
      <c r="I1542" s="101">
        <f t="shared" si="973"/>
        <v>30</v>
      </c>
      <c r="J1542" s="96">
        <f t="shared" si="974"/>
        <v>1.0008091139986264</v>
      </c>
      <c r="K1542" s="96">
        <v>1</v>
      </c>
      <c r="L1542" s="96">
        <f t="shared" si="975"/>
        <v>1.0008091100000001</v>
      </c>
      <c r="M1542" s="96">
        <f t="shared" si="976"/>
        <v>1149.38149045</v>
      </c>
      <c r="N1542" s="24">
        <f t="shared" si="931"/>
        <v>0</v>
      </c>
      <c r="O1542" s="95">
        <f t="shared" si="932"/>
        <v>0</v>
      </c>
      <c r="P1542" s="96">
        <f t="shared" si="977"/>
        <v>0</v>
      </c>
      <c r="Q1542" s="5">
        <f t="shared" si="929"/>
        <v>0.12</v>
      </c>
      <c r="R1542" s="8">
        <f t="shared" si="978"/>
        <v>1.002837234</v>
      </c>
      <c r="S1542" s="3">
        <f t="shared" si="979"/>
        <v>3.2610642400000001</v>
      </c>
      <c r="T1542" s="3">
        <f t="shared" si="980"/>
        <v>0</v>
      </c>
      <c r="U1542" s="97" t="str">
        <f t="shared" ref="U1542" si="1006">U1541</f>
        <v>A+J=</v>
      </c>
      <c r="V1542" s="122">
        <f t="shared" si="965"/>
        <v>46315</v>
      </c>
      <c r="W1542" s="4"/>
      <c r="X1542" s="17"/>
      <c r="Y1542" s="16"/>
      <c r="Z1542" s="16"/>
      <c r="AD1542" s="5"/>
    </row>
    <row r="1543" spans="1:30" x14ac:dyDescent="0.2">
      <c r="A1543" s="98">
        <f t="shared" si="928"/>
        <v>46295</v>
      </c>
      <c r="B1543" s="96">
        <f t="shared" si="967"/>
        <v>1153.10908361</v>
      </c>
      <c r="C1543" s="3">
        <f t="shared" si="968"/>
        <v>1148.45226624</v>
      </c>
      <c r="D1543" s="99">
        <f t="shared" si="969"/>
        <v>1088.3119999999999</v>
      </c>
      <c r="E1543" s="120">
        <f>IF(DAY(A1542)=$A$5,VLOOKUP(A1542,[1]A!$E$15:$G$200,3),E1542)</f>
        <v>1091.25</v>
      </c>
      <c r="F1543" s="100">
        <f t="shared" si="970"/>
        <v>45312</v>
      </c>
      <c r="G1543" s="141">
        <f t="shared" si="971"/>
        <v>2.6995934989231252E-3</v>
      </c>
      <c r="H1543" s="101">
        <f t="shared" si="972"/>
        <v>10</v>
      </c>
      <c r="I1543" s="101">
        <f t="shared" si="973"/>
        <v>30</v>
      </c>
      <c r="J1543" s="96">
        <f t="shared" si="974"/>
        <v>1.0008990559557933</v>
      </c>
      <c r="K1543" s="96">
        <v>1</v>
      </c>
      <c r="L1543" s="96">
        <f t="shared" si="975"/>
        <v>1.0008990499999999</v>
      </c>
      <c r="M1543" s="96">
        <f t="shared" si="976"/>
        <v>1149.48478224</v>
      </c>
      <c r="N1543" s="24">
        <f t="shared" si="931"/>
        <v>0</v>
      </c>
      <c r="O1543" s="95">
        <f t="shared" si="932"/>
        <v>0</v>
      </c>
      <c r="P1543" s="96">
        <f t="shared" si="977"/>
        <v>0</v>
      </c>
      <c r="Q1543" s="5">
        <f t="shared" si="929"/>
        <v>0.12</v>
      </c>
      <c r="R1543" s="8">
        <f t="shared" si="978"/>
        <v>1.003152979</v>
      </c>
      <c r="S1543" s="3">
        <f t="shared" si="979"/>
        <v>3.62430137</v>
      </c>
      <c r="T1543" s="3">
        <f t="shared" si="980"/>
        <v>0</v>
      </c>
      <c r="U1543" s="97" t="str">
        <f t="shared" ref="U1543" si="1007">U1542</f>
        <v>A+J=</v>
      </c>
      <c r="V1543" s="122">
        <f t="shared" si="965"/>
        <v>46315</v>
      </c>
      <c r="W1543" s="4"/>
      <c r="X1543" s="17"/>
      <c r="Y1543" s="16"/>
      <c r="Z1543" s="16"/>
      <c r="AD1543" s="5"/>
    </row>
    <row r="1544" spans="1:30" x14ac:dyDescent="0.2">
      <c r="A1544" s="98">
        <f t="shared" si="928"/>
        <v>46296</v>
      </c>
      <c r="B1544" s="96">
        <f t="shared" si="967"/>
        <v>1153.57580312</v>
      </c>
      <c r="C1544" s="3">
        <f t="shared" si="968"/>
        <v>1148.45226624</v>
      </c>
      <c r="D1544" s="99">
        <f t="shared" si="969"/>
        <v>1088.3119999999999</v>
      </c>
      <c r="E1544" s="120">
        <f>IF(DAY(A1543)=$A$5,VLOOKUP(A1543,[1]A!$E$15:$G$200,3),E1543)</f>
        <v>1091.25</v>
      </c>
      <c r="F1544" s="100">
        <f t="shared" si="970"/>
        <v>45312</v>
      </c>
      <c r="G1544" s="141">
        <f t="shared" si="971"/>
        <v>2.6995934989231252E-3</v>
      </c>
      <c r="H1544" s="101">
        <f t="shared" si="972"/>
        <v>11</v>
      </c>
      <c r="I1544" s="101">
        <f t="shared" si="973"/>
        <v>30</v>
      </c>
      <c r="J1544" s="96">
        <f t="shared" si="974"/>
        <v>1.0009890059959756</v>
      </c>
      <c r="K1544" s="96">
        <v>1</v>
      </c>
      <c r="L1544" s="96">
        <f t="shared" si="975"/>
        <v>1.0009889999999999</v>
      </c>
      <c r="M1544" s="96">
        <f t="shared" si="976"/>
        <v>1149.5880855299999</v>
      </c>
      <c r="N1544" s="24">
        <f t="shared" si="931"/>
        <v>0</v>
      </c>
      <c r="O1544" s="95">
        <f t="shared" si="932"/>
        <v>0</v>
      </c>
      <c r="P1544" s="96">
        <f t="shared" si="977"/>
        <v>0</v>
      </c>
      <c r="Q1544" s="5">
        <f t="shared" si="929"/>
        <v>0.12</v>
      </c>
      <c r="R1544" s="8">
        <f t="shared" si="978"/>
        <v>1.003468823</v>
      </c>
      <c r="S1544" s="3">
        <f t="shared" si="979"/>
        <v>3.9877175899999999</v>
      </c>
      <c r="T1544" s="3">
        <f t="shared" si="980"/>
        <v>0</v>
      </c>
      <c r="U1544" s="97" t="str">
        <f t="shared" ref="U1544" si="1008">U1543</f>
        <v>A+J=</v>
      </c>
      <c r="V1544" s="122">
        <f t="shared" si="965"/>
        <v>46315</v>
      </c>
      <c r="W1544" s="4"/>
      <c r="X1544" s="17"/>
      <c r="Y1544" s="16"/>
      <c r="Z1544" s="16"/>
      <c r="AD1544" s="5"/>
    </row>
    <row r="1545" spans="1:30" x14ac:dyDescent="0.2">
      <c r="A1545" s="98">
        <f t="shared" si="928"/>
        <v>46297</v>
      </c>
      <c r="B1545" s="96">
        <f t="shared" si="967"/>
        <v>1154.04271436</v>
      </c>
      <c r="C1545" s="3">
        <f t="shared" si="968"/>
        <v>1148.45226624</v>
      </c>
      <c r="D1545" s="99">
        <f t="shared" si="969"/>
        <v>1088.3119999999999</v>
      </c>
      <c r="E1545" s="120">
        <f>IF(DAY(A1544)=$A$5,VLOOKUP(A1544,[1]A!$E$15:$G$200,3),E1544)</f>
        <v>1091.25</v>
      </c>
      <c r="F1545" s="100">
        <f t="shared" si="970"/>
        <v>45312</v>
      </c>
      <c r="G1545" s="141">
        <f t="shared" si="971"/>
        <v>2.6995934989231252E-3</v>
      </c>
      <c r="H1545" s="101">
        <f t="shared" si="972"/>
        <v>12</v>
      </c>
      <c r="I1545" s="101">
        <f t="shared" si="973"/>
        <v>30</v>
      </c>
      <c r="J1545" s="96">
        <f t="shared" si="974"/>
        <v>1.0010789641199</v>
      </c>
      <c r="K1545" s="96">
        <v>1</v>
      </c>
      <c r="L1545" s="96">
        <f t="shared" si="975"/>
        <v>1.0010789600000001</v>
      </c>
      <c r="M1545" s="96">
        <f t="shared" si="976"/>
        <v>1149.69140029</v>
      </c>
      <c r="N1545" s="24">
        <f t="shared" si="931"/>
        <v>0</v>
      </c>
      <c r="O1545" s="95">
        <f t="shared" si="932"/>
        <v>0</v>
      </c>
      <c r="P1545" s="96">
        <f t="shared" si="977"/>
        <v>0</v>
      </c>
      <c r="Q1545" s="5">
        <f t="shared" si="929"/>
        <v>0.12</v>
      </c>
      <c r="R1545" s="8">
        <f t="shared" si="978"/>
        <v>1.003784767</v>
      </c>
      <c r="S1545" s="3">
        <f t="shared" si="979"/>
        <v>4.3513140699999999</v>
      </c>
      <c r="T1545" s="3">
        <f t="shared" si="980"/>
        <v>0</v>
      </c>
      <c r="U1545" s="97" t="str">
        <f t="shared" ref="U1545" si="1009">U1544</f>
        <v>A+J=</v>
      </c>
      <c r="V1545" s="122">
        <f t="shared" si="965"/>
        <v>46315</v>
      </c>
      <c r="W1545" s="4"/>
      <c r="X1545" s="17"/>
      <c r="Y1545" s="16"/>
      <c r="Z1545" s="16"/>
      <c r="AD1545" s="5"/>
    </row>
    <row r="1546" spans="1:30" x14ac:dyDescent="0.2">
      <c r="A1546" s="98">
        <f t="shared" si="928"/>
        <v>46298</v>
      </c>
      <c r="B1546" s="96">
        <f t="shared" si="967"/>
        <v>1154.5098162500001</v>
      </c>
      <c r="C1546" s="3">
        <f t="shared" si="968"/>
        <v>1148.45226624</v>
      </c>
      <c r="D1546" s="99">
        <f t="shared" si="969"/>
        <v>1088.3119999999999</v>
      </c>
      <c r="E1546" s="120">
        <f>IF(DAY(A1545)=$A$5,VLOOKUP(A1545,[1]A!$E$15:$G$200,3),E1545)</f>
        <v>1091.25</v>
      </c>
      <c r="F1546" s="100">
        <f t="shared" si="970"/>
        <v>45312</v>
      </c>
      <c r="G1546" s="141">
        <f t="shared" si="971"/>
        <v>2.6995934989231252E-3</v>
      </c>
      <c r="H1546" s="101">
        <f t="shared" si="972"/>
        <v>13</v>
      </c>
      <c r="I1546" s="101">
        <f t="shared" si="973"/>
        <v>30</v>
      </c>
      <c r="J1546" s="96">
        <f t="shared" si="974"/>
        <v>1.0011689303282929</v>
      </c>
      <c r="K1546" s="96">
        <v>1</v>
      </c>
      <c r="L1546" s="96">
        <f t="shared" si="975"/>
        <v>1.00116893</v>
      </c>
      <c r="M1546" s="96">
        <f t="shared" si="976"/>
        <v>1149.7947265400001</v>
      </c>
      <c r="N1546" s="24">
        <f t="shared" si="931"/>
        <v>0</v>
      </c>
      <c r="O1546" s="95">
        <f t="shared" si="932"/>
        <v>0</v>
      </c>
      <c r="P1546" s="96">
        <f t="shared" si="977"/>
        <v>0</v>
      </c>
      <c r="Q1546" s="5">
        <f t="shared" si="929"/>
        <v>0.12</v>
      </c>
      <c r="R1546" s="8">
        <f t="shared" si="978"/>
        <v>1.00410081</v>
      </c>
      <c r="S1546" s="3">
        <f t="shared" si="979"/>
        <v>4.71508971</v>
      </c>
      <c r="T1546" s="3">
        <f t="shared" si="980"/>
        <v>0</v>
      </c>
      <c r="U1546" s="97" t="str">
        <f t="shared" ref="U1546" si="1010">U1545</f>
        <v>A+J=</v>
      </c>
      <c r="V1546" s="122">
        <f t="shared" si="965"/>
        <v>46315</v>
      </c>
      <c r="W1546" s="4"/>
      <c r="X1546" s="17"/>
      <c r="Y1546" s="16"/>
      <c r="Z1546" s="16"/>
      <c r="AD1546" s="5"/>
    </row>
    <row r="1547" spans="1:30" x14ac:dyDescent="0.2">
      <c r="A1547" s="98">
        <f t="shared" ref="A1547:A1610" si="1011">(A1546+1)</f>
        <v>46299</v>
      </c>
      <c r="B1547" s="96">
        <f t="shared" si="967"/>
        <v>1154.97709844</v>
      </c>
      <c r="C1547" s="3">
        <f t="shared" si="968"/>
        <v>1148.45226624</v>
      </c>
      <c r="D1547" s="99">
        <f t="shared" si="969"/>
        <v>1088.3119999999999</v>
      </c>
      <c r="E1547" s="120">
        <f>IF(DAY(A1546)=$A$5,VLOOKUP(A1546,[1]A!$E$15:$G$200,3),E1546)</f>
        <v>1091.25</v>
      </c>
      <c r="F1547" s="100">
        <f t="shared" si="970"/>
        <v>45312</v>
      </c>
      <c r="G1547" s="141">
        <f t="shared" si="971"/>
        <v>2.6995934989231252E-3</v>
      </c>
      <c r="H1547" s="101">
        <f t="shared" si="972"/>
        <v>14</v>
      </c>
      <c r="I1547" s="101">
        <f t="shared" si="973"/>
        <v>30</v>
      </c>
      <c r="J1547" s="96">
        <f t="shared" si="974"/>
        <v>1.0012589046218807</v>
      </c>
      <c r="K1547" s="96">
        <v>1</v>
      </c>
      <c r="L1547" s="96">
        <f t="shared" si="975"/>
        <v>1.0012589000000001</v>
      </c>
      <c r="M1547" s="96">
        <f t="shared" si="976"/>
        <v>1149.8980527900001</v>
      </c>
      <c r="N1547" s="24">
        <f t="shared" si="931"/>
        <v>0</v>
      </c>
      <c r="O1547" s="95">
        <f t="shared" si="932"/>
        <v>0</v>
      </c>
      <c r="P1547" s="96">
        <f t="shared" si="977"/>
        <v>0</v>
      </c>
      <c r="Q1547" s="5">
        <f t="shared" ref="Q1547:Q1610" si="1012">(Q1546)</f>
        <v>0.12</v>
      </c>
      <c r="R1547" s="8">
        <f t="shared" si="978"/>
        <v>1.004416953</v>
      </c>
      <c r="S1547" s="3">
        <f t="shared" si="979"/>
        <v>5.0790456500000003</v>
      </c>
      <c r="T1547" s="3">
        <f t="shared" si="980"/>
        <v>0</v>
      </c>
      <c r="U1547" s="97" t="str">
        <f t="shared" ref="U1547" si="1013">U1546</f>
        <v>A+J=</v>
      </c>
      <c r="V1547" s="122">
        <f t="shared" si="965"/>
        <v>46315</v>
      </c>
      <c r="W1547" s="4"/>
      <c r="X1547" s="17"/>
      <c r="Y1547" s="16"/>
      <c r="Z1547" s="16"/>
      <c r="AD1547" s="5"/>
    </row>
    <row r="1548" spans="1:30" x14ac:dyDescent="0.2">
      <c r="A1548" s="98">
        <f t="shared" si="1011"/>
        <v>46300</v>
      </c>
      <c r="B1548" s="96">
        <f t="shared" si="967"/>
        <v>1155.4445713600001</v>
      </c>
      <c r="C1548" s="3">
        <f t="shared" si="968"/>
        <v>1148.45226624</v>
      </c>
      <c r="D1548" s="99">
        <f t="shared" si="969"/>
        <v>1088.3119999999999</v>
      </c>
      <c r="E1548" s="120">
        <f>IF(DAY(A1547)=$A$5,VLOOKUP(A1547,[1]A!$E$15:$G$200,3),E1547)</f>
        <v>1091.25</v>
      </c>
      <c r="F1548" s="100">
        <f t="shared" si="970"/>
        <v>45312</v>
      </c>
      <c r="G1548" s="141">
        <f t="shared" si="971"/>
        <v>2.6995934989231252E-3</v>
      </c>
      <c r="H1548" s="101">
        <f t="shared" si="972"/>
        <v>15</v>
      </c>
      <c r="I1548" s="101">
        <f t="shared" si="973"/>
        <v>30</v>
      </c>
      <c r="J1548" s="96">
        <f t="shared" si="974"/>
        <v>1.0013488870013902</v>
      </c>
      <c r="K1548" s="96">
        <v>1</v>
      </c>
      <c r="L1548" s="96">
        <f t="shared" si="975"/>
        <v>1.0013488800000001</v>
      </c>
      <c r="M1548" s="96">
        <f t="shared" si="976"/>
        <v>1150.00139053</v>
      </c>
      <c r="N1548" s="24">
        <f t="shared" ref="N1548:N1611" si="1014">IF(DAY(A1548)=A$5,VLOOKUP(A1548,$Y$10:$AG$80,8),0)</f>
        <v>0</v>
      </c>
      <c r="O1548" s="95">
        <f t="shared" ref="O1548:O1611" si="1015">IF(N1548&gt;0,VLOOKUP(N1548,$X$10:$AD$117,7),0)</f>
        <v>0</v>
      </c>
      <c r="P1548" s="96">
        <f t="shared" si="977"/>
        <v>0</v>
      </c>
      <c r="Q1548" s="5">
        <f t="shared" si="1012"/>
        <v>0.12</v>
      </c>
      <c r="R1548" s="8">
        <f t="shared" si="978"/>
        <v>1.004733195</v>
      </c>
      <c r="S1548" s="3">
        <f t="shared" si="979"/>
        <v>5.4431808300000002</v>
      </c>
      <c r="T1548" s="3">
        <f t="shared" si="980"/>
        <v>0</v>
      </c>
      <c r="U1548" s="97" t="str">
        <f t="shared" ref="U1548" si="1016">U1547</f>
        <v>A+J=</v>
      </c>
      <c r="V1548" s="122">
        <f t="shared" si="965"/>
        <v>46315</v>
      </c>
      <c r="W1548" s="4"/>
      <c r="X1548" s="17"/>
      <c r="Y1548" s="16"/>
      <c r="Z1548" s="16"/>
      <c r="AD1548" s="5"/>
    </row>
    <row r="1549" spans="1:30" x14ac:dyDescent="0.2">
      <c r="A1549" s="98">
        <f t="shared" si="1011"/>
        <v>46301</v>
      </c>
      <c r="B1549" s="96">
        <f t="shared" si="967"/>
        <v>1155.9122361799998</v>
      </c>
      <c r="C1549" s="3">
        <f t="shared" si="968"/>
        <v>1148.45226624</v>
      </c>
      <c r="D1549" s="99">
        <f t="shared" si="969"/>
        <v>1088.3119999999999</v>
      </c>
      <c r="E1549" s="120">
        <f>IF(DAY(A1548)=$A$5,VLOOKUP(A1548,[1]A!$E$15:$G$200,3),E1548)</f>
        <v>1091.25</v>
      </c>
      <c r="F1549" s="100">
        <f t="shared" si="970"/>
        <v>45312</v>
      </c>
      <c r="G1549" s="141">
        <f t="shared" si="971"/>
        <v>2.6995934989231252E-3</v>
      </c>
      <c r="H1549" s="101">
        <f t="shared" si="972"/>
        <v>16</v>
      </c>
      <c r="I1549" s="101">
        <f t="shared" si="973"/>
        <v>30</v>
      </c>
      <c r="J1549" s="96">
        <f t="shared" si="974"/>
        <v>1.001438877467548</v>
      </c>
      <c r="K1549" s="96">
        <v>1</v>
      </c>
      <c r="L1549" s="96">
        <f t="shared" si="975"/>
        <v>1.0014388700000001</v>
      </c>
      <c r="M1549" s="96">
        <f t="shared" si="976"/>
        <v>1150.1047397499999</v>
      </c>
      <c r="N1549" s="24">
        <f t="shared" si="1014"/>
        <v>0</v>
      </c>
      <c r="O1549" s="95">
        <f t="shared" si="1015"/>
        <v>0</v>
      </c>
      <c r="P1549" s="96">
        <f t="shared" si="977"/>
        <v>0</v>
      </c>
      <c r="Q1549" s="5">
        <f t="shared" si="1012"/>
        <v>0.12</v>
      </c>
      <c r="R1549" s="8">
        <f t="shared" si="978"/>
        <v>1.0050495370000001</v>
      </c>
      <c r="S1549" s="3">
        <f t="shared" si="979"/>
        <v>5.8074964299999996</v>
      </c>
      <c r="T1549" s="3">
        <f t="shared" si="980"/>
        <v>0</v>
      </c>
      <c r="U1549" s="97" t="str">
        <f t="shared" ref="U1549" si="1017">U1548</f>
        <v>A+J=</v>
      </c>
      <c r="V1549" s="122">
        <f t="shared" si="965"/>
        <v>46315</v>
      </c>
      <c r="W1549" s="4"/>
      <c r="X1549" s="17"/>
      <c r="Y1549" s="16"/>
      <c r="Z1549" s="16"/>
      <c r="AD1549" s="5"/>
    </row>
    <row r="1550" spans="1:30" x14ac:dyDescent="0.2">
      <c r="A1550" s="98">
        <f t="shared" si="1011"/>
        <v>46302</v>
      </c>
      <c r="B1550" s="96">
        <f t="shared" si="967"/>
        <v>1156.3800918100001</v>
      </c>
      <c r="C1550" s="3">
        <f t="shared" si="968"/>
        <v>1148.45226624</v>
      </c>
      <c r="D1550" s="99">
        <f t="shared" si="969"/>
        <v>1088.3119999999999</v>
      </c>
      <c r="E1550" s="120">
        <f>IF(DAY(A1549)=$A$5,VLOOKUP(A1549,[1]A!$E$15:$G$200,3),E1549)</f>
        <v>1091.25</v>
      </c>
      <c r="F1550" s="100">
        <f t="shared" si="970"/>
        <v>45312</v>
      </c>
      <c r="G1550" s="141">
        <f t="shared" si="971"/>
        <v>2.6995934989231252E-3</v>
      </c>
      <c r="H1550" s="101">
        <f t="shared" si="972"/>
        <v>17</v>
      </c>
      <c r="I1550" s="101">
        <f t="shared" si="973"/>
        <v>30</v>
      </c>
      <c r="J1550" s="96">
        <f t="shared" si="974"/>
        <v>1.001528876021081</v>
      </c>
      <c r="K1550" s="96">
        <v>1</v>
      </c>
      <c r="L1550" s="96">
        <f t="shared" si="975"/>
        <v>1.00152887</v>
      </c>
      <c r="M1550" s="96">
        <f t="shared" si="976"/>
        <v>1150.2081004500001</v>
      </c>
      <c r="N1550" s="24">
        <f t="shared" si="1014"/>
        <v>0</v>
      </c>
      <c r="O1550" s="95">
        <f t="shared" si="1015"/>
        <v>0</v>
      </c>
      <c r="P1550" s="96">
        <f t="shared" si="977"/>
        <v>0</v>
      </c>
      <c r="Q1550" s="5">
        <f t="shared" si="1012"/>
        <v>0.12</v>
      </c>
      <c r="R1550" s="8">
        <f t="shared" si="978"/>
        <v>1.0053659779999999</v>
      </c>
      <c r="S1550" s="3">
        <f t="shared" si="979"/>
        <v>6.1719913599999998</v>
      </c>
      <c r="T1550" s="3">
        <f t="shared" si="980"/>
        <v>0</v>
      </c>
      <c r="U1550" s="97" t="str">
        <f t="shared" ref="U1550" si="1018">U1549</f>
        <v>A+J=</v>
      </c>
      <c r="V1550" s="122">
        <f t="shared" si="965"/>
        <v>46315</v>
      </c>
      <c r="W1550" s="4"/>
      <c r="X1550" s="17"/>
      <c r="Y1550" s="16"/>
      <c r="Z1550" s="16"/>
      <c r="AD1550" s="5"/>
    </row>
    <row r="1551" spans="1:30" x14ac:dyDescent="0.2">
      <c r="A1551" s="98">
        <f t="shared" si="1011"/>
        <v>46303</v>
      </c>
      <c r="B1551" s="96">
        <f t="shared" si="967"/>
        <v>1156.8481394299999</v>
      </c>
      <c r="C1551" s="3">
        <f t="shared" si="968"/>
        <v>1148.45226624</v>
      </c>
      <c r="D1551" s="99">
        <f t="shared" si="969"/>
        <v>1088.3119999999999</v>
      </c>
      <c r="E1551" s="120">
        <f>IF(DAY(A1550)=$A$5,VLOOKUP(A1550,[1]A!$E$15:$G$200,3),E1550)</f>
        <v>1091.25</v>
      </c>
      <c r="F1551" s="100">
        <f t="shared" si="970"/>
        <v>45312</v>
      </c>
      <c r="G1551" s="141">
        <f t="shared" si="971"/>
        <v>2.6995934989231252E-3</v>
      </c>
      <c r="H1551" s="101">
        <f t="shared" si="972"/>
        <v>18</v>
      </c>
      <c r="I1551" s="101">
        <f t="shared" si="973"/>
        <v>30</v>
      </c>
      <c r="J1551" s="96">
        <f t="shared" si="974"/>
        <v>1.0016188826627157</v>
      </c>
      <c r="K1551" s="96">
        <v>1</v>
      </c>
      <c r="L1551" s="96">
        <f t="shared" si="975"/>
        <v>1.0016188800000001</v>
      </c>
      <c r="M1551" s="96">
        <f t="shared" si="976"/>
        <v>1150.3114726399999</v>
      </c>
      <c r="N1551" s="24">
        <f t="shared" si="1014"/>
        <v>0</v>
      </c>
      <c r="O1551" s="95">
        <f t="shared" si="1015"/>
        <v>0</v>
      </c>
      <c r="P1551" s="96">
        <f t="shared" si="977"/>
        <v>0</v>
      </c>
      <c r="Q1551" s="5">
        <f t="shared" si="1012"/>
        <v>0.12</v>
      </c>
      <c r="R1551" s="8">
        <f t="shared" si="978"/>
        <v>1.0056825190000001</v>
      </c>
      <c r="S1551" s="3">
        <f t="shared" si="979"/>
        <v>6.5366667899999999</v>
      </c>
      <c r="T1551" s="3">
        <f t="shared" si="980"/>
        <v>0</v>
      </c>
      <c r="U1551" s="97" t="str">
        <f t="shared" ref="U1551" si="1019">U1550</f>
        <v>A+J=</v>
      </c>
      <c r="V1551" s="122">
        <f t="shared" si="965"/>
        <v>46315</v>
      </c>
      <c r="W1551" s="4"/>
      <c r="X1551" s="17"/>
      <c r="Y1551" s="16"/>
      <c r="Z1551" s="16"/>
      <c r="AD1551" s="5"/>
    </row>
    <row r="1552" spans="1:30" x14ac:dyDescent="0.2">
      <c r="A1552" s="98">
        <f t="shared" si="1011"/>
        <v>46304</v>
      </c>
      <c r="B1552" s="96">
        <f t="shared" si="967"/>
        <v>1157.3163663999999</v>
      </c>
      <c r="C1552" s="3">
        <f t="shared" si="968"/>
        <v>1148.45226624</v>
      </c>
      <c r="D1552" s="99">
        <f t="shared" si="969"/>
        <v>1088.3119999999999</v>
      </c>
      <c r="E1552" s="120">
        <f>IF(DAY(A1551)=$A$5,VLOOKUP(A1551,[1]A!$E$15:$G$200,3),E1551)</f>
        <v>1091.25</v>
      </c>
      <c r="F1552" s="100">
        <f t="shared" si="970"/>
        <v>45312</v>
      </c>
      <c r="G1552" s="141">
        <f t="shared" si="971"/>
        <v>2.6995934989231252E-3</v>
      </c>
      <c r="H1552" s="101">
        <f t="shared" si="972"/>
        <v>19</v>
      </c>
      <c r="I1552" s="101">
        <f t="shared" si="973"/>
        <v>30</v>
      </c>
      <c r="J1552" s="96">
        <f t="shared" si="974"/>
        <v>1.0017088973931791</v>
      </c>
      <c r="K1552" s="96">
        <v>1</v>
      </c>
      <c r="L1552" s="96">
        <f t="shared" si="975"/>
        <v>1.00170889</v>
      </c>
      <c r="M1552" s="96">
        <f t="shared" si="976"/>
        <v>1150.41484483</v>
      </c>
      <c r="N1552" s="24">
        <f t="shared" si="1014"/>
        <v>0</v>
      </c>
      <c r="O1552" s="95">
        <f t="shared" si="1015"/>
        <v>0</v>
      </c>
      <c r="P1552" s="96">
        <f t="shared" si="977"/>
        <v>0</v>
      </c>
      <c r="Q1552" s="5">
        <f t="shared" si="1012"/>
        <v>0.12</v>
      </c>
      <c r="R1552" s="8">
        <f t="shared" si="978"/>
        <v>1.0059991589999999</v>
      </c>
      <c r="S1552" s="3">
        <f t="shared" si="979"/>
        <v>6.9015215699999999</v>
      </c>
      <c r="T1552" s="3">
        <f t="shared" si="980"/>
        <v>0</v>
      </c>
      <c r="U1552" s="97" t="str">
        <f t="shared" ref="U1552" si="1020">U1551</f>
        <v>A+J=</v>
      </c>
      <c r="V1552" s="122">
        <f t="shared" si="965"/>
        <v>46315</v>
      </c>
      <c r="W1552" s="4"/>
      <c r="X1552" s="17"/>
      <c r="Y1552" s="16"/>
      <c r="Z1552" s="16"/>
      <c r="AD1552" s="5"/>
    </row>
    <row r="1553" spans="1:135" x14ac:dyDescent="0.2">
      <c r="A1553" s="98">
        <f t="shared" si="1011"/>
        <v>46305</v>
      </c>
      <c r="B1553" s="96">
        <f t="shared" si="967"/>
        <v>1157.78479814</v>
      </c>
      <c r="C1553" s="3">
        <f t="shared" si="968"/>
        <v>1148.45226624</v>
      </c>
      <c r="D1553" s="99">
        <f t="shared" si="969"/>
        <v>1088.3119999999999</v>
      </c>
      <c r="E1553" s="120">
        <f>IF(DAY(A1552)=$A$5,VLOOKUP(A1552,[1]A!$E$15:$G$200,3),E1552)</f>
        <v>1091.25</v>
      </c>
      <c r="F1553" s="100">
        <f t="shared" si="970"/>
        <v>45312</v>
      </c>
      <c r="G1553" s="141">
        <f t="shared" si="971"/>
        <v>2.6995934989231252E-3</v>
      </c>
      <c r="H1553" s="101">
        <f t="shared" si="972"/>
        <v>20</v>
      </c>
      <c r="I1553" s="101">
        <f t="shared" si="973"/>
        <v>30</v>
      </c>
      <c r="J1553" s="96">
        <f t="shared" si="974"/>
        <v>1.0017989202131983</v>
      </c>
      <c r="K1553" s="96">
        <v>1</v>
      </c>
      <c r="L1553" s="96">
        <f t="shared" si="975"/>
        <v>1.0017989199999999</v>
      </c>
      <c r="M1553" s="96">
        <f t="shared" si="976"/>
        <v>1150.51823999</v>
      </c>
      <c r="N1553" s="24">
        <f t="shared" si="1014"/>
        <v>0</v>
      </c>
      <c r="O1553" s="95">
        <f t="shared" si="1015"/>
        <v>0</v>
      </c>
      <c r="P1553" s="96">
        <f t="shared" si="977"/>
        <v>0</v>
      </c>
      <c r="Q1553" s="5">
        <f t="shared" si="1012"/>
        <v>0.12</v>
      </c>
      <c r="R1553" s="8">
        <f t="shared" si="978"/>
        <v>1.0063158999999999</v>
      </c>
      <c r="S1553" s="3">
        <f t="shared" si="979"/>
        <v>7.2665581499999998</v>
      </c>
      <c r="T1553" s="3">
        <f t="shared" si="980"/>
        <v>0</v>
      </c>
      <c r="U1553" s="97" t="str">
        <f t="shared" ref="U1553" si="1021">U1552</f>
        <v>A+J=</v>
      </c>
      <c r="V1553" s="122">
        <f t="shared" si="965"/>
        <v>46315</v>
      </c>
      <c r="W1553" s="4"/>
      <c r="X1553" s="17"/>
      <c r="Y1553" s="16"/>
      <c r="Z1553" s="16"/>
      <c r="AD1553" s="5"/>
    </row>
    <row r="1554" spans="1:135" x14ac:dyDescent="0.2">
      <c r="A1554" s="98">
        <f t="shared" si="1011"/>
        <v>46306</v>
      </c>
      <c r="B1554" s="96">
        <f t="shared" si="967"/>
        <v>1158.2534092800001</v>
      </c>
      <c r="C1554" s="3">
        <f t="shared" si="968"/>
        <v>1148.45226624</v>
      </c>
      <c r="D1554" s="99">
        <f t="shared" si="969"/>
        <v>1088.3119999999999</v>
      </c>
      <c r="E1554" s="120">
        <f>IF(DAY(A1553)=$A$5,VLOOKUP(A1553,[1]A!$E$15:$G$200,3),E1553)</f>
        <v>1091.25</v>
      </c>
      <c r="F1554" s="100">
        <f t="shared" si="970"/>
        <v>45312</v>
      </c>
      <c r="G1554" s="141">
        <f t="shared" si="971"/>
        <v>2.6995934989231252E-3</v>
      </c>
      <c r="H1554" s="101">
        <f t="shared" si="972"/>
        <v>21</v>
      </c>
      <c r="I1554" s="101">
        <f t="shared" si="973"/>
        <v>30</v>
      </c>
      <c r="J1554" s="96">
        <f t="shared" si="974"/>
        <v>1.0018889511234998</v>
      </c>
      <c r="K1554" s="96">
        <v>1</v>
      </c>
      <c r="L1554" s="96">
        <f t="shared" si="975"/>
        <v>1.0018889499999999</v>
      </c>
      <c r="M1554" s="96">
        <f t="shared" si="976"/>
        <v>1150.6216351400001</v>
      </c>
      <c r="N1554" s="24">
        <f t="shared" si="1014"/>
        <v>0</v>
      </c>
      <c r="O1554" s="95">
        <f t="shared" si="1015"/>
        <v>0</v>
      </c>
      <c r="P1554" s="96">
        <f t="shared" si="977"/>
        <v>0</v>
      </c>
      <c r="Q1554" s="5">
        <f t="shared" si="1012"/>
        <v>0.12</v>
      </c>
      <c r="R1554" s="8">
        <f t="shared" si="978"/>
        <v>1.0066327399999999</v>
      </c>
      <c r="S1554" s="3">
        <f t="shared" si="979"/>
        <v>7.6317741400000001</v>
      </c>
      <c r="T1554" s="3">
        <f t="shared" si="980"/>
        <v>0</v>
      </c>
      <c r="U1554" s="97" t="str">
        <f t="shared" ref="U1554" si="1022">U1553</f>
        <v>A+J=</v>
      </c>
      <c r="V1554" s="122">
        <f t="shared" si="965"/>
        <v>46315</v>
      </c>
      <c r="W1554" s="4"/>
      <c r="X1554" s="17"/>
      <c r="Y1554" s="16"/>
      <c r="Z1554" s="16"/>
      <c r="AD1554" s="5"/>
    </row>
    <row r="1555" spans="1:135" x14ac:dyDescent="0.2">
      <c r="A1555" s="98">
        <f t="shared" si="1011"/>
        <v>46307</v>
      </c>
      <c r="B1555" s="96">
        <f t="shared" si="967"/>
        <v>1158.72221259</v>
      </c>
      <c r="C1555" s="3">
        <f t="shared" si="968"/>
        <v>1148.45226624</v>
      </c>
      <c r="D1555" s="99">
        <f t="shared" si="969"/>
        <v>1088.3119999999999</v>
      </c>
      <c r="E1555" s="120">
        <f>IF(DAY(A1554)=$A$5,VLOOKUP(A1554,[1]A!$E$15:$G$200,3),E1554)</f>
        <v>1091.25</v>
      </c>
      <c r="F1555" s="100">
        <f t="shared" si="970"/>
        <v>45312</v>
      </c>
      <c r="G1555" s="141">
        <f t="shared" si="971"/>
        <v>2.6995934989231252E-3</v>
      </c>
      <c r="H1555" s="101">
        <f t="shared" si="972"/>
        <v>22</v>
      </c>
      <c r="I1555" s="101">
        <f t="shared" si="973"/>
        <v>30</v>
      </c>
      <c r="J1555" s="96">
        <f t="shared" si="974"/>
        <v>1.0019789901248115</v>
      </c>
      <c r="K1555" s="96">
        <v>1</v>
      </c>
      <c r="L1555" s="96">
        <f t="shared" si="975"/>
        <v>1.00197899</v>
      </c>
      <c r="M1555" s="96">
        <f t="shared" si="976"/>
        <v>1150.72504179</v>
      </c>
      <c r="N1555" s="24">
        <f t="shared" si="1014"/>
        <v>0</v>
      </c>
      <c r="O1555" s="95">
        <f t="shared" si="1015"/>
        <v>0</v>
      </c>
      <c r="P1555" s="96">
        <f t="shared" si="977"/>
        <v>0</v>
      </c>
      <c r="Q1555" s="5">
        <f t="shared" si="1012"/>
        <v>0.12</v>
      </c>
      <c r="R1555" s="8">
        <f t="shared" si="978"/>
        <v>1.00694968</v>
      </c>
      <c r="S1555" s="3">
        <f t="shared" si="979"/>
        <v>7.9971708000000001</v>
      </c>
      <c r="T1555" s="3">
        <f t="shared" si="980"/>
        <v>0</v>
      </c>
      <c r="U1555" s="97" t="str">
        <f t="shared" ref="U1555" si="1023">U1554</f>
        <v>A+J=</v>
      </c>
      <c r="V1555" s="122">
        <f t="shared" si="965"/>
        <v>46315</v>
      </c>
      <c r="W1555" s="4"/>
      <c r="X1555" s="17"/>
      <c r="Y1555" s="16"/>
      <c r="Z1555" s="16"/>
      <c r="AD1555" s="5"/>
    </row>
    <row r="1556" spans="1:135" x14ac:dyDescent="0.2">
      <c r="A1556" s="98">
        <f t="shared" si="1011"/>
        <v>46308</v>
      </c>
      <c r="B1556" s="96">
        <f t="shared" si="967"/>
        <v>1159.19119538</v>
      </c>
      <c r="C1556" s="3">
        <f t="shared" si="968"/>
        <v>1148.45226624</v>
      </c>
      <c r="D1556" s="99">
        <f t="shared" si="969"/>
        <v>1088.3119999999999</v>
      </c>
      <c r="E1556" s="120">
        <f>IF(DAY(A1555)=$A$5,VLOOKUP(A1555,[1]A!$E$15:$G$200,3),E1555)</f>
        <v>1091.25</v>
      </c>
      <c r="F1556" s="100">
        <f t="shared" si="970"/>
        <v>45312</v>
      </c>
      <c r="G1556" s="141">
        <f t="shared" si="971"/>
        <v>2.6995934989231252E-3</v>
      </c>
      <c r="H1556" s="101">
        <f t="shared" si="972"/>
        <v>23</v>
      </c>
      <c r="I1556" s="101">
        <f t="shared" si="973"/>
        <v>30</v>
      </c>
      <c r="J1556" s="96">
        <f t="shared" si="974"/>
        <v>1.0020690372178598</v>
      </c>
      <c r="K1556" s="96">
        <v>1</v>
      </c>
      <c r="L1556" s="96">
        <f t="shared" si="975"/>
        <v>1.0020690299999999</v>
      </c>
      <c r="M1556" s="96">
        <f t="shared" si="976"/>
        <v>1150.82844843</v>
      </c>
      <c r="N1556" s="24">
        <f t="shared" si="1014"/>
        <v>0</v>
      </c>
      <c r="O1556" s="95">
        <f t="shared" si="1015"/>
        <v>0</v>
      </c>
      <c r="P1556" s="96">
        <f t="shared" si="977"/>
        <v>0</v>
      </c>
      <c r="Q1556" s="5">
        <f t="shared" si="1012"/>
        <v>0.12</v>
      </c>
      <c r="R1556" s="8">
        <f t="shared" si="978"/>
        <v>1.007266719</v>
      </c>
      <c r="S1556" s="3">
        <f t="shared" si="979"/>
        <v>8.36274695</v>
      </c>
      <c r="T1556" s="3">
        <f t="shared" si="980"/>
        <v>0</v>
      </c>
      <c r="U1556" s="97" t="str">
        <f t="shared" ref="U1556" si="1024">U1555</f>
        <v>A+J=</v>
      </c>
      <c r="V1556" s="122">
        <f t="shared" si="965"/>
        <v>46315</v>
      </c>
      <c r="W1556" s="4"/>
      <c r="X1556" s="17"/>
      <c r="Y1556" s="16"/>
      <c r="Z1556" s="16"/>
      <c r="AD1556" s="5"/>
    </row>
    <row r="1557" spans="1:135" x14ac:dyDescent="0.2">
      <c r="A1557" s="98">
        <f t="shared" si="1011"/>
        <v>46309</v>
      </c>
      <c r="B1557" s="96">
        <f t="shared" si="967"/>
        <v>1159.66038312</v>
      </c>
      <c r="C1557" s="3">
        <f t="shared" si="968"/>
        <v>1148.45226624</v>
      </c>
      <c r="D1557" s="99">
        <f t="shared" si="969"/>
        <v>1088.3119999999999</v>
      </c>
      <c r="E1557" s="120">
        <f>IF(DAY(A1556)=$A$5,VLOOKUP(A1556,[1]A!$E$15:$G$200,3),E1556)</f>
        <v>1091.25</v>
      </c>
      <c r="F1557" s="100">
        <f t="shared" si="970"/>
        <v>45312</v>
      </c>
      <c r="G1557" s="141">
        <f t="shared" si="971"/>
        <v>2.6995934989231252E-3</v>
      </c>
      <c r="H1557" s="101">
        <f t="shared" si="972"/>
        <v>24</v>
      </c>
      <c r="I1557" s="101">
        <f t="shared" si="973"/>
        <v>30</v>
      </c>
      <c r="J1557" s="96">
        <f t="shared" si="974"/>
        <v>1.0021590924033721</v>
      </c>
      <c r="K1557" s="96">
        <v>1</v>
      </c>
      <c r="L1557" s="96">
        <f t="shared" si="975"/>
        <v>1.0021590899999999</v>
      </c>
      <c r="M1557" s="96">
        <f t="shared" si="976"/>
        <v>1150.9318780399999</v>
      </c>
      <c r="N1557" s="24">
        <f t="shared" si="1014"/>
        <v>0</v>
      </c>
      <c r="O1557" s="95">
        <f t="shared" si="1015"/>
        <v>0</v>
      </c>
      <c r="P1557" s="96">
        <f t="shared" si="977"/>
        <v>0</v>
      </c>
      <c r="Q1557" s="5">
        <f t="shared" si="1012"/>
        <v>0.12</v>
      </c>
      <c r="R1557" s="8">
        <f t="shared" si="978"/>
        <v>1.0075838589999999</v>
      </c>
      <c r="S1557" s="3">
        <f t="shared" si="979"/>
        <v>8.7285050799999997</v>
      </c>
      <c r="T1557" s="3">
        <f t="shared" si="980"/>
        <v>0</v>
      </c>
      <c r="U1557" s="97" t="str">
        <f t="shared" ref="U1557" si="1025">U1556</f>
        <v>A+J=</v>
      </c>
      <c r="V1557" s="122">
        <f t="shared" si="965"/>
        <v>46315</v>
      </c>
      <c r="W1557" s="4"/>
      <c r="X1557" s="17"/>
      <c r="Y1557" s="16"/>
      <c r="Z1557" s="16"/>
      <c r="AD1557" s="5"/>
    </row>
    <row r="1558" spans="1:135" x14ac:dyDescent="0.2">
      <c r="A1558" s="98">
        <f t="shared" si="1011"/>
        <v>46310</v>
      </c>
      <c r="B1558" s="96">
        <f t="shared" si="967"/>
        <v>1160.12975041</v>
      </c>
      <c r="C1558" s="3">
        <f t="shared" si="968"/>
        <v>1148.45226624</v>
      </c>
      <c r="D1558" s="99">
        <f t="shared" si="969"/>
        <v>1088.3119999999999</v>
      </c>
      <c r="E1558" s="120">
        <f>IF(DAY(A1557)=$A$5,VLOOKUP(A1557,[1]A!$E$15:$G$200,3),E1557)</f>
        <v>1091.25</v>
      </c>
      <c r="F1558" s="100">
        <f t="shared" si="970"/>
        <v>45312</v>
      </c>
      <c r="G1558" s="141">
        <f t="shared" si="971"/>
        <v>2.6995934989231252E-3</v>
      </c>
      <c r="H1558" s="101">
        <f t="shared" si="972"/>
        <v>25</v>
      </c>
      <c r="I1558" s="101">
        <f t="shared" si="973"/>
        <v>30</v>
      </c>
      <c r="J1558" s="96">
        <f t="shared" si="974"/>
        <v>1.0022491556820758</v>
      </c>
      <c r="K1558" s="96">
        <v>1</v>
      </c>
      <c r="L1558" s="96">
        <f t="shared" si="975"/>
        <v>1.0022491499999999</v>
      </c>
      <c r="M1558" s="96">
        <f t="shared" si="976"/>
        <v>1151.03530765</v>
      </c>
      <c r="N1558" s="24">
        <f t="shared" si="1014"/>
        <v>0</v>
      </c>
      <c r="O1558" s="95">
        <f t="shared" si="1015"/>
        <v>0</v>
      </c>
      <c r="P1558" s="96">
        <f t="shared" si="977"/>
        <v>0</v>
      </c>
      <c r="Q1558" s="5">
        <f t="shared" si="1012"/>
        <v>0.12</v>
      </c>
      <c r="R1558" s="8">
        <f t="shared" si="978"/>
        <v>1.0079010980000001</v>
      </c>
      <c r="S1558" s="3">
        <f t="shared" si="979"/>
        <v>9.0944427599999997</v>
      </c>
      <c r="T1558" s="3">
        <f t="shared" si="980"/>
        <v>0</v>
      </c>
      <c r="U1558" s="97" t="str">
        <f t="shared" ref="U1558" si="1026">U1557</f>
        <v>A+J=</v>
      </c>
      <c r="V1558" s="122">
        <f t="shared" si="965"/>
        <v>46315</v>
      </c>
      <c r="W1558" s="4"/>
      <c r="X1558" s="17"/>
      <c r="Y1558" s="16"/>
      <c r="Z1558" s="16"/>
      <c r="AD1558" s="5"/>
    </row>
    <row r="1559" spans="1:135" x14ac:dyDescent="0.2">
      <c r="A1559" s="98">
        <f t="shared" si="1011"/>
        <v>46311</v>
      </c>
      <c r="B1559" s="96">
        <f t="shared" si="967"/>
        <v>1160.5993100300002</v>
      </c>
      <c r="C1559" s="3">
        <f t="shared" si="968"/>
        <v>1148.45226624</v>
      </c>
      <c r="D1559" s="99">
        <f t="shared" si="969"/>
        <v>1088.3119999999999</v>
      </c>
      <c r="E1559" s="120">
        <f>IF(DAY(A1558)=$A$5,VLOOKUP(A1558,[1]A!$E$15:$G$200,3),E1558)</f>
        <v>1091.25</v>
      </c>
      <c r="F1559" s="100">
        <f t="shared" si="970"/>
        <v>45312</v>
      </c>
      <c r="G1559" s="141">
        <f t="shared" si="971"/>
        <v>2.6995934989231252E-3</v>
      </c>
      <c r="H1559" s="101">
        <f t="shared" si="972"/>
        <v>26</v>
      </c>
      <c r="I1559" s="101">
        <f t="shared" si="973"/>
        <v>30</v>
      </c>
      <c r="J1559" s="96">
        <f t="shared" si="974"/>
        <v>1.0023392270546982</v>
      </c>
      <c r="K1559" s="96">
        <v>1</v>
      </c>
      <c r="L1559" s="96">
        <f t="shared" si="975"/>
        <v>1.0023392200000001</v>
      </c>
      <c r="M1559" s="96">
        <f t="shared" si="976"/>
        <v>1151.1387487500001</v>
      </c>
      <c r="N1559" s="24">
        <f t="shared" si="1014"/>
        <v>0</v>
      </c>
      <c r="O1559" s="95">
        <f t="shared" si="1015"/>
        <v>0</v>
      </c>
      <c r="P1559" s="96">
        <f t="shared" si="977"/>
        <v>0</v>
      </c>
      <c r="Q1559" s="5">
        <f t="shared" si="1012"/>
        <v>0.12</v>
      </c>
      <c r="R1559" s="8">
        <f t="shared" si="978"/>
        <v>1.008218437</v>
      </c>
      <c r="S1559" s="3">
        <f t="shared" si="979"/>
        <v>9.4605612800000003</v>
      </c>
      <c r="T1559" s="3">
        <f t="shared" si="980"/>
        <v>0</v>
      </c>
      <c r="U1559" s="97" t="str">
        <f t="shared" ref="U1559" si="1027">U1558</f>
        <v>A+J=</v>
      </c>
      <c r="V1559" s="122">
        <f t="shared" si="965"/>
        <v>46315</v>
      </c>
      <c r="W1559" s="4"/>
      <c r="X1559" s="17"/>
      <c r="Y1559" s="16"/>
      <c r="Z1559" s="16"/>
      <c r="AD1559" s="5"/>
    </row>
    <row r="1560" spans="1:135" x14ac:dyDescent="0.2">
      <c r="A1560" s="98">
        <f t="shared" si="1011"/>
        <v>46312</v>
      </c>
      <c r="B1560" s="96">
        <f t="shared" si="967"/>
        <v>1161.069062</v>
      </c>
      <c r="C1560" s="3">
        <f t="shared" si="968"/>
        <v>1148.45226624</v>
      </c>
      <c r="D1560" s="99">
        <f t="shared" si="969"/>
        <v>1088.3119999999999</v>
      </c>
      <c r="E1560" s="120">
        <f>IF(DAY(A1559)=$A$5,VLOOKUP(A1559,[1]A!$E$15:$G$200,3),E1559)</f>
        <v>1091.25</v>
      </c>
      <c r="F1560" s="100">
        <f t="shared" si="970"/>
        <v>45312</v>
      </c>
      <c r="G1560" s="141">
        <f t="shared" si="971"/>
        <v>2.6995934989231252E-3</v>
      </c>
      <c r="H1560" s="101">
        <f t="shared" si="972"/>
        <v>27</v>
      </c>
      <c r="I1560" s="101">
        <f t="shared" si="973"/>
        <v>30</v>
      </c>
      <c r="J1560" s="96">
        <f t="shared" si="974"/>
        <v>1.0024293065219667</v>
      </c>
      <c r="K1560" s="96">
        <v>1</v>
      </c>
      <c r="L1560" s="96">
        <f t="shared" si="975"/>
        <v>1.0024293</v>
      </c>
      <c r="M1560" s="96">
        <f t="shared" si="976"/>
        <v>1151.2422013299999</v>
      </c>
      <c r="N1560" s="24">
        <f t="shared" si="1014"/>
        <v>0</v>
      </c>
      <c r="O1560" s="95">
        <f t="shared" si="1015"/>
        <v>0</v>
      </c>
      <c r="P1560" s="96">
        <f t="shared" si="977"/>
        <v>0</v>
      </c>
      <c r="Q1560" s="5">
        <f t="shared" si="1012"/>
        <v>0.12</v>
      </c>
      <c r="R1560" s="8">
        <f t="shared" si="978"/>
        <v>1.0085358760000001</v>
      </c>
      <c r="S1560" s="3">
        <f t="shared" si="979"/>
        <v>9.8268606700000003</v>
      </c>
      <c r="T1560" s="3">
        <f t="shared" si="980"/>
        <v>0</v>
      </c>
      <c r="U1560" s="97" t="str">
        <f t="shared" ref="U1560" si="1028">U1559</f>
        <v>A+J=</v>
      </c>
      <c r="V1560" s="122">
        <f t="shared" si="965"/>
        <v>46315</v>
      </c>
      <c r="W1560" s="4"/>
      <c r="X1560" s="17"/>
      <c r="Y1560" s="16"/>
      <c r="Z1560" s="16"/>
      <c r="AD1560" s="5"/>
    </row>
    <row r="1561" spans="1:135" x14ac:dyDescent="0.2">
      <c r="A1561" s="98">
        <f t="shared" si="1011"/>
        <v>46313</v>
      </c>
      <c r="B1561" s="96">
        <f t="shared" si="967"/>
        <v>1161.5390063699999</v>
      </c>
      <c r="C1561" s="3">
        <f t="shared" si="968"/>
        <v>1148.45226624</v>
      </c>
      <c r="D1561" s="99">
        <f t="shared" si="969"/>
        <v>1088.3119999999999</v>
      </c>
      <c r="E1561" s="120">
        <f>IF(DAY(A1560)=$A$5,VLOOKUP(A1560,[1]A!$E$15:$G$200,3),E1560)</f>
        <v>1091.25</v>
      </c>
      <c r="F1561" s="100">
        <f t="shared" si="970"/>
        <v>45312</v>
      </c>
      <c r="G1561" s="141">
        <f t="shared" si="971"/>
        <v>2.6995934989231252E-3</v>
      </c>
      <c r="H1561" s="101">
        <f t="shared" si="972"/>
        <v>28</v>
      </c>
      <c r="I1561" s="101">
        <f t="shared" si="973"/>
        <v>30</v>
      </c>
      <c r="J1561" s="96">
        <f t="shared" si="974"/>
        <v>1.0025193940846087</v>
      </c>
      <c r="K1561" s="96">
        <v>1</v>
      </c>
      <c r="L1561" s="96">
        <f t="shared" si="975"/>
        <v>1.00251939</v>
      </c>
      <c r="M1561" s="96">
        <f t="shared" si="976"/>
        <v>1151.34566539</v>
      </c>
      <c r="N1561" s="24">
        <f t="shared" si="1014"/>
        <v>0</v>
      </c>
      <c r="O1561" s="95">
        <f t="shared" si="1015"/>
        <v>0</v>
      </c>
      <c r="P1561" s="96">
        <f t="shared" si="977"/>
        <v>0</v>
      </c>
      <c r="Q1561" s="5">
        <f t="shared" si="1012"/>
        <v>0.12</v>
      </c>
      <c r="R1561" s="8">
        <f t="shared" si="978"/>
        <v>1.0088534149999999</v>
      </c>
      <c r="S1561" s="3">
        <f t="shared" si="979"/>
        <v>10.19334098</v>
      </c>
      <c r="T1561" s="3">
        <f t="shared" si="980"/>
        <v>0</v>
      </c>
      <c r="U1561" s="97" t="str">
        <f t="shared" ref="U1561" si="1029">U1560</f>
        <v>A+J=</v>
      </c>
      <c r="V1561" s="122">
        <f t="shared" si="965"/>
        <v>46315</v>
      </c>
      <c r="W1561" s="4"/>
      <c r="X1561" s="17"/>
      <c r="Y1561" s="16"/>
      <c r="Z1561" s="16"/>
      <c r="AD1561" s="5"/>
    </row>
    <row r="1562" spans="1:135" x14ac:dyDescent="0.2">
      <c r="A1562" s="98">
        <f t="shared" si="1011"/>
        <v>46314</v>
      </c>
      <c r="B1562" s="96">
        <f t="shared" si="967"/>
        <v>1162.0091315900002</v>
      </c>
      <c r="C1562" s="3">
        <f t="shared" si="968"/>
        <v>1148.45226624</v>
      </c>
      <c r="D1562" s="99">
        <f t="shared" si="969"/>
        <v>1088.3119999999999</v>
      </c>
      <c r="E1562" s="120">
        <f>IF(DAY(A1561)=$A$5,VLOOKUP(A1561,[1]A!$E$15:$G$200,3),E1561)</f>
        <v>1091.25</v>
      </c>
      <c r="F1562" s="100">
        <f t="shared" si="970"/>
        <v>45312</v>
      </c>
      <c r="G1562" s="141">
        <f t="shared" si="971"/>
        <v>2.6995934989231252E-3</v>
      </c>
      <c r="H1562" s="101">
        <f t="shared" si="972"/>
        <v>29</v>
      </c>
      <c r="I1562" s="101">
        <f t="shared" si="973"/>
        <v>30</v>
      </c>
      <c r="J1562" s="96">
        <f t="shared" si="974"/>
        <v>1.0026094897433515</v>
      </c>
      <c r="K1562" s="96">
        <v>1</v>
      </c>
      <c r="L1562" s="96">
        <f t="shared" si="975"/>
        <v>1.0026094800000001</v>
      </c>
      <c r="M1562" s="96">
        <f t="shared" si="976"/>
        <v>1151.4491294500001</v>
      </c>
      <c r="N1562" s="24">
        <f t="shared" si="1014"/>
        <v>0</v>
      </c>
      <c r="O1562" s="95">
        <f t="shared" si="1015"/>
        <v>0</v>
      </c>
      <c r="P1562" s="96">
        <f t="shared" si="977"/>
        <v>0</v>
      </c>
      <c r="Q1562" s="5">
        <f t="shared" si="1012"/>
        <v>0.12</v>
      </c>
      <c r="R1562" s="8">
        <f t="shared" si="978"/>
        <v>1.0091710540000001</v>
      </c>
      <c r="S1562" s="3">
        <f t="shared" si="979"/>
        <v>10.56000214</v>
      </c>
      <c r="T1562" s="3">
        <f t="shared" si="980"/>
        <v>0</v>
      </c>
      <c r="U1562" s="97" t="str">
        <f t="shared" ref="U1562" si="1030">U1561</f>
        <v>A+J=</v>
      </c>
      <c r="V1562" s="122">
        <f t="shared" si="965"/>
        <v>46315</v>
      </c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>
        <f t="shared" si="1011"/>
        <v>46315</v>
      </c>
      <c r="B1563" s="96">
        <f t="shared" si="967"/>
        <v>1162.4794608899999</v>
      </c>
      <c r="C1563" s="3">
        <f t="shared" si="968"/>
        <v>1148.45226624</v>
      </c>
      <c r="D1563" s="99">
        <f t="shared" si="969"/>
        <v>1088.3119999999999</v>
      </c>
      <c r="E1563" s="120">
        <f>IF(DAY(A1562)=$A$5,VLOOKUP(A1562,[1]A!$E$15:$G$200,3),E1562)</f>
        <v>1091.25</v>
      </c>
      <c r="F1563" s="100">
        <f t="shared" si="970"/>
        <v>45312</v>
      </c>
      <c r="G1563" s="141">
        <f t="shared" si="971"/>
        <v>2.6995934989231252E-3</v>
      </c>
      <c r="H1563" s="101">
        <f t="shared" si="972"/>
        <v>30</v>
      </c>
      <c r="I1563" s="101">
        <f t="shared" si="973"/>
        <v>30</v>
      </c>
      <c r="J1563" s="96">
        <f t="shared" si="974"/>
        <v>1.0026995934989231</v>
      </c>
      <c r="K1563" s="96">
        <v>1</v>
      </c>
      <c r="L1563" s="96">
        <f t="shared" si="975"/>
        <v>1.00269959</v>
      </c>
      <c r="M1563" s="96">
        <f t="shared" si="976"/>
        <v>1151.55261649</v>
      </c>
      <c r="N1563" s="24">
        <f t="shared" si="1014"/>
        <v>51</v>
      </c>
      <c r="O1563" s="95">
        <f t="shared" si="1015"/>
        <v>5.0000000000000001E-3</v>
      </c>
      <c r="P1563" s="96">
        <f t="shared" si="977"/>
        <v>5.7577630800000001</v>
      </c>
      <c r="Q1563" s="5">
        <f t="shared" si="1012"/>
        <v>0.12</v>
      </c>
      <c r="R1563" s="8">
        <f t="shared" si="978"/>
        <v>1.0094887930000001</v>
      </c>
      <c r="S1563" s="3">
        <f t="shared" si="979"/>
        <v>10.9268444</v>
      </c>
      <c r="T1563" s="3">
        <f t="shared" si="980"/>
        <v>16.68460748</v>
      </c>
      <c r="U1563" s="97" t="str">
        <f t="shared" ref="U1563" si="1031">U1562</f>
        <v>A+J=</v>
      </c>
      <c r="V1563" s="122">
        <f t="shared" si="965"/>
        <v>46315</v>
      </c>
      <c r="W1563" s="4"/>
      <c r="X1563" s="17"/>
      <c r="Y1563" s="16"/>
      <c r="Z1563" s="16"/>
      <c r="AD1563" s="5"/>
    </row>
    <row r="1564" spans="1:135" x14ac:dyDescent="0.2">
      <c r="A1564" s="98">
        <f t="shared" si="1011"/>
        <v>46316</v>
      </c>
      <c r="B1564" s="96">
        <f t="shared" si="967"/>
        <v>1146.2436492099998</v>
      </c>
      <c r="C1564" s="3">
        <f t="shared" si="968"/>
        <v>1145.7948534100001</v>
      </c>
      <c r="D1564" s="99">
        <f t="shared" si="969"/>
        <v>1088.3119999999999</v>
      </c>
      <c r="E1564" s="120">
        <f>IF(DAY(A1563)=$A$5,VLOOKUP(A1563,[1]A!$E$15:$G$200,3),E1563)</f>
        <v>1091.25</v>
      </c>
      <c r="F1564" s="100">
        <f t="shared" si="970"/>
        <v>45312</v>
      </c>
      <c r="G1564" s="141">
        <f t="shared" si="971"/>
        <v>2.6995934989231252E-3</v>
      </c>
      <c r="H1564" s="101">
        <f t="shared" si="972"/>
        <v>1</v>
      </c>
      <c r="I1564" s="101">
        <f t="shared" si="973"/>
        <v>31</v>
      </c>
      <c r="J1564" s="96">
        <f t="shared" si="974"/>
        <v>1.0000869701088155</v>
      </c>
      <c r="K1564" s="96">
        <v>1</v>
      </c>
      <c r="L1564" s="96">
        <f t="shared" si="975"/>
        <v>1.0000869699999999</v>
      </c>
      <c r="M1564" s="96">
        <f t="shared" si="976"/>
        <v>1145.8945031799999</v>
      </c>
      <c r="N1564" s="24">
        <f t="shared" si="1014"/>
        <v>0</v>
      </c>
      <c r="O1564" s="95">
        <f t="shared" si="1015"/>
        <v>0</v>
      </c>
      <c r="P1564" s="96">
        <f t="shared" si="977"/>
        <v>0</v>
      </c>
      <c r="Q1564" s="5">
        <f t="shared" si="1012"/>
        <v>0.12</v>
      </c>
      <c r="R1564" s="8">
        <f t="shared" si="978"/>
        <v>1.0003046929999999</v>
      </c>
      <c r="S1564" s="3">
        <f t="shared" si="979"/>
        <v>0.34914603</v>
      </c>
      <c r="T1564" s="3">
        <f t="shared" si="980"/>
        <v>0</v>
      </c>
      <c r="U1564" s="97" t="str">
        <f t="shared" ref="U1564" si="1032">U1563</f>
        <v>A+J=</v>
      </c>
      <c r="V1564" s="122">
        <f t="shared" si="965"/>
        <v>46346</v>
      </c>
      <c r="W1564" s="4"/>
      <c r="X1564" s="17"/>
      <c r="Y1564" s="16"/>
      <c r="Z1564" s="16"/>
      <c r="AD1564" s="5"/>
    </row>
    <row r="1565" spans="1:135" x14ac:dyDescent="0.2">
      <c r="A1565" s="98">
        <f t="shared" si="1011"/>
        <v>46317</v>
      </c>
      <c r="B1565" s="96">
        <f t="shared" si="967"/>
        <v>1146.69261347</v>
      </c>
      <c r="C1565" s="3">
        <f t="shared" si="968"/>
        <v>1145.7948534100001</v>
      </c>
      <c r="D1565" s="99">
        <f t="shared" si="969"/>
        <v>1088.3119999999999</v>
      </c>
      <c r="E1565" s="120">
        <f>IF(DAY(A1564)=$A$5,VLOOKUP(A1564,[1]A!$E$15:$G$200,3),E1564)</f>
        <v>1091.25</v>
      </c>
      <c r="F1565" s="100">
        <f t="shared" si="970"/>
        <v>45312</v>
      </c>
      <c r="G1565" s="141">
        <f t="shared" si="971"/>
        <v>2.6995934989231252E-3</v>
      </c>
      <c r="H1565" s="101">
        <f t="shared" si="972"/>
        <v>2</v>
      </c>
      <c r="I1565" s="101">
        <f t="shared" si="973"/>
        <v>31</v>
      </c>
      <c r="J1565" s="96">
        <f t="shared" si="974"/>
        <v>1.0001739477814309</v>
      </c>
      <c r="K1565" s="96">
        <v>1</v>
      </c>
      <c r="L1565" s="96">
        <f t="shared" si="975"/>
        <v>1.00017394</v>
      </c>
      <c r="M1565" s="96">
        <f t="shared" si="976"/>
        <v>1145.9941529600001</v>
      </c>
      <c r="N1565" s="24">
        <f t="shared" si="1014"/>
        <v>0</v>
      </c>
      <c r="O1565" s="95">
        <f t="shared" si="1015"/>
        <v>0</v>
      </c>
      <c r="P1565" s="96">
        <f t="shared" si="977"/>
        <v>0</v>
      </c>
      <c r="Q1565" s="5">
        <f t="shared" si="1012"/>
        <v>0.12</v>
      </c>
      <c r="R1565" s="8">
        <f t="shared" si="978"/>
        <v>1.0006094800000001</v>
      </c>
      <c r="S1565" s="3">
        <f t="shared" si="979"/>
        <v>0.69846050999999998</v>
      </c>
      <c r="T1565" s="3">
        <f t="shared" si="980"/>
        <v>0</v>
      </c>
      <c r="U1565" s="97" t="str">
        <f t="shared" ref="U1565" si="1033">U1564</f>
        <v>A+J=</v>
      </c>
      <c r="V1565" s="122">
        <f t="shared" si="965"/>
        <v>46346</v>
      </c>
      <c r="W1565" s="4"/>
      <c r="X1565" s="17"/>
      <c r="Y1565" s="16"/>
      <c r="Z1565" s="16"/>
      <c r="AD1565" s="5"/>
    </row>
    <row r="1566" spans="1:135" x14ac:dyDescent="0.2">
      <c r="A1566" s="98">
        <f t="shared" si="1011"/>
        <v>46318</v>
      </c>
      <c r="B1566" s="96">
        <f t="shared" si="967"/>
        <v>1147.14176686</v>
      </c>
      <c r="C1566" s="3">
        <f t="shared" si="968"/>
        <v>1145.7948534100001</v>
      </c>
      <c r="D1566" s="99">
        <f t="shared" si="969"/>
        <v>1088.3119999999999</v>
      </c>
      <c r="E1566" s="120">
        <f>IF(DAY(A1565)=$A$5,VLOOKUP(A1565,[1]A!$E$15:$G$200,3),E1565)</f>
        <v>1091.25</v>
      </c>
      <c r="F1566" s="100">
        <f t="shared" si="970"/>
        <v>45312</v>
      </c>
      <c r="G1566" s="141">
        <f t="shared" si="971"/>
        <v>2.6995934989231252E-3</v>
      </c>
      <c r="H1566" s="101">
        <f t="shared" si="972"/>
        <v>3</v>
      </c>
      <c r="I1566" s="101">
        <f t="shared" si="973"/>
        <v>31</v>
      </c>
      <c r="J1566" s="96">
        <f t="shared" si="974"/>
        <v>1.0002609330185039</v>
      </c>
      <c r="K1566" s="96">
        <v>1</v>
      </c>
      <c r="L1566" s="96">
        <f t="shared" si="975"/>
        <v>1.00026093</v>
      </c>
      <c r="M1566" s="96">
        <f t="shared" si="976"/>
        <v>1146.09382566</v>
      </c>
      <c r="N1566" s="24">
        <f t="shared" si="1014"/>
        <v>0</v>
      </c>
      <c r="O1566" s="95">
        <f t="shared" si="1015"/>
        <v>0</v>
      </c>
      <c r="P1566" s="96">
        <f t="shared" si="977"/>
        <v>0</v>
      </c>
      <c r="Q1566" s="5">
        <f t="shared" si="1012"/>
        <v>0.12</v>
      </c>
      <c r="R1566" s="8">
        <f t="shared" si="978"/>
        <v>1.000914359</v>
      </c>
      <c r="S1566" s="3">
        <f t="shared" si="979"/>
        <v>1.0479411999999999</v>
      </c>
      <c r="T1566" s="3">
        <f t="shared" si="980"/>
        <v>0</v>
      </c>
      <c r="U1566" s="97" t="str">
        <f t="shared" ref="U1566" si="1034">U1565</f>
        <v>A+J=</v>
      </c>
      <c r="V1566" s="122">
        <f t="shared" si="965"/>
        <v>46346</v>
      </c>
      <c r="W1566" s="4"/>
      <c r="X1566" s="17"/>
      <c r="Y1566" s="16"/>
      <c r="Z1566" s="16"/>
      <c r="AD1566" s="5"/>
    </row>
    <row r="1567" spans="1:135" x14ac:dyDescent="0.2">
      <c r="A1567" s="98">
        <f t="shared" si="1011"/>
        <v>46319</v>
      </c>
      <c r="B1567" s="96">
        <f t="shared" si="967"/>
        <v>1147.5910876099999</v>
      </c>
      <c r="C1567" s="3">
        <f t="shared" si="968"/>
        <v>1145.7948534100001</v>
      </c>
      <c r="D1567" s="99">
        <f t="shared" si="969"/>
        <v>1088.3119999999999</v>
      </c>
      <c r="E1567" s="120">
        <f>IF(DAY(A1566)=$A$5,VLOOKUP(A1566,[1]A!$E$15:$G$200,3),E1566)</f>
        <v>1091.25</v>
      </c>
      <c r="F1567" s="100">
        <f t="shared" si="970"/>
        <v>45312</v>
      </c>
      <c r="G1567" s="141">
        <f t="shared" si="971"/>
        <v>2.6995934989231252E-3</v>
      </c>
      <c r="H1567" s="101">
        <f t="shared" si="972"/>
        <v>4</v>
      </c>
      <c r="I1567" s="101">
        <f t="shared" si="973"/>
        <v>31</v>
      </c>
      <c r="J1567" s="96">
        <f t="shared" si="974"/>
        <v>1.0003479258206924</v>
      </c>
      <c r="K1567" s="96">
        <v>1</v>
      </c>
      <c r="L1567" s="96">
        <f t="shared" si="975"/>
        <v>1.0003479200000001</v>
      </c>
      <c r="M1567" s="96">
        <f t="shared" si="976"/>
        <v>1146.19349835</v>
      </c>
      <c r="N1567" s="24">
        <f t="shared" si="1014"/>
        <v>0</v>
      </c>
      <c r="O1567" s="95">
        <f t="shared" si="1015"/>
        <v>0</v>
      </c>
      <c r="P1567" s="96">
        <f t="shared" si="977"/>
        <v>0</v>
      </c>
      <c r="Q1567" s="5">
        <f t="shared" si="1012"/>
        <v>0.12</v>
      </c>
      <c r="R1567" s="8">
        <f t="shared" si="978"/>
        <v>1.0012193309999999</v>
      </c>
      <c r="S1567" s="3">
        <f t="shared" si="979"/>
        <v>1.3975892599999999</v>
      </c>
      <c r="T1567" s="3">
        <f t="shared" si="980"/>
        <v>0</v>
      </c>
      <c r="U1567" s="97" t="str">
        <f t="shared" ref="U1567" si="1035">U1566</f>
        <v>A+J=</v>
      </c>
      <c r="V1567" s="122">
        <f t="shared" si="965"/>
        <v>46346</v>
      </c>
      <c r="W1567" s="4"/>
      <c r="X1567" s="17"/>
      <c r="Y1567" s="16"/>
      <c r="Z1567" s="16"/>
      <c r="AD1567" s="5"/>
    </row>
    <row r="1568" spans="1:135" x14ac:dyDescent="0.2">
      <c r="A1568" s="98">
        <f t="shared" si="1011"/>
        <v>46320</v>
      </c>
      <c r="B1568" s="96">
        <f t="shared" si="967"/>
        <v>1148.0405872400001</v>
      </c>
      <c r="C1568" s="3">
        <f t="shared" si="968"/>
        <v>1145.7948534100001</v>
      </c>
      <c r="D1568" s="99">
        <f t="shared" si="969"/>
        <v>1088.3119999999999</v>
      </c>
      <c r="E1568" s="120">
        <f>IF(DAY(A1567)=$A$5,VLOOKUP(A1567,[1]A!$E$15:$G$200,3),E1567)</f>
        <v>1091.25</v>
      </c>
      <c r="F1568" s="100">
        <f t="shared" si="970"/>
        <v>45312</v>
      </c>
      <c r="G1568" s="141">
        <f t="shared" si="971"/>
        <v>2.6995934989231252E-3</v>
      </c>
      <c r="H1568" s="101">
        <f t="shared" si="972"/>
        <v>5</v>
      </c>
      <c r="I1568" s="101">
        <f t="shared" si="973"/>
        <v>31</v>
      </c>
      <c r="J1568" s="96">
        <f t="shared" si="974"/>
        <v>1.0004349261886545</v>
      </c>
      <c r="K1568" s="96">
        <v>1</v>
      </c>
      <c r="L1568" s="96">
        <f t="shared" si="975"/>
        <v>1.00043492</v>
      </c>
      <c r="M1568" s="96">
        <f t="shared" si="976"/>
        <v>1146.2931825000001</v>
      </c>
      <c r="N1568" s="24">
        <f t="shared" si="1014"/>
        <v>0</v>
      </c>
      <c r="O1568" s="95">
        <f t="shared" si="1015"/>
        <v>0</v>
      </c>
      <c r="P1568" s="96">
        <f t="shared" si="977"/>
        <v>0</v>
      </c>
      <c r="Q1568" s="5">
        <f t="shared" si="1012"/>
        <v>0.12</v>
      </c>
      <c r="R1568" s="8">
        <f t="shared" si="978"/>
        <v>1.001524396</v>
      </c>
      <c r="S1568" s="3">
        <f t="shared" si="979"/>
        <v>1.7474047399999999</v>
      </c>
      <c r="T1568" s="3">
        <f t="shared" si="980"/>
        <v>0</v>
      </c>
      <c r="U1568" s="97" t="str">
        <f t="shared" ref="U1568" si="1036">U1567</f>
        <v>A+J=</v>
      </c>
      <c r="V1568" s="122">
        <f t="shared" si="965"/>
        <v>46346</v>
      </c>
      <c r="W1568" s="4"/>
      <c r="X1568" s="17"/>
      <c r="Y1568" s="16"/>
      <c r="Z1568" s="16"/>
      <c r="AD1568" s="5"/>
    </row>
    <row r="1569" spans="1:30" x14ac:dyDescent="0.2">
      <c r="A1569" s="98">
        <f t="shared" si="1011"/>
        <v>46321</v>
      </c>
      <c r="B1569" s="96">
        <f t="shared" si="967"/>
        <v>1148.4902657800001</v>
      </c>
      <c r="C1569" s="3">
        <f t="shared" si="968"/>
        <v>1145.7948534100001</v>
      </c>
      <c r="D1569" s="99">
        <f t="shared" si="969"/>
        <v>1088.3119999999999</v>
      </c>
      <c r="E1569" s="120">
        <f>IF(DAY(A1568)=$A$5,VLOOKUP(A1568,[1]A!$E$15:$G$200,3),E1568)</f>
        <v>1091.25</v>
      </c>
      <c r="F1569" s="100">
        <f t="shared" si="970"/>
        <v>45312</v>
      </c>
      <c r="G1569" s="141">
        <f t="shared" si="971"/>
        <v>2.6995934989231252E-3</v>
      </c>
      <c r="H1569" s="101">
        <f t="shared" si="972"/>
        <v>6</v>
      </c>
      <c r="I1569" s="101">
        <f t="shared" si="973"/>
        <v>31</v>
      </c>
      <c r="J1569" s="96">
        <f t="shared" si="974"/>
        <v>1.000521934123048</v>
      </c>
      <c r="K1569" s="96">
        <v>1</v>
      </c>
      <c r="L1569" s="96">
        <f t="shared" si="975"/>
        <v>1.0005219299999999</v>
      </c>
      <c r="M1569" s="96">
        <f t="shared" si="976"/>
        <v>1146.3928781100001</v>
      </c>
      <c r="N1569" s="24">
        <f t="shared" si="1014"/>
        <v>0</v>
      </c>
      <c r="O1569" s="95">
        <f t="shared" si="1015"/>
        <v>0</v>
      </c>
      <c r="P1569" s="96">
        <f t="shared" si="977"/>
        <v>0</v>
      </c>
      <c r="Q1569" s="5">
        <f t="shared" si="1012"/>
        <v>0.12</v>
      </c>
      <c r="R1569" s="8">
        <f t="shared" si="978"/>
        <v>1.001829554</v>
      </c>
      <c r="S1569" s="3">
        <f t="shared" si="979"/>
        <v>2.0973876699999998</v>
      </c>
      <c r="T1569" s="3">
        <f t="shared" si="980"/>
        <v>0</v>
      </c>
      <c r="U1569" s="97" t="str">
        <f t="shared" ref="U1569" si="1037">U1568</f>
        <v>A+J=</v>
      </c>
      <c r="V1569" s="122">
        <f t="shared" si="965"/>
        <v>46346</v>
      </c>
      <c r="W1569" s="4"/>
      <c r="X1569" s="17"/>
      <c r="Y1569" s="16"/>
      <c r="Z1569" s="16"/>
      <c r="AD1569" s="5"/>
    </row>
    <row r="1570" spans="1:30" x14ac:dyDescent="0.2">
      <c r="A1570" s="98">
        <f t="shared" si="1011"/>
        <v>46322</v>
      </c>
      <c r="B1570" s="96">
        <f t="shared" si="967"/>
        <v>1148.9401106500002</v>
      </c>
      <c r="C1570" s="3">
        <f t="shared" si="968"/>
        <v>1145.7948534100001</v>
      </c>
      <c r="D1570" s="99">
        <f t="shared" si="969"/>
        <v>1088.3119999999999</v>
      </c>
      <c r="E1570" s="120">
        <f>IF(DAY(A1569)=$A$5,VLOOKUP(A1569,[1]A!$E$15:$G$200,3),E1569)</f>
        <v>1091.25</v>
      </c>
      <c r="F1570" s="100">
        <f t="shared" si="970"/>
        <v>45312</v>
      </c>
      <c r="G1570" s="141">
        <f t="shared" si="971"/>
        <v>2.6995934989231252E-3</v>
      </c>
      <c r="H1570" s="101">
        <f t="shared" si="972"/>
        <v>7</v>
      </c>
      <c r="I1570" s="101">
        <f t="shared" si="973"/>
        <v>31</v>
      </c>
      <c r="J1570" s="96">
        <f t="shared" si="974"/>
        <v>1.000608949624531</v>
      </c>
      <c r="K1570" s="96">
        <v>1</v>
      </c>
      <c r="L1570" s="96">
        <f t="shared" si="975"/>
        <v>1.00060894</v>
      </c>
      <c r="M1570" s="96">
        <f t="shared" si="976"/>
        <v>1146.4925737200001</v>
      </c>
      <c r="N1570" s="24">
        <f t="shared" si="1014"/>
        <v>0</v>
      </c>
      <c r="O1570" s="95">
        <f t="shared" si="1015"/>
        <v>0</v>
      </c>
      <c r="P1570" s="96">
        <f t="shared" si="977"/>
        <v>0</v>
      </c>
      <c r="Q1570" s="5">
        <f t="shared" si="1012"/>
        <v>0.12</v>
      </c>
      <c r="R1570" s="8">
        <f t="shared" si="978"/>
        <v>1.002134804</v>
      </c>
      <c r="S1570" s="3">
        <f t="shared" si="979"/>
        <v>2.4475369300000001</v>
      </c>
      <c r="T1570" s="3">
        <f t="shared" si="980"/>
        <v>0</v>
      </c>
      <c r="U1570" s="97" t="str">
        <f t="shared" ref="U1570" si="1038">U1569</f>
        <v>A+J=</v>
      </c>
      <c r="V1570" s="122">
        <f t="shared" si="965"/>
        <v>46346</v>
      </c>
      <c r="W1570" s="4"/>
      <c r="X1570" s="17"/>
      <c r="Y1570" s="16"/>
      <c r="Z1570" s="16"/>
      <c r="AD1570" s="5"/>
    </row>
    <row r="1571" spans="1:30" x14ac:dyDescent="0.2">
      <c r="A1571" s="98">
        <f t="shared" si="1011"/>
        <v>46323</v>
      </c>
      <c r="B1571" s="96">
        <f t="shared" si="967"/>
        <v>1149.3901471299998</v>
      </c>
      <c r="C1571" s="3">
        <f t="shared" si="968"/>
        <v>1145.7948534100001</v>
      </c>
      <c r="D1571" s="99">
        <f t="shared" si="969"/>
        <v>1088.3119999999999</v>
      </c>
      <c r="E1571" s="120">
        <f>IF(DAY(A1570)=$A$5,VLOOKUP(A1570,[1]A!$E$15:$G$200,3),E1570)</f>
        <v>1091.25</v>
      </c>
      <c r="F1571" s="100">
        <f t="shared" si="970"/>
        <v>45312</v>
      </c>
      <c r="G1571" s="141">
        <f t="shared" si="971"/>
        <v>2.6995934989231252E-3</v>
      </c>
      <c r="H1571" s="101">
        <f t="shared" si="972"/>
        <v>8</v>
      </c>
      <c r="I1571" s="101">
        <f t="shared" si="973"/>
        <v>31</v>
      </c>
      <c r="J1571" s="96">
        <f t="shared" si="974"/>
        <v>1.0006959726937616</v>
      </c>
      <c r="K1571" s="96">
        <v>1</v>
      </c>
      <c r="L1571" s="96">
        <f t="shared" si="975"/>
        <v>1.00069597</v>
      </c>
      <c r="M1571" s="96">
        <f t="shared" si="976"/>
        <v>1146.5922922499999</v>
      </c>
      <c r="N1571" s="24">
        <f t="shared" si="1014"/>
        <v>0</v>
      </c>
      <c r="O1571" s="95">
        <f t="shared" si="1015"/>
        <v>0</v>
      </c>
      <c r="P1571" s="96">
        <f t="shared" si="977"/>
        <v>0</v>
      </c>
      <c r="Q1571" s="5">
        <f t="shared" si="1012"/>
        <v>0.12</v>
      </c>
      <c r="R1571" s="8">
        <f t="shared" si="978"/>
        <v>1.002440148</v>
      </c>
      <c r="S1571" s="3">
        <f t="shared" si="979"/>
        <v>2.79785488</v>
      </c>
      <c r="T1571" s="3">
        <f t="shared" si="980"/>
        <v>0</v>
      </c>
      <c r="U1571" s="97" t="str">
        <f t="shared" ref="U1571" si="1039">U1570</f>
        <v>A+J=</v>
      </c>
      <c r="V1571" s="122">
        <f t="shared" si="965"/>
        <v>46346</v>
      </c>
      <c r="W1571" s="4"/>
      <c r="X1571" s="17"/>
      <c r="Y1571" s="16"/>
      <c r="Z1571" s="16"/>
      <c r="AD1571" s="5"/>
    </row>
    <row r="1572" spans="1:30" x14ac:dyDescent="0.2">
      <c r="A1572" s="98">
        <f t="shared" si="1011"/>
        <v>46324</v>
      </c>
      <c r="B1572" s="96">
        <f t="shared" si="967"/>
        <v>1149.84035116</v>
      </c>
      <c r="C1572" s="3">
        <f t="shared" si="968"/>
        <v>1145.7948534100001</v>
      </c>
      <c r="D1572" s="99">
        <f t="shared" si="969"/>
        <v>1088.3119999999999</v>
      </c>
      <c r="E1572" s="120">
        <f>IF(DAY(A1571)=$A$5,VLOOKUP(A1571,[1]A!$E$15:$G$200,3),E1571)</f>
        <v>1091.25</v>
      </c>
      <c r="F1572" s="100">
        <f t="shared" si="970"/>
        <v>45312</v>
      </c>
      <c r="G1572" s="141">
        <f t="shared" si="971"/>
        <v>2.6995934989231252E-3</v>
      </c>
      <c r="H1572" s="101">
        <f t="shared" si="972"/>
        <v>9</v>
      </c>
      <c r="I1572" s="101">
        <f t="shared" si="973"/>
        <v>31</v>
      </c>
      <c r="J1572" s="96">
        <f t="shared" si="974"/>
        <v>1.000783003331398</v>
      </c>
      <c r="K1572" s="96">
        <v>1</v>
      </c>
      <c r="L1572" s="96">
        <f t="shared" si="975"/>
        <v>1.000783</v>
      </c>
      <c r="M1572" s="96">
        <f t="shared" si="976"/>
        <v>1146.6920107799999</v>
      </c>
      <c r="N1572" s="24">
        <f t="shared" si="1014"/>
        <v>0</v>
      </c>
      <c r="O1572" s="95">
        <f t="shared" si="1015"/>
        <v>0</v>
      </c>
      <c r="P1572" s="96">
        <f t="shared" si="977"/>
        <v>0</v>
      </c>
      <c r="Q1572" s="5">
        <f t="shared" si="1012"/>
        <v>0.12</v>
      </c>
      <c r="R1572" s="8">
        <f t="shared" si="978"/>
        <v>1.002745585</v>
      </c>
      <c r="S1572" s="3">
        <f t="shared" si="979"/>
        <v>3.14834038</v>
      </c>
      <c r="T1572" s="3">
        <f t="shared" si="980"/>
        <v>0</v>
      </c>
      <c r="U1572" s="97" t="str">
        <f t="shared" ref="U1572" si="1040">U1571</f>
        <v>A+J=</v>
      </c>
      <c r="V1572" s="122">
        <f t="shared" si="965"/>
        <v>46346</v>
      </c>
      <c r="W1572" s="4"/>
      <c r="X1572" s="17"/>
      <c r="Y1572" s="16"/>
      <c r="Z1572" s="16"/>
      <c r="AD1572" s="5"/>
    </row>
    <row r="1573" spans="1:30" x14ac:dyDescent="0.2">
      <c r="A1573" s="98">
        <f t="shared" si="1011"/>
        <v>46325</v>
      </c>
      <c r="B1573" s="96">
        <f t="shared" si="967"/>
        <v>1150.2907342400001</v>
      </c>
      <c r="C1573" s="3">
        <f t="shared" si="968"/>
        <v>1145.7948534100001</v>
      </c>
      <c r="D1573" s="99">
        <f t="shared" si="969"/>
        <v>1088.3119999999999</v>
      </c>
      <c r="E1573" s="120">
        <f>IF(DAY(A1572)=$A$5,VLOOKUP(A1572,[1]A!$E$15:$G$200,3),E1572)</f>
        <v>1091.25</v>
      </c>
      <c r="F1573" s="100">
        <f t="shared" si="970"/>
        <v>45312</v>
      </c>
      <c r="G1573" s="141">
        <f t="shared" si="971"/>
        <v>2.6995934989231252E-3</v>
      </c>
      <c r="H1573" s="101">
        <f t="shared" si="972"/>
        <v>10</v>
      </c>
      <c r="I1573" s="101">
        <f t="shared" si="973"/>
        <v>31</v>
      </c>
      <c r="J1573" s="96">
        <f t="shared" si="974"/>
        <v>1.0008700415380984</v>
      </c>
      <c r="K1573" s="96">
        <v>1</v>
      </c>
      <c r="L1573" s="96">
        <f t="shared" si="975"/>
        <v>1.0008700399999999</v>
      </c>
      <c r="M1573" s="96">
        <f t="shared" si="976"/>
        <v>1146.79174076</v>
      </c>
      <c r="N1573" s="24">
        <f t="shared" si="1014"/>
        <v>0</v>
      </c>
      <c r="O1573" s="95">
        <f t="shared" si="1015"/>
        <v>0</v>
      </c>
      <c r="P1573" s="96">
        <f t="shared" si="977"/>
        <v>0</v>
      </c>
      <c r="Q1573" s="5">
        <f t="shared" si="1012"/>
        <v>0.12</v>
      </c>
      <c r="R1573" s="8">
        <f t="shared" si="978"/>
        <v>1.0030511150000001</v>
      </c>
      <c r="S1573" s="3">
        <f t="shared" si="979"/>
        <v>3.4989934800000002</v>
      </c>
      <c r="T1573" s="3">
        <f t="shared" si="980"/>
        <v>0</v>
      </c>
      <c r="U1573" s="97" t="str">
        <f t="shared" ref="U1573" si="1041">U1572</f>
        <v>A+J=</v>
      </c>
      <c r="V1573" s="122">
        <f t="shared" si="965"/>
        <v>46346</v>
      </c>
      <c r="W1573" s="4"/>
      <c r="X1573" s="17"/>
      <c r="Y1573" s="16"/>
      <c r="Z1573" s="16"/>
      <c r="AD1573" s="5"/>
    </row>
    <row r="1574" spans="1:30" x14ac:dyDescent="0.2">
      <c r="A1574" s="98">
        <f t="shared" si="1011"/>
        <v>46326</v>
      </c>
      <c r="B1574" s="96">
        <f t="shared" si="967"/>
        <v>1150.74128492</v>
      </c>
      <c r="C1574" s="3">
        <f t="shared" si="968"/>
        <v>1145.7948534100001</v>
      </c>
      <c r="D1574" s="99">
        <f t="shared" si="969"/>
        <v>1088.3119999999999</v>
      </c>
      <c r="E1574" s="120">
        <f>IF(DAY(A1573)=$A$5,VLOOKUP(A1573,[1]A!$E$15:$G$200,3),E1573)</f>
        <v>1091.25</v>
      </c>
      <c r="F1574" s="100">
        <f t="shared" si="970"/>
        <v>45312</v>
      </c>
      <c r="G1574" s="141">
        <f t="shared" si="971"/>
        <v>2.6995934989231252E-3</v>
      </c>
      <c r="H1574" s="101">
        <f t="shared" si="972"/>
        <v>11</v>
      </c>
      <c r="I1574" s="101">
        <f t="shared" si="973"/>
        <v>31</v>
      </c>
      <c r="J1574" s="96">
        <f t="shared" si="974"/>
        <v>1.0009570873145213</v>
      </c>
      <c r="K1574" s="96">
        <v>1</v>
      </c>
      <c r="L1574" s="96">
        <f t="shared" si="975"/>
        <v>1.0009570800000001</v>
      </c>
      <c r="M1574" s="96">
        <f t="shared" si="976"/>
        <v>1146.8914707399999</v>
      </c>
      <c r="N1574" s="24">
        <f t="shared" si="1014"/>
        <v>0</v>
      </c>
      <c r="O1574" s="95">
        <f t="shared" si="1015"/>
        <v>0</v>
      </c>
      <c r="P1574" s="96">
        <f t="shared" si="977"/>
        <v>0</v>
      </c>
      <c r="Q1574" s="5">
        <f t="shared" si="1012"/>
        <v>0.12</v>
      </c>
      <c r="R1574" s="8">
        <f t="shared" si="978"/>
        <v>1.0033567379999999</v>
      </c>
      <c r="S1574" s="3">
        <f t="shared" si="979"/>
        <v>3.8498141800000001</v>
      </c>
      <c r="T1574" s="3">
        <f t="shared" si="980"/>
        <v>0</v>
      </c>
      <c r="U1574" s="97" t="str">
        <f t="shared" ref="U1574" si="1042">U1573</f>
        <v>A+J=</v>
      </c>
      <c r="V1574" s="122">
        <f t="shared" si="965"/>
        <v>46346</v>
      </c>
      <c r="W1574" s="4"/>
      <c r="X1574" s="17"/>
      <c r="Y1574" s="16"/>
      <c r="Z1574" s="16"/>
      <c r="AD1574" s="5"/>
    </row>
    <row r="1575" spans="1:30" x14ac:dyDescent="0.2">
      <c r="A1575" s="98">
        <f t="shared" si="1011"/>
        <v>46327</v>
      </c>
      <c r="B1575" s="96">
        <f t="shared" si="967"/>
        <v>1151.19202623</v>
      </c>
      <c r="C1575" s="3">
        <f t="shared" si="968"/>
        <v>1145.7948534100001</v>
      </c>
      <c r="D1575" s="99">
        <f t="shared" si="969"/>
        <v>1088.3119999999999</v>
      </c>
      <c r="E1575" s="120">
        <f>IF(DAY(A1574)=$A$5,VLOOKUP(A1574,[1]A!$E$15:$G$200,3),E1574)</f>
        <v>1091.25</v>
      </c>
      <c r="F1575" s="100">
        <f t="shared" si="970"/>
        <v>45312</v>
      </c>
      <c r="G1575" s="141">
        <f t="shared" si="971"/>
        <v>2.6995934989231252E-3</v>
      </c>
      <c r="H1575" s="101">
        <f t="shared" si="972"/>
        <v>12</v>
      </c>
      <c r="I1575" s="101">
        <f t="shared" si="973"/>
        <v>31</v>
      </c>
      <c r="J1575" s="96">
        <f t="shared" si="974"/>
        <v>1.0010441406613246</v>
      </c>
      <c r="K1575" s="96">
        <v>1</v>
      </c>
      <c r="L1575" s="96">
        <f t="shared" si="975"/>
        <v>1.0010441400000001</v>
      </c>
      <c r="M1575" s="96">
        <f t="shared" si="976"/>
        <v>1146.99122364</v>
      </c>
      <c r="N1575" s="24">
        <f t="shared" si="1014"/>
        <v>0</v>
      </c>
      <c r="O1575" s="95">
        <f t="shared" si="1015"/>
        <v>0</v>
      </c>
      <c r="P1575" s="96">
        <f t="shared" si="977"/>
        <v>0</v>
      </c>
      <c r="Q1575" s="5">
        <f t="shared" si="1012"/>
        <v>0.12</v>
      </c>
      <c r="R1575" s="8">
        <f t="shared" si="978"/>
        <v>1.0036624540000001</v>
      </c>
      <c r="S1575" s="3">
        <f t="shared" si="979"/>
        <v>4.2008025900000003</v>
      </c>
      <c r="T1575" s="3">
        <f t="shared" si="980"/>
        <v>0</v>
      </c>
      <c r="U1575" s="97" t="str">
        <f t="shared" ref="U1575" si="1043">U1574</f>
        <v>A+J=</v>
      </c>
      <c r="V1575" s="122">
        <f t="shared" si="965"/>
        <v>46346</v>
      </c>
      <c r="W1575" s="4"/>
      <c r="X1575" s="17"/>
      <c r="Y1575" s="16"/>
      <c r="Z1575" s="16"/>
      <c r="AD1575" s="5"/>
    </row>
    <row r="1576" spans="1:30" x14ac:dyDescent="0.2">
      <c r="A1576" s="98">
        <f t="shared" si="1011"/>
        <v>46328</v>
      </c>
      <c r="B1576" s="96">
        <f t="shared" si="967"/>
        <v>1151.64293636</v>
      </c>
      <c r="C1576" s="3">
        <f t="shared" si="968"/>
        <v>1145.7948534100001</v>
      </c>
      <c r="D1576" s="99">
        <f t="shared" si="969"/>
        <v>1088.3119999999999</v>
      </c>
      <c r="E1576" s="120">
        <f>IF(DAY(A1575)=$A$5,VLOOKUP(A1575,[1]A!$E$15:$G$200,3),E1575)</f>
        <v>1091.25</v>
      </c>
      <c r="F1576" s="100">
        <f t="shared" si="970"/>
        <v>45312</v>
      </c>
      <c r="G1576" s="141">
        <f t="shared" si="971"/>
        <v>2.6995934989231252E-3</v>
      </c>
      <c r="H1576" s="101">
        <f t="shared" si="972"/>
        <v>13</v>
      </c>
      <c r="I1576" s="101">
        <f t="shared" si="973"/>
        <v>31</v>
      </c>
      <c r="J1576" s="96">
        <f t="shared" si="974"/>
        <v>1.0011312015791671</v>
      </c>
      <c r="K1576" s="96">
        <v>1</v>
      </c>
      <c r="L1576" s="96">
        <f t="shared" si="975"/>
        <v>1.0011312000000001</v>
      </c>
      <c r="M1576" s="96">
        <f t="shared" si="976"/>
        <v>1147.0909765399999</v>
      </c>
      <c r="N1576" s="24">
        <f t="shared" si="1014"/>
        <v>0</v>
      </c>
      <c r="O1576" s="95">
        <f t="shared" si="1015"/>
        <v>0</v>
      </c>
      <c r="P1576" s="96">
        <f t="shared" si="977"/>
        <v>0</v>
      </c>
      <c r="Q1576" s="5">
        <f t="shared" si="1012"/>
        <v>0.12</v>
      </c>
      <c r="R1576" s="8">
        <f t="shared" si="978"/>
        <v>1.0039682640000001</v>
      </c>
      <c r="S1576" s="3">
        <f t="shared" si="979"/>
        <v>4.5519598200000004</v>
      </c>
      <c r="T1576" s="3">
        <f t="shared" si="980"/>
        <v>0</v>
      </c>
      <c r="U1576" s="97" t="str">
        <f t="shared" ref="U1576" si="1044">U1575</f>
        <v>A+J=</v>
      </c>
      <c r="V1576" s="122">
        <f t="shared" si="965"/>
        <v>46346</v>
      </c>
      <c r="W1576" s="4"/>
      <c r="X1576" s="17"/>
      <c r="Y1576" s="16"/>
      <c r="Z1576" s="16"/>
      <c r="AD1576" s="5"/>
    </row>
    <row r="1577" spans="1:30" x14ac:dyDescent="0.2">
      <c r="A1577" s="98">
        <f t="shared" si="1011"/>
        <v>46329</v>
      </c>
      <c r="B1577" s="96">
        <f t="shared" si="967"/>
        <v>1152.09402456</v>
      </c>
      <c r="C1577" s="3">
        <f t="shared" si="968"/>
        <v>1145.7948534100001</v>
      </c>
      <c r="D1577" s="99">
        <f t="shared" si="969"/>
        <v>1088.3119999999999</v>
      </c>
      <c r="E1577" s="120">
        <f>IF(DAY(A1576)=$A$5,VLOOKUP(A1576,[1]A!$E$15:$G$200,3),E1576)</f>
        <v>1091.25</v>
      </c>
      <c r="F1577" s="100">
        <f t="shared" si="970"/>
        <v>45312</v>
      </c>
      <c r="G1577" s="141">
        <f t="shared" si="971"/>
        <v>2.6995934989231252E-3</v>
      </c>
      <c r="H1577" s="101">
        <f t="shared" si="972"/>
        <v>14</v>
      </c>
      <c r="I1577" s="101">
        <f t="shared" si="973"/>
        <v>31</v>
      </c>
      <c r="J1577" s="96">
        <f t="shared" si="974"/>
        <v>1.0012182700687071</v>
      </c>
      <c r="K1577" s="96">
        <v>1</v>
      </c>
      <c r="L1577" s="96">
        <f t="shared" si="975"/>
        <v>1.0012182700000001</v>
      </c>
      <c r="M1577" s="96">
        <f t="shared" si="976"/>
        <v>1147.1907409</v>
      </c>
      <c r="N1577" s="24">
        <f t="shared" si="1014"/>
        <v>0</v>
      </c>
      <c r="O1577" s="95">
        <f t="shared" si="1015"/>
        <v>0</v>
      </c>
      <c r="P1577" s="96">
        <f t="shared" si="977"/>
        <v>0</v>
      </c>
      <c r="Q1577" s="5">
        <f t="shared" si="1012"/>
        <v>0.12</v>
      </c>
      <c r="R1577" s="8">
        <f t="shared" si="978"/>
        <v>1.0042741660000001</v>
      </c>
      <c r="S1577" s="3">
        <f t="shared" si="979"/>
        <v>4.9032836599999996</v>
      </c>
      <c r="T1577" s="3">
        <f t="shared" si="980"/>
        <v>0</v>
      </c>
      <c r="U1577" s="97" t="str">
        <f t="shared" ref="U1577" si="1045">U1576</f>
        <v>A+J=</v>
      </c>
      <c r="V1577" s="122">
        <f t="shared" si="965"/>
        <v>46346</v>
      </c>
      <c r="W1577" s="4"/>
      <c r="X1577" s="17"/>
      <c r="Y1577" s="16"/>
      <c r="Z1577" s="16"/>
      <c r="AD1577" s="5"/>
    </row>
    <row r="1578" spans="1:30" x14ac:dyDescent="0.2">
      <c r="A1578" s="98">
        <f t="shared" si="1011"/>
        <v>46330</v>
      </c>
      <c r="B1578" s="96">
        <f t="shared" si="967"/>
        <v>1152.5452816299999</v>
      </c>
      <c r="C1578" s="3">
        <f t="shared" si="968"/>
        <v>1145.7948534100001</v>
      </c>
      <c r="D1578" s="99">
        <f t="shared" si="969"/>
        <v>1088.3119999999999</v>
      </c>
      <c r="E1578" s="120">
        <f>IF(DAY(A1577)=$A$5,VLOOKUP(A1577,[1]A!$E$15:$G$200,3),E1577)</f>
        <v>1091.25</v>
      </c>
      <c r="F1578" s="100">
        <f t="shared" si="970"/>
        <v>45312</v>
      </c>
      <c r="G1578" s="141">
        <f t="shared" si="971"/>
        <v>2.6995934989231252E-3</v>
      </c>
      <c r="H1578" s="101">
        <f t="shared" si="972"/>
        <v>15</v>
      </c>
      <c r="I1578" s="101">
        <f t="shared" si="973"/>
        <v>31</v>
      </c>
      <c r="J1578" s="96">
        <f t="shared" si="974"/>
        <v>1.001305346130603</v>
      </c>
      <c r="K1578" s="96">
        <v>1</v>
      </c>
      <c r="L1578" s="96">
        <f t="shared" si="975"/>
        <v>1.00130534</v>
      </c>
      <c r="M1578" s="96">
        <f t="shared" si="976"/>
        <v>1147.2905052599999</v>
      </c>
      <c r="N1578" s="24">
        <f t="shared" si="1014"/>
        <v>0</v>
      </c>
      <c r="O1578" s="95">
        <f t="shared" si="1015"/>
        <v>0</v>
      </c>
      <c r="P1578" s="96">
        <f t="shared" si="977"/>
        <v>0</v>
      </c>
      <c r="Q1578" s="5">
        <f t="shared" si="1012"/>
        <v>0.12</v>
      </c>
      <c r="R1578" s="8">
        <f t="shared" si="978"/>
        <v>1.0045801620000001</v>
      </c>
      <c r="S1578" s="3">
        <f t="shared" si="979"/>
        <v>5.2547763700000001</v>
      </c>
      <c r="T1578" s="3">
        <f t="shared" si="980"/>
        <v>0</v>
      </c>
      <c r="U1578" s="97" t="str">
        <f t="shared" ref="U1578" si="1046">U1577</f>
        <v>A+J=</v>
      </c>
      <c r="V1578" s="122">
        <f t="shared" si="965"/>
        <v>46346</v>
      </c>
      <c r="W1578" s="4"/>
      <c r="X1578" s="17"/>
      <c r="Y1578" s="16"/>
      <c r="Z1578" s="16"/>
      <c r="AD1578" s="5"/>
    </row>
    <row r="1579" spans="1:30" x14ac:dyDescent="0.2">
      <c r="A1579" s="98">
        <f t="shared" si="1011"/>
        <v>46331</v>
      </c>
      <c r="B1579" s="96">
        <f t="shared" si="967"/>
        <v>1152.99671797</v>
      </c>
      <c r="C1579" s="3">
        <f t="shared" si="968"/>
        <v>1145.7948534100001</v>
      </c>
      <c r="D1579" s="99">
        <f t="shared" si="969"/>
        <v>1088.3119999999999</v>
      </c>
      <c r="E1579" s="120">
        <f>IF(DAY(A1578)=$A$5,VLOOKUP(A1578,[1]A!$E$15:$G$200,3),E1578)</f>
        <v>1091.25</v>
      </c>
      <c r="F1579" s="100">
        <f t="shared" si="970"/>
        <v>45312</v>
      </c>
      <c r="G1579" s="141">
        <f t="shared" si="971"/>
        <v>2.6995934989231252E-3</v>
      </c>
      <c r="H1579" s="101">
        <f t="shared" si="972"/>
        <v>16</v>
      </c>
      <c r="I1579" s="101">
        <f t="shared" si="973"/>
        <v>31</v>
      </c>
      <c r="J1579" s="96">
        <f t="shared" si="974"/>
        <v>1.0013924297655135</v>
      </c>
      <c r="K1579" s="96">
        <v>1</v>
      </c>
      <c r="L1579" s="96">
        <f t="shared" si="975"/>
        <v>1.0013924199999999</v>
      </c>
      <c r="M1579" s="96">
        <f t="shared" si="976"/>
        <v>1147.3902810699999</v>
      </c>
      <c r="N1579" s="24">
        <f t="shared" si="1014"/>
        <v>0</v>
      </c>
      <c r="O1579" s="95">
        <f t="shared" si="1015"/>
        <v>0</v>
      </c>
      <c r="P1579" s="96">
        <f t="shared" si="977"/>
        <v>0</v>
      </c>
      <c r="Q1579" s="5">
        <f t="shared" si="1012"/>
        <v>0.12</v>
      </c>
      <c r="R1579" s="8">
        <f t="shared" si="978"/>
        <v>1.0048862510000001</v>
      </c>
      <c r="S1579" s="3">
        <f t="shared" si="979"/>
        <v>5.6064369000000003</v>
      </c>
      <c r="T1579" s="3">
        <f t="shared" si="980"/>
        <v>0</v>
      </c>
      <c r="U1579" s="97" t="str">
        <f t="shared" ref="U1579" si="1047">U1578</f>
        <v>A+J=</v>
      </c>
      <c r="V1579" s="122">
        <f t="shared" ref="V1579:V1642" si="1048">IF(N1578&gt;0,EDATE(V1578,1),V1578)</f>
        <v>46346</v>
      </c>
      <c r="W1579" s="4"/>
      <c r="X1579" s="17"/>
      <c r="Y1579" s="16"/>
      <c r="Z1579" s="16"/>
      <c r="AD1579" s="5"/>
    </row>
    <row r="1580" spans="1:30" x14ac:dyDescent="0.2">
      <c r="A1580" s="98">
        <f t="shared" si="1011"/>
        <v>46332</v>
      </c>
      <c r="B1580" s="96">
        <f t="shared" si="967"/>
        <v>1153.4483451599999</v>
      </c>
      <c r="C1580" s="3">
        <f t="shared" si="968"/>
        <v>1145.7948534100001</v>
      </c>
      <c r="D1580" s="99">
        <f t="shared" si="969"/>
        <v>1088.3119999999999</v>
      </c>
      <c r="E1580" s="120">
        <f>IF(DAY(A1579)=$A$5,VLOOKUP(A1579,[1]A!$E$15:$G$200,3),E1579)</f>
        <v>1091.25</v>
      </c>
      <c r="F1580" s="100">
        <f t="shared" si="970"/>
        <v>45312</v>
      </c>
      <c r="G1580" s="141">
        <f t="shared" si="971"/>
        <v>2.6995934989231252E-3</v>
      </c>
      <c r="H1580" s="101">
        <f t="shared" si="972"/>
        <v>17</v>
      </c>
      <c r="I1580" s="101">
        <f t="shared" si="973"/>
        <v>31</v>
      </c>
      <c r="J1580" s="96">
        <f t="shared" si="974"/>
        <v>1.0014795209740972</v>
      </c>
      <c r="K1580" s="96">
        <v>1</v>
      </c>
      <c r="L1580" s="96">
        <f t="shared" si="975"/>
        <v>1.00147952</v>
      </c>
      <c r="M1580" s="96">
        <f t="shared" si="976"/>
        <v>1147.49007981</v>
      </c>
      <c r="N1580" s="24">
        <f t="shared" si="1014"/>
        <v>0</v>
      </c>
      <c r="O1580" s="95">
        <f t="shared" si="1015"/>
        <v>0</v>
      </c>
      <c r="P1580" s="96">
        <f t="shared" si="977"/>
        <v>0</v>
      </c>
      <c r="Q1580" s="5">
        <f t="shared" si="1012"/>
        <v>0.12</v>
      </c>
      <c r="R1580" s="8">
        <f t="shared" si="978"/>
        <v>1.0051924329999999</v>
      </c>
      <c r="S1580" s="3">
        <f t="shared" si="979"/>
        <v>5.9582653499999996</v>
      </c>
      <c r="T1580" s="3">
        <f t="shared" si="980"/>
        <v>0</v>
      </c>
      <c r="U1580" s="97" t="str">
        <f t="shared" ref="U1580" si="1049">U1579</f>
        <v>A+J=</v>
      </c>
      <c r="V1580" s="122">
        <f t="shared" si="1048"/>
        <v>46346</v>
      </c>
      <c r="W1580" s="4"/>
      <c r="X1580" s="17"/>
      <c r="Y1580" s="16"/>
      <c r="Z1580" s="16"/>
      <c r="AD1580" s="5"/>
    </row>
    <row r="1581" spans="1:30" x14ac:dyDescent="0.2">
      <c r="A1581" s="98">
        <f t="shared" si="1011"/>
        <v>46333</v>
      </c>
      <c r="B1581" s="96">
        <f t="shared" ref="B1581:B1644" si="1050">(M1581+S1581)</f>
        <v>1153.90012981</v>
      </c>
      <c r="C1581" s="3">
        <f t="shared" ref="C1581:C1644" si="1051">IF(N1580&gt;0,M1580-P1580,C1580)</f>
        <v>1145.7948534100001</v>
      </c>
      <c r="D1581" s="99">
        <f t="shared" ref="D1581:D1644" si="1052">IF(E1581=E1580,D1580,E1580)</f>
        <v>1088.3119999999999</v>
      </c>
      <c r="E1581" s="120">
        <f>IF(DAY(A1580)=$A$5,VLOOKUP(A1580,[1]A!$E$15:$G$200,3),E1580)</f>
        <v>1091.25</v>
      </c>
      <c r="F1581" s="100">
        <f t="shared" ref="F1581:F1644" si="1053">IF(D1581=D1580,F1580,EDATE(A1581,-1))</f>
        <v>45312</v>
      </c>
      <c r="G1581" s="141">
        <f t="shared" ref="G1581:G1644" si="1054">(E1581/D1581)-1</f>
        <v>2.6995934989231252E-3</v>
      </c>
      <c r="H1581" s="101">
        <f t="shared" ref="H1581:H1644" si="1055">IF(A1581&gt;A$7,IF(DAY(A1581)=A$5+1,1,H1580+1),0)</f>
        <v>18</v>
      </c>
      <c r="I1581" s="101">
        <f t="shared" ref="I1581:I1644" si="1056">IF(DAY(A1581)=A$5+1,DAY(EOMONTH(A1581,0)),I1580)</f>
        <v>31</v>
      </c>
      <c r="J1581" s="96">
        <f t="shared" ref="J1581:J1644" si="1057">IF(E1581&gt;D1581,((E1581/D1581)^(H1581/I1581)),1)</f>
        <v>1.001566619757013</v>
      </c>
      <c r="K1581" s="96">
        <v>1</v>
      </c>
      <c r="L1581" s="96">
        <f t="shared" ref="L1581:L1644" si="1058">TRUNC(J1581*K1581,8)</f>
        <v>1.00156661</v>
      </c>
      <c r="M1581" s="96">
        <f t="shared" ref="M1581:M1644" si="1059">TRUNC(C1581*L1581,8)</f>
        <v>1147.58986708</v>
      </c>
      <c r="N1581" s="24">
        <f t="shared" si="1014"/>
        <v>0</v>
      </c>
      <c r="O1581" s="95">
        <f t="shared" si="1015"/>
        <v>0</v>
      </c>
      <c r="P1581" s="96">
        <f t="shared" ref="P1581:P1644" si="1060">IF(O1581&gt;0,TRUNC(O1581*M1581,8),0)</f>
        <v>0</v>
      </c>
      <c r="Q1581" s="5">
        <f t="shared" si="1012"/>
        <v>0.12</v>
      </c>
      <c r="R1581" s="8">
        <f t="shared" ref="R1581:R1644" si="1061">ROUND((1+Q1581)^(30/360)^(H1581/I1581),9)</f>
        <v>1.005498709</v>
      </c>
      <c r="S1581" s="3">
        <f t="shared" ref="S1581:S1644" si="1062">TRUNC(M1581*(R1581-1),8)</f>
        <v>6.3102627299999998</v>
      </c>
      <c r="T1581" s="3">
        <f t="shared" ref="T1581:T1644" si="1063">IF(N1581&gt;0,P1581+S1581,0)</f>
        <v>0</v>
      </c>
      <c r="U1581" s="97" t="str">
        <f t="shared" ref="U1581" si="1064">U1580</f>
        <v>A+J=</v>
      </c>
      <c r="V1581" s="122">
        <f t="shared" si="1048"/>
        <v>46346</v>
      </c>
      <c r="W1581" s="4"/>
      <c r="X1581" s="17"/>
      <c r="Y1581" s="16"/>
      <c r="Z1581" s="16"/>
      <c r="AD1581" s="5"/>
    </row>
    <row r="1582" spans="1:30" x14ac:dyDescent="0.2">
      <c r="A1582" s="98">
        <f t="shared" si="1011"/>
        <v>46334</v>
      </c>
      <c r="B1582" s="96">
        <f t="shared" si="1050"/>
        <v>1154.35210536</v>
      </c>
      <c r="C1582" s="3">
        <f t="shared" si="1051"/>
        <v>1145.7948534100001</v>
      </c>
      <c r="D1582" s="99">
        <f t="shared" si="1052"/>
        <v>1088.3119999999999</v>
      </c>
      <c r="E1582" s="120">
        <f>IF(DAY(A1581)=$A$5,VLOOKUP(A1581,[1]A!$E$15:$G$200,3),E1581)</f>
        <v>1091.25</v>
      </c>
      <c r="F1582" s="100">
        <f t="shared" si="1053"/>
        <v>45312</v>
      </c>
      <c r="G1582" s="141">
        <f t="shared" si="1054"/>
        <v>2.6995934989231252E-3</v>
      </c>
      <c r="H1582" s="101">
        <f t="shared" si="1055"/>
        <v>19</v>
      </c>
      <c r="I1582" s="101">
        <f t="shared" si="1056"/>
        <v>31</v>
      </c>
      <c r="J1582" s="96">
        <f t="shared" si="1057"/>
        <v>1.0016537261149192</v>
      </c>
      <c r="K1582" s="96">
        <v>1</v>
      </c>
      <c r="L1582" s="96">
        <f t="shared" si="1058"/>
        <v>1.00165372</v>
      </c>
      <c r="M1582" s="96">
        <f t="shared" si="1059"/>
        <v>1147.6896772699999</v>
      </c>
      <c r="N1582" s="24">
        <f t="shared" si="1014"/>
        <v>0</v>
      </c>
      <c r="O1582" s="95">
        <f t="shared" si="1015"/>
        <v>0</v>
      </c>
      <c r="P1582" s="96">
        <f t="shared" si="1060"/>
        <v>0</v>
      </c>
      <c r="Q1582" s="5">
        <f t="shared" si="1012"/>
        <v>0.12</v>
      </c>
      <c r="R1582" s="8">
        <f t="shared" si="1061"/>
        <v>1.0058050780000001</v>
      </c>
      <c r="S1582" s="3">
        <f t="shared" si="1062"/>
        <v>6.6624280899999997</v>
      </c>
      <c r="T1582" s="3">
        <f t="shared" si="1063"/>
        <v>0</v>
      </c>
      <c r="U1582" s="97" t="str">
        <f t="shared" ref="U1582" si="1065">U1581</f>
        <v>A+J=</v>
      </c>
      <c r="V1582" s="122">
        <f t="shared" si="1048"/>
        <v>46346</v>
      </c>
      <c r="W1582" s="4"/>
      <c r="X1582" s="17"/>
      <c r="Y1582" s="16"/>
      <c r="Z1582" s="16"/>
      <c r="AD1582" s="5"/>
    </row>
    <row r="1583" spans="1:30" x14ac:dyDescent="0.2">
      <c r="A1583" s="98">
        <f t="shared" si="1011"/>
        <v>46335</v>
      </c>
      <c r="B1583" s="96">
        <f t="shared" si="1050"/>
        <v>1154.8042603499998</v>
      </c>
      <c r="C1583" s="3">
        <f t="shared" si="1051"/>
        <v>1145.7948534100001</v>
      </c>
      <c r="D1583" s="99">
        <f t="shared" si="1052"/>
        <v>1088.3119999999999</v>
      </c>
      <c r="E1583" s="120">
        <f>IF(DAY(A1582)=$A$5,VLOOKUP(A1582,[1]A!$E$15:$G$200,3),E1582)</f>
        <v>1091.25</v>
      </c>
      <c r="F1583" s="100">
        <f t="shared" si="1053"/>
        <v>45312</v>
      </c>
      <c r="G1583" s="141">
        <f t="shared" si="1054"/>
        <v>2.6995934989231252E-3</v>
      </c>
      <c r="H1583" s="101">
        <f t="shared" si="1055"/>
        <v>20</v>
      </c>
      <c r="I1583" s="101">
        <f t="shared" si="1056"/>
        <v>31</v>
      </c>
      <c r="J1583" s="96">
        <f t="shared" si="1057"/>
        <v>1.0017408400484749</v>
      </c>
      <c r="K1583" s="96">
        <v>1</v>
      </c>
      <c r="L1583" s="96">
        <f t="shared" si="1058"/>
        <v>1.0017408400000001</v>
      </c>
      <c r="M1583" s="96">
        <f t="shared" si="1059"/>
        <v>1147.7894989199999</v>
      </c>
      <c r="N1583" s="24">
        <f t="shared" si="1014"/>
        <v>0</v>
      </c>
      <c r="O1583" s="95">
        <f t="shared" si="1015"/>
        <v>0</v>
      </c>
      <c r="P1583" s="96">
        <f t="shared" si="1060"/>
        <v>0</v>
      </c>
      <c r="Q1583" s="5">
        <f t="shared" si="1012"/>
        <v>0.12</v>
      </c>
      <c r="R1583" s="8">
        <f t="shared" si="1061"/>
        <v>1.00611154</v>
      </c>
      <c r="S1583" s="3">
        <f t="shared" si="1062"/>
        <v>7.0147614300000001</v>
      </c>
      <c r="T1583" s="3">
        <f t="shared" si="1063"/>
        <v>0</v>
      </c>
      <c r="U1583" s="97" t="str">
        <f t="shared" ref="U1583" si="1066">U1582</f>
        <v>A+J=</v>
      </c>
      <c r="V1583" s="122">
        <f t="shared" si="1048"/>
        <v>46346</v>
      </c>
      <c r="W1583" s="4"/>
      <c r="X1583" s="17"/>
      <c r="Y1583" s="16"/>
      <c r="Z1583" s="16"/>
      <c r="AD1583" s="5"/>
    </row>
    <row r="1584" spans="1:30" x14ac:dyDescent="0.2">
      <c r="A1584" s="98">
        <f t="shared" si="1011"/>
        <v>46336</v>
      </c>
      <c r="B1584" s="96">
        <f t="shared" si="1050"/>
        <v>1155.2565832700002</v>
      </c>
      <c r="C1584" s="3">
        <f t="shared" si="1051"/>
        <v>1145.7948534100001</v>
      </c>
      <c r="D1584" s="99">
        <f t="shared" si="1052"/>
        <v>1088.3119999999999</v>
      </c>
      <c r="E1584" s="120">
        <f>IF(DAY(A1583)=$A$5,VLOOKUP(A1583,[1]A!$E$15:$G$200,3),E1583)</f>
        <v>1091.25</v>
      </c>
      <c r="F1584" s="100">
        <f t="shared" si="1053"/>
        <v>45312</v>
      </c>
      <c r="G1584" s="141">
        <f t="shared" si="1054"/>
        <v>2.6995934989231252E-3</v>
      </c>
      <c r="H1584" s="101">
        <f t="shared" si="1055"/>
        <v>21</v>
      </c>
      <c r="I1584" s="101">
        <f t="shared" si="1056"/>
        <v>31</v>
      </c>
      <c r="J1584" s="96">
        <f t="shared" si="1057"/>
        <v>1.001827961558339</v>
      </c>
      <c r="K1584" s="96">
        <v>1</v>
      </c>
      <c r="L1584" s="96">
        <f t="shared" si="1058"/>
        <v>1.00182796</v>
      </c>
      <c r="M1584" s="96">
        <f t="shared" si="1059"/>
        <v>1147.8893205700001</v>
      </c>
      <c r="N1584" s="24">
        <f t="shared" si="1014"/>
        <v>0</v>
      </c>
      <c r="O1584" s="95">
        <f t="shared" si="1015"/>
        <v>0</v>
      </c>
      <c r="P1584" s="96">
        <f t="shared" si="1060"/>
        <v>0</v>
      </c>
      <c r="Q1584" s="5">
        <f t="shared" si="1012"/>
        <v>0.12</v>
      </c>
      <c r="R1584" s="8">
        <f t="shared" si="1061"/>
        <v>1.0064180949999999</v>
      </c>
      <c r="S1584" s="3">
        <f t="shared" si="1062"/>
        <v>7.3672627000000004</v>
      </c>
      <c r="T1584" s="3">
        <f t="shared" si="1063"/>
        <v>0</v>
      </c>
      <c r="U1584" s="97" t="str">
        <f t="shared" ref="U1584" si="1067">U1583</f>
        <v>A+J=</v>
      </c>
      <c r="V1584" s="122">
        <f t="shared" si="1048"/>
        <v>46346</v>
      </c>
      <c r="W1584" s="4"/>
      <c r="X1584" s="17"/>
      <c r="Y1584" s="16"/>
      <c r="Z1584" s="16"/>
      <c r="AD1584" s="5"/>
    </row>
    <row r="1585" spans="1:30" x14ac:dyDescent="0.2">
      <c r="A1585" s="98">
        <f t="shared" si="1011"/>
        <v>46337</v>
      </c>
      <c r="B1585" s="96">
        <f t="shared" si="1050"/>
        <v>1155.7090868400001</v>
      </c>
      <c r="C1585" s="3">
        <f t="shared" si="1051"/>
        <v>1145.7948534100001</v>
      </c>
      <c r="D1585" s="99">
        <f t="shared" si="1052"/>
        <v>1088.3119999999999</v>
      </c>
      <c r="E1585" s="120">
        <f>IF(DAY(A1584)=$A$5,VLOOKUP(A1584,[1]A!$E$15:$G$200,3),E1584)</f>
        <v>1091.25</v>
      </c>
      <c r="F1585" s="100">
        <f t="shared" si="1053"/>
        <v>45312</v>
      </c>
      <c r="G1585" s="141">
        <f t="shared" si="1054"/>
        <v>2.6995934989231252E-3</v>
      </c>
      <c r="H1585" s="101">
        <f t="shared" si="1055"/>
        <v>22</v>
      </c>
      <c r="I1585" s="101">
        <f t="shared" si="1056"/>
        <v>31</v>
      </c>
      <c r="J1585" s="96">
        <f t="shared" si="1057"/>
        <v>1.0019150906451701</v>
      </c>
      <c r="K1585" s="96">
        <v>1</v>
      </c>
      <c r="L1585" s="96">
        <f t="shared" si="1058"/>
        <v>1.00191509</v>
      </c>
      <c r="M1585" s="96">
        <f t="shared" si="1059"/>
        <v>1147.98915367</v>
      </c>
      <c r="N1585" s="24">
        <f t="shared" si="1014"/>
        <v>0</v>
      </c>
      <c r="O1585" s="95">
        <f t="shared" si="1015"/>
        <v>0</v>
      </c>
      <c r="P1585" s="96">
        <f t="shared" si="1060"/>
        <v>0</v>
      </c>
      <c r="Q1585" s="5">
        <f t="shared" si="1012"/>
        <v>0.12</v>
      </c>
      <c r="R1585" s="8">
        <f t="shared" si="1061"/>
        <v>1.006724744</v>
      </c>
      <c r="S1585" s="3">
        <f t="shared" si="1062"/>
        <v>7.71993317</v>
      </c>
      <c r="T1585" s="3">
        <f t="shared" si="1063"/>
        <v>0</v>
      </c>
      <c r="U1585" s="97" t="str">
        <f t="shared" ref="U1585" si="1068">U1584</f>
        <v>A+J=</v>
      </c>
      <c r="V1585" s="122">
        <f t="shared" si="1048"/>
        <v>46346</v>
      </c>
      <c r="W1585" s="4"/>
      <c r="X1585" s="17"/>
      <c r="Y1585" s="16"/>
      <c r="Z1585" s="16"/>
      <c r="AD1585" s="5"/>
    </row>
    <row r="1586" spans="1:30" x14ac:dyDescent="0.2">
      <c r="A1586" s="98">
        <f t="shared" si="1011"/>
        <v>46338</v>
      </c>
      <c r="B1586" s="96">
        <f t="shared" si="1050"/>
        <v>1156.1617595599998</v>
      </c>
      <c r="C1586" s="3">
        <f t="shared" si="1051"/>
        <v>1145.7948534100001</v>
      </c>
      <c r="D1586" s="99">
        <f t="shared" si="1052"/>
        <v>1088.3119999999999</v>
      </c>
      <c r="E1586" s="120">
        <f>IF(DAY(A1585)=$A$5,VLOOKUP(A1585,[1]A!$E$15:$G$200,3),E1585)</f>
        <v>1091.25</v>
      </c>
      <c r="F1586" s="100">
        <f t="shared" si="1053"/>
        <v>45312</v>
      </c>
      <c r="G1586" s="141">
        <f t="shared" si="1054"/>
        <v>2.6995934989231252E-3</v>
      </c>
      <c r="H1586" s="101">
        <f t="shared" si="1055"/>
        <v>23</v>
      </c>
      <c r="I1586" s="101">
        <f t="shared" si="1056"/>
        <v>31</v>
      </c>
      <c r="J1586" s="96">
        <f t="shared" si="1057"/>
        <v>1.0020022273096274</v>
      </c>
      <c r="K1586" s="96">
        <v>1</v>
      </c>
      <c r="L1586" s="96">
        <f t="shared" si="1058"/>
        <v>1.0020022200000001</v>
      </c>
      <c r="M1586" s="96">
        <f t="shared" si="1059"/>
        <v>1148.0889867799999</v>
      </c>
      <c r="N1586" s="24">
        <f t="shared" si="1014"/>
        <v>0</v>
      </c>
      <c r="O1586" s="95">
        <f t="shared" si="1015"/>
        <v>0</v>
      </c>
      <c r="P1586" s="96">
        <f t="shared" si="1060"/>
        <v>0</v>
      </c>
      <c r="Q1586" s="5">
        <f t="shared" si="1012"/>
        <v>0.12</v>
      </c>
      <c r="R1586" s="8">
        <f t="shared" si="1061"/>
        <v>1.0070314869999999</v>
      </c>
      <c r="S1586" s="3">
        <f t="shared" si="1062"/>
        <v>8.0727727799999993</v>
      </c>
      <c r="T1586" s="3">
        <f t="shared" si="1063"/>
        <v>0</v>
      </c>
      <c r="U1586" s="97" t="str">
        <f t="shared" ref="U1586" si="1069">U1585</f>
        <v>A+J=</v>
      </c>
      <c r="V1586" s="122">
        <f t="shared" si="1048"/>
        <v>46346</v>
      </c>
      <c r="W1586" s="4"/>
      <c r="X1586" s="17"/>
      <c r="Y1586" s="16"/>
      <c r="Z1586" s="16"/>
      <c r="AD1586" s="5"/>
    </row>
    <row r="1587" spans="1:30" x14ac:dyDescent="0.2">
      <c r="A1587" s="98">
        <f t="shared" si="1011"/>
        <v>46339</v>
      </c>
      <c r="B1587" s="96">
        <f t="shared" si="1050"/>
        <v>1156.6146233899999</v>
      </c>
      <c r="C1587" s="3">
        <f t="shared" si="1051"/>
        <v>1145.7948534100001</v>
      </c>
      <c r="D1587" s="99">
        <f t="shared" si="1052"/>
        <v>1088.3119999999999</v>
      </c>
      <c r="E1587" s="120">
        <f>IF(DAY(A1586)=$A$5,VLOOKUP(A1586,[1]A!$E$15:$G$200,3),E1586)</f>
        <v>1091.25</v>
      </c>
      <c r="F1587" s="100">
        <f t="shared" si="1053"/>
        <v>45312</v>
      </c>
      <c r="G1587" s="141">
        <f t="shared" si="1054"/>
        <v>2.6995934989231252E-3</v>
      </c>
      <c r="H1587" s="101">
        <f t="shared" si="1055"/>
        <v>24</v>
      </c>
      <c r="I1587" s="101">
        <f t="shared" si="1056"/>
        <v>31</v>
      </c>
      <c r="J1587" s="96">
        <f t="shared" si="1057"/>
        <v>1.00208937155237</v>
      </c>
      <c r="K1587" s="96">
        <v>1</v>
      </c>
      <c r="L1587" s="96">
        <f t="shared" si="1058"/>
        <v>1.00208937</v>
      </c>
      <c r="M1587" s="96">
        <f t="shared" si="1059"/>
        <v>1148.1888428</v>
      </c>
      <c r="N1587" s="24">
        <f t="shared" si="1014"/>
        <v>0</v>
      </c>
      <c r="O1587" s="95">
        <f t="shared" si="1015"/>
        <v>0</v>
      </c>
      <c r="P1587" s="96">
        <f t="shared" si="1060"/>
        <v>0</v>
      </c>
      <c r="Q1587" s="5">
        <f t="shared" si="1012"/>
        <v>0.12</v>
      </c>
      <c r="R1587" s="8">
        <f t="shared" si="1061"/>
        <v>1.0073383229999999</v>
      </c>
      <c r="S1587" s="3">
        <f t="shared" si="1062"/>
        <v>8.4257805900000005</v>
      </c>
      <c r="T1587" s="3">
        <f t="shared" si="1063"/>
        <v>0</v>
      </c>
      <c r="U1587" s="97" t="str">
        <f t="shared" ref="U1587" si="1070">U1586</f>
        <v>A+J=</v>
      </c>
      <c r="V1587" s="122">
        <f t="shared" si="1048"/>
        <v>46346</v>
      </c>
      <c r="W1587" s="4"/>
      <c r="X1587" s="17"/>
      <c r="Y1587" s="16"/>
      <c r="Z1587" s="16"/>
      <c r="AD1587" s="5"/>
    </row>
    <row r="1588" spans="1:30" x14ac:dyDescent="0.2">
      <c r="A1588" s="98">
        <f t="shared" si="1011"/>
        <v>46340</v>
      </c>
      <c r="B1588" s="96">
        <f t="shared" si="1050"/>
        <v>1157.0676552899999</v>
      </c>
      <c r="C1588" s="3">
        <f t="shared" si="1051"/>
        <v>1145.7948534100001</v>
      </c>
      <c r="D1588" s="99">
        <f t="shared" si="1052"/>
        <v>1088.3119999999999</v>
      </c>
      <c r="E1588" s="120">
        <f>IF(DAY(A1587)=$A$5,VLOOKUP(A1587,[1]A!$E$15:$G$200,3),E1587)</f>
        <v>1091.25</v>
      </c>
      <c r="F1588" s="100">
        <f t="shared" si="1053"/>
        <v>45312</v>
      </c>
      <c r="G1588" s="141">
        <f t="shared" si="1054"/>
        <v>2.6995934989231252E-3</v>
      </c>
      <c r="H1588" s="101">
        <f t="shared" si="1055"/>
        <v>25</v>
      </c>
      <c r="I1588" s="101">
        <f t="shared" si="1056"/>
        <v>31</v>
      </c>
      <c r="J1588" s="96">
        <f t="shared" si="1057"/>
        <v>1.0021765233740567</v>
      </c>
      <c r="K1588" s="96">
        <v>1</v>
      </c>
      <c r="L1588" s="96">
        <f t="shared" si="1058"/>
        <v>1.0021765199999999</v>
      </c>
      <c r="M1588" s="96">
        <f t="shared" si="1059"/>
        <v>1148.28869882</v>
      </c>
      <c r="N1588" s="24">
        <f t="shared" si="1014"/>
        <v>0</v>
      </c>
      <c r="O1588" s="95">
        <f t="shared" si="1015"/>
        <v>0</v>
      </c>
      <c r="P1588" s="96">
        <f t="shared" si="1060"/>
        <v>0</v>
      </c>
      <c r="Q1588" s="5">
        <f t="shared" si="1012"/>
        <v>0.12</v>
      </c>
      <c r="R1588" s="8">
        <f t="shared" si="1061"/>
        <v>1.0076452520000001</v>
      </c>
      <c r="S1588" s="3">
        <f t="shared" si="1062"/>
        <v>8.7789564700000007</v>
      </c>
      <c r="T1588" s="3">
        <f t="shared" si="1063"/>
        <v>0</v>
      </c>
      <c r="U1588" s="97" t="str">
        <f t="shared" ref="U1588" si="1071">U1587</f>
        <v>A+J=</v>
      </c>
      <c r="V1588" s="122">
        <f t="shared" si="1048"/>
        <v>46346</v>
      </c>
      <c r="W1588" s="4"/>
      <c r="X1588" s="17"/>
      <c r="Y1588" s="16"/>
      <c r="Z1588" s="16"/>
      <c r="AD1588" s="5"/>
    </row>
    <row r="1589" spans="1:30" x14ac:dyDescent="0.2">
      <c r="A1589" s="98">
        <f t="shared" si="1011"/>
        <v>46341</v>
      </c>
      <c r="B1589" s="96">
        <f t="shared" si="1050"/>
        <v>1157.52086798</v>
      </c>
      <c r="C1589" s="3">
        <f t="shared" si="1051"/>
        <v>1145.7948534100001</v>
      </c>
      <c r="D1589" s="99">
        <f t="shared" si="1052"/>
        <v>1088.3119999999999</v>
      </c>
      <c r="E1589" s="120">
        <f>IF(DAY(A1588)=$A$5,VLOOKUP(A1588,[1]A!$E$15:$G$200,3),E1588)</f>
        <v>1091.25</v>
      </c>
      <c r="F1589" s="100">
        <f t="shared" si="1053"/>
        <v>45312</v>
      </c>
      <c r="G1589" s="141">
        <f t="shared" si="1054"/>
        <v>2.6995934989231252E-3</v>
      </c>
      <c r="H1589" s="101">
        <f t="shared" si="1055"/>
        <v>26</v>
      </c>
      <c r="I1589" s="101">
        <f t="shared" si="1056"/>
        <v>31</v>
      </c>
      <c r="J1589" s="96">
        <f t="shared" si="1057"/>
        <v>1.0022636827753468</v>
      </c>
      <c r="K1589" s="96">
        <v>1</v>
      </c>
      <c r="L1589" s="96">
        <f t="shared" si="1058"/>
        <v>1.00226368</v>
      </c>
      <c r="M1589" s="96">
        <f t="shared" si="1059"/>
        <v>1148.3885663000001</v>
      </c>
      <c r="N1589" s="24">
        <f t="shared" si="1014"/>
        <v>0</v>
      </c>
      <c r="O1589" s="95">
        <f t="shared" si="1015"/>
        <v>0</v>
      </c>
      <c r="P1589" s="96">
        <f t="shared" si="1060"/>
        <v>0</v>
      </c>
      <c r="Q1589" s="5">
        <f t="shared" si="1012"/>
        <v>0.12</v>
      </c>
      <c r="R1589" s="8">
        <f t="shared" si="1061"/>
        <v>1.0079522750000001</v>
      </c>
      <c r="S1589" s="3">
        <f t="shared" si="1062"/>
        <v>9.1323016799999994</v>
      </c>
      <c r="T1589" s="3">
        <f t="shared" si="1063"/>
        <v>0</v>
      </c>
      <c r="U1589" s="97" t="str">
        <f t="shared" ref="U1589" si="1072">U1588</f>
        <v>A+J=</v>
      </c>
      <c r="V1589" s="122">
        <f t="shared" si="1048"/>
        <v>46346</v>
      </c>
      <c r="W1589" s="4"/>
      <c r="X1589" s="17"/>
      <c r="Y1589" s="16"/>
      <c r="Z1589" s="16"/>
      <c r="AD1589" s="5"/>
    </row>
    <row r="1590" spans="1:30" x14ac:dyDescent="0.2">
      <c r="A1590" s="98">
        <f t="shared" si="1011"/>
        <v>46342</v>
      </c>
      <c r="B1590" s="96">
        <f t="shared" si="1050"/>
        <v>1157.9742488099998</v>
      </c>
      <c r="C1590" s="3">
        <f t="shared" si="1051"/>
        <v>1145.7948534100001</v>
      </c>
      <c r="D1590" s="99">
        <f t="shared" si="1052"/>
        <v>1088.3119999999999</v>
      </c>
      <c r="E1590" s="120">
        <f>IF(DAY(A1589)=$A$5,VLOOKUP(A1589,[1]A!$E$15:$G$200,3),E1589)</f>
        <v>1091.25</v>
      </c>
      <c r="F1590" s="100">
        <f t="shared" si="1053"/>
        <v>45312</v>
      </c>
      <c r="G1590" s="141">
        <f t="shared" si="1054"/>
        <v>2.6995934989231252E-3</v>
      </c>
      <c r="H1590" s="101">
        <f t="shared" si="1055"/>
        <v>27</v>
      </c>
      <c r="I1590" s="101">
        <f t="shared" si="1056"/>
        <v>31</v>
      </c>
      <c r="J1590" s="96">
        <f t="shared" si="1057"/>
        <v>1.0023508497568998</v>
      </c>
      <c r="K1590" s="96">
        <v>1</v>
      </c>
      <c r="L1590" s="96">
        <f t="shared" si="1058"/>
        <v>1.0023508400000001</v>
      </c>
      <c r="M1590" s="96">
        <f t="shared" si="1059"/>
        <v>1148.4884337799999</v>
      </c>
      <c r="N1590" s="24">
        <f t="shared" si="1014"/>
        <v>0</v>
      </c>
      <c r="O1590" s="95">
        <f t="shared" si="1015"/>
        <v>0</v>
      </c>
      <c r="P1590" s="96">
        <f t="shared" si="1060"/>
        <v>0</v>
      </c>
      <c r="Q1590" s="5">
        <f t="shared" si="1012"/>
        <v>0.12</v>
      </c>
      <c r="R1590" s="8">
        <f t="shared" si="1061"/>
        <v>1.0082593909999999</v>
      </c>
      <c r="S1590" s="3">
        <f t="shared" si="1062"/>
        <v>9.4858150299999995</v>
      </c>
      <c r="T1590" s="3">
        <f t="shared" si="1063"/>
        <v>0</v>
      </c>
      <c r="U1590" s="97" t="str">
        <f t="shared" ref="U1590" si="1073">U1589</f>
        <v>A+J=</v>
      </c>
      <c r="V1590" s="122">
        <f t="shared" si="1048"/>
        <v>46346</v>
      </c>
      <c r="W1590" s="4"/>
      <c r="X1590" s="17"/>
      <c r="Y1590" s="16"/>
      <c r="Z1590" s="16"/>
      <c r="AD1590" s="5"/>
    </row>
    <row r="1591" spans="1:30" x14ac:dyDescent="0.2">
      <c r="A1591" s="98">
        <f t="shared" si="1011"/>
        <v>46343</v>
      </c>
      <c r="B1591" s="96">
        <f t="shared" si="1050"/>
        <v>1158.42782205</v>
      </c>
      <c r="C1591" s="3">
        <f t="shared" si="1051"/>
        <v>1145.7948534100001</v>
      </c>
      <c r="D1591" s="99">
        <f t="shared" si="1052"/>
        <v>1088.3119999999999</v>
      </c>
      <c r="E1591" s="120">
        <f>IF(DAY(A1590)=$A$5,VLOOKUP(A1590,[1]A!$E$15:$G$200,3),E1590)</f>
        <v>1091.25</v>
      </c>
      <c r="F1591" s="100">
        <f t="shared" si="1053"/>
        <v>45312</v>
      </c>
      <c r="G1591" s="141">
        <f t="shared" si="1054"/>
        <v>2.6995934989231252E-3</v>
      </c>
      <c r="H1591" s="101">
        <f t="shared" si="1055"/>
        <v>28</v>
      </c>
      <c r="I1591" s="101">
        <f t="shared" si="1056"/>
        <v>31</v>
      </c>
      <c r="J1591" s="96">
        <f t="shared" si="1057"/>
        <v>1.0024380243193745</v>
      </c>
      <c r="K1591" s="96">
        <v>1</v>
      </c>
      <c r="L1591" s="96">
        <f t="shared" si="1058"/>
        <v>1.00243802</v>
      </c>
      <c r="M1591" s="96">
        <f t="shared" si="1059"/>
        <v>1148.5883241700001</v>
      </c>
      <c r="N1591" s="24">
        <f t="shared" si="1014"/>
        <v>0</v>
      </c>
      <c r="O1591" s="95">
        <f t="shared" si="1015"/>
        <v>0</v>
      </c>
      <c r="P1591" s="96">
        <f t="shared" si="1060"/>
        <v>0</v>
      </c>
      <c r="Q1591" s="5">
        <f t="shared" si="1012"/>
        <v>0.12</v>
      </c>
      <c r="R1591" s="8">
        <f t="shared" si="1061"/>
        <v>1.0085666010000001</v>
      </c>
      <c r="S1591" s="3">
        <f t="shared" si="1062"/>
        <v>9.8394978799999997</v>
      </c>
      <c r="T1591" s="3">
        <f t="shared" si="1063"/>
        <v>0</v>
      </c>
      <c r="U1591" s="97" t="str">
        <f t="shared" ref="U1591" si="1074">U1590</f>
        <v>A+J=</v>
      </c>
      <c r="V1591" s="122">
        <f t="shared" si="1048"/>
        <v>46346</v>
      </c>
      <c r="W1591" s="4"/>
      <c r="X1591" s="17"/>
      <c r="Y1591" s="16"/>
      <c r="Z1591" s="16"/>
      <c r="AD1591" s="5"/>
    </row>
    <row r="1592" spans="1:30" x14ac:dyDescent="0.2">
      <c r="A1592" s="98">
        <f t="shared" si="1011"/>
        <v>46344</v>
      </c>
      <c r="B1592" s="96">
        <f t="shared" si="1050"/>
        <v>1158.8815646599999</v>
      </c>
      <c r="C1592" s="3">
        <f t="shared" si="1051"/>
        <v>1145.7948534100001</v>
      </c>
      <c r="D1592" s="99">
        <f t="shared" si="1052"/>
        <v>1088.3119999999999</v>
      </c>
      <c r="E1592" s="120">
        <f>IF(DAY(A1591)=$A$5,VLOOKUP(A1591,[1]A!$E$15:$G$200,3),E1591)</f>
        <v>1091.25</v>
      </c>
      <c r="F1592" s="100">
        <f t="shared" si="1053"/>
        <v>45312</v>
      </c>
      <c r="G1592" s="141">
        <f t="shared" si="1054"/>
        <v>2.6995934989231252E-3</v>
      </c>
      <c r="H1592" s="101">
        <f t="shared" si="1055"/>
        <v>29</v>
      </c>
      <c r="I1592" s="101">
        <f t="shared" si="1056"/>
        <v>31</v>
      </c>
      <c r="J1592" s="96">
        <f t="shared" si="1057"/>
        <v>1.0025252064634302</v>
      </c>
      <c r="K1592" s="96">
        <v>1</v>
      </c>
      <c r="L1592" s="96">
        <f t="shared" si="1058"/>
        <v>1.0025252</v>
      </c>
      <c r="M1592" s="96">
        <f t="shared" si="1059"/>
        <v>1148.6882145699999</v>
      </c>
      <c r="N1592" s="24">
        <f t="shared" si="1014"/>
        <v>0</v>
      </c>
      <c r="O1592" s="95">
        <f t="shared" si="1015"/>
        <v>0</v>
      </c>
      <c r="P1592" s="96">
        <f t="shared" si="1060"/>
        <v>0</v>
      </c>
      <c r="Q1592" s="5">
        <f t="shared" si="1012"/>
        <v>0.12</v>
      </c>
      <c r="R1592" s="8">
        <f t="shared" si="1061"/>
        <v>1.008873905</v>
      </c>
      <c r="S1592" s="3">
        <f t="shared" si="1062"/>
        <v>10.193350089999999</v>
      </c>
      <c r="T1592" s="3">
        <f t="shared" si="1063"/>
        <v>0</v>
      </c>
      <c r="U1592" s="97" t="str">
        <f t="shared" ref="U1592" si="1075">U1591</f>
        <v>A+J=</v>
      </c>
      <c r="V1592" s="122">
        <f t="shared" si="1048"/>
        <v>46346</v>
      </c>
      <c r="W1592" s="4"/>
      <c r="X1592" s="17"/>
      <c r="Y1592" s="16"/>
      <c r="Z1592" s="16"/>
      <c r="AD1592" s="5"/>
    </row>
    <row r="1593" spans="1:30" x14ac:dyDescent="0.2">
      <c r="A1593" s="98">
        <f t="shared" si="1011"/>
        <v>46345</v>
      </c>
      <c r="B1593" s="96">
        <f t="shared" si="1050"/>
        <v>1159.33548705</v>
      </c>
      <c r="C1593" s="3">
        <f t="shared" si="1051"/>
        <v>1145.7948534100001</v>
      </c>
      <c r="D1593" s="99">
        <f t="shared" si="1052"/>
        <v>1088.3119999999999</v>
      </c>
      <c r="E1593" s="120">
        <f>IF(DAY(A1592)=$A$5,VLOOKUP(A1592,[1]A!$E$15:$G$200,3),E1592)</f>
        <v>1091.25</v>
      </c>
      <c r="F1593" s="100">
        <f t="shared" si="1053"/>
        <v>45312</v>
      </c>
      <c r="G1593" s="141">
        <f t="shared" si="1054"/>
        <v>2.6995934989231252E-3</v>
      </c>
      <c r="H1593" s="101">
        <f t="shared" si="1055"/>
        <v>30</v>
      </c>
      <c r="I1593" s="101">
        <f t="shared" si="1056"/>
        <v>31</v>
      </c>
      <c r="J1593" s="96">
        <f t="shared" si="1057"/>
        <v>1.0026123961897266</v>
      </c>
      <c r="K1593" s="96">
        <v>1</v>
      </c>
      <c r="L1593" s="96">
        <f t="shared" si="1058"/>
        <v>1.0026123899999999</v>
      </c>
      <c r="M1593" s="96">
        <f t="shared" si="1059"/>
        <v>1148.7881164200001</v>
      </c>
      <c r="N1593" s="24">
        <f t="shared" si="1014"/>
        <v>0</v>
      </c>
      <c r="O1593" s="95">
        <f t="shared" si="1015"/>
        <v>0</v>
      </c>
      <c r="P1593" s="96">
        <f t="shared" si="1060"/>
        <v>0</v>
      </c>
      <c r="Q1593" s="5">
        <f t="shared" si="1012"/>
        <v>0.12</v>
      </c>
      <c r="R1593" s="8">
        <f t="shared" si="1061"/>
        <v>1.009181302</v>
      </c>
      <c r="S1593" s="3">
        <f t="shared" si="1062"/>
        <v>10.54737063</v>
      </c>
      <c r="T1593" s="3">
        <f t="shared" si="1063"/>
        <v>0</v>
      </c>
      <c r="U1593" s="97" t="str">
        <f t="shared" ref="U1593" si="1076">U1592</f>
        <v>A+J=</v>
      </c>
      <c r="V1593" s="122">
        <f t="shared" si="1048"/>
        <v>46346</v>
      </c>
      <c r="W1593" s="4"/>
      <c r="X1593" s="17"/>
      <c r="Y1593" s="16"/>
      <c r="Z1593" s="16"/>
      <c r="AD1593" s="5"/>
    </row>
    <row r="1594" spans="1:30" x14ac:dyDescent="0.2">
      <c r="A1594" s="98">
        <f t="shared" si="1011"/>
        <v>46346</v>
      </c>
      <c r="B1594" s="96">
        <f t="shared" si="1050"/>
        <v>1159.78959042</v>
      </c>
      <c r="C1594" s="3">
        <f t="shared" si="1051"/>
        <v>1145.7948534100001</v>
      </c>
      <c r="D1594" s="99">
        <f t="shared" si="1052"/>
        <v>1088.3119999999999</v>
      </c>
      <c r="E1594" s="120">
        <f>IF(DAY(A1593)=$A$5,VLOOKUP(A1593,[1]A!$E$15:$G$200,3),E1593)</f>
        <v>1091.25</v>
      </c>
      <c r="F1594" s="100">
        <f t="shared" si="1053"/>
        <v>45312</v>
      </c>
      <c r="G1594" s="141">
        <f t="shared" si="1054"/>
        <v>2.6995934989231252E-3</v>
      </c>
      <c r="H1594" s="101">
        <f t="shared" si="1055"/>
        <v>31</v>
      </c>
      <c r="I1594" s="101">
        <f t="shared" si="1056"/>
        <v>31</v>
      </c>
      <c r="J1594" s="96">
        <f t="shared" si="1057"/>
        <v>1.0026995934989231</v>
      </c>
      <c r="K1594" s="96">
        <v>1</v>
      </c>
      <c r="L1594" s="96">
        <f t="shared" si="1058"/>
        <v>1.00269959</v>
      </c>
      <c r="M1594" s="96">
        <f t="shared" si="1059"/>
        <v>1148.88802973</v>
      </c>
      <c r="N1594" s="24">
        <f t="shared" si="1014"/>
        <v>52</v>
      </c>
      <c r="O1594" s="95">
        <f t="shared" si="1015"/>
        <v>5.0000000000000001E-3</v>
      </c>
      <c r="P1594" s="96">
        <f t="shared" si="1060"/>
        <v>5.74444014</v>
      </c>
      <c r="Q1594" s="5">
        <f t="shared" si="1012"/>
        <v>0.12</v>
      </c>
      <c r="R1594" s="8">
        <f t="shared" si="1061"/>
        <v>1.0094887930000001</v>
      </c>
      <c r="S1594" s="3">
        <f t="shared" si="1062"/>
        <v>10.90156069</v>
      </c>
      <c r="T1594" s="3">
        <f t="shared" si="1063"/>
        <v>16.646000829999998</v>
      </c>
      <c r="U1594" s="97" t="str">
        <f t="shared" ref="U1594" si="1077">U1593</f>
        <v>A+J=</v>
      </c>
      <c r="V1594" s="122">
        <f t="shared" si="1048"/>
        <v>46346</v>
      </c>
      <c r="W1594" s="4"/>
      <c r="X1594" s="17"/>
      <c r="Y1594" s="16"/>
      <c r="Z1594" s="16"/>
      <c r="AD1594" s="5"/>
    </row>
    <row r="1595" spans="1:30" x14ac:dyDescent="0.2">
      <c r="A1595" s="98">
        <f t="shared" si="1011"/>
        <v>46347</v>
      </c>
      <c r="B1595" s="96">
        <f t="shared" si="1050"/>
        <v>1143.60626471</v>
      </c>
      <c r="C1595" s="3">
        <f t="shared" si="1051"/>
        <v>1143.1435895899999</v>
      </c>
      <c r="D1595" s="99">
        <f t="shared" si="1052"/>
        <v>1088.3119999999999</v>
      </c>
      <c r="E1595" s="120">
        <f>IF(DAY(A1594)=$A$5,VLOOKUP(A1594,[1]A!$E$15:$G$200,3),E1594)</f>
        <v>1091.25</v>
      </c>
      <c r="F1595" s="100">
        <f t="shared" si="1053"/>
        <v>45312</v>
      </c>
      <c r="G1595" s="141">
        <f t="shared" si="1054"/>
        <v>2.6995934989231252E-3</v>
      </c>
      <c r="H1595" s="101">
        <f t="shared" si="1055"/>
        <v>1</v>
      </c>
      <c r="I1595" s="101">
        <f t="shared" si="1056"/>
        <v>30</v>
      </c>
      <c r="J1595" s="96">
        <f t="shared" si="1057"/>
        <v>1.0000898692427045</v>
      </c>
      <c r="K1595" s="96">
        <v>1</v>
      </c>
      <c r="L1595" s="96">
        <f t="shared" si="1058"/>
        <v>1.0000898600000001</v>
      </c>
      <c r="M1595" s="96">
        <f t="shared" si="1059"/>
        <v>1143.24631247</v>
      </c>
      <c r="N1595" s="24">
        <f t="shared" si="1014"/>
        <v>0</v>
      </c>
      <c r="O1595" s="95">
        <f t="shared" si="1015"/>
        <v>0</v>
      </c>
      <c r="P1595" s="96">
        <f t="shared" si="1060"/>
        <v>0</v>
      </c>
      <c r="Q1595" s="5">
        <f t="shared" si="1012"/>
        <v>0.12</v>
      </c>
      <c r="R1595" s="8">
        <f t="shared" si="1061"/>
        <v>1.0003148509999999</v>
      </c>
      <c r="S1595" s="3">
        <f t="shared" si="1062"/>
        <v>0.35995223999999998</v>
      </c>
      <c r="T1595" s="3">
        <f t="shared" si="1063"/>
        <v>0</v>
      </c>
      <c r="U1595" s="97" t="str">
        <f t="shared" ref="U1595" si="1078">U1594</f>
        <v>A+J=</v>
      </c>
      <c r="V1595" s="122">
        <f t="shared" si="1048"/>
        <v>46376</v>
      </c>
      <c r="W1595" s="4"/>
      <c r="X1595" s="17"/>
      <c r="Y1595" s="16"/>
      <c r="Z1595" s="16"/>
      <c r="AD1595" s="5"/>
    </row>
    <row r="1596" spans="1:30" x14ac:dyDescent="0.2">
      <c r="A1596" s="98">
        <f t="shared" si="1011"/>
        <v>46348</v>
      </c>
      <c r="B1596" s="96">
        <f t="shared" si="1050"/>
        <v>1144.06914173</v>
      </c>
      <c r="C1596" s="3">
        <f t="shared" si="1051"/>
        <v>1143.1435895899999</v>
      </c>
      <c r="D1596" s="99">
        <f t="shared" si="1052"/>
        <v>1088.3119999999999</v>
      </c>
      <c r="E1596" s="120">
        <f>IF(DAY(A1595)=$A$5,VLOOKUP(A1595,[1]A!$E$15:$G$200,3),E1595)</f>
        <v>1091.25</v>
      </c>
      <c r="F1596" s="100">
        <f t="shared" si="1053"/>
        <v>45312</v>
      </c>
      <c r="G1596" s="141">
        <f t="shared" si="1054"/>
        <v>2.6995934989231252E-3</v>
      </c>
      <c r="H1596" s="101">
        <f t="shared" si="1055"/>
        <v>2</v>
      </c>
      <c r="I1596" s="101">
        <f t="shared" si="1056"/>
        <v>30</v>
      </c>
      <c r="J1596" s="96">
        <f t="shared" si="1057"/>
        <v>1.0001797465618898</v>
      </c>
      <c r="K1596" s="96">
        <v>1</v>
      </c>
      <c r="L1596" s="96">
        <f t="shared" si="1058"/>
        <v>1.0001797400000001</v>
      </c>
      <c r="M1596" s="96">
        <f t="shared" si="1059"/>
        <v>1143.3490582100001</v>
      </c>
      <c r="N1596" s="24">
        <f t="shared" si="1014"/>
        <v>0</v>
      </c>
      <c r="O1596" s="95">
        <f t="shared" si="1015"/>
        <v>0</v>
      </c>
      <c r="P1596" s="96">
        <f t="shared" si="1060"/>
        <v>0</v>
      </c>
      <c r="Q1596" s="5">
        <f t="shared" si="1012"/>
        <v>0.12</v>
      </c>
      <c r="R1596" s="8">
        <f t="shared" si="1061"/>
        <v>1.000629802</v>
      </c>
      <c r="S1596" s="3">
        <f t="shared" si="1062"/>
        <v>0.72008351999999998</v>
      </c>
      <c r="T1596" s="3">
        <f t="shared" si="1063"/>
        <v>0</v>
      </c>
      <c r="U1596" s="97" t="str">
        <f t="shared" ref="U1596" si="1079">U1595</f>
        <v>A+J=</v>
      </c>
      <c r="V1596" s="122">
        <f t="shared" si="1048"/>
        <v>46376</v>
      </c>
      <c r="W1596" s="4"/>
      <c r="X1596" s="17"/>
      <c r="Y1596" s="16"/>
      <c r="Z1596" s="16"/>
      <c r="AD1596" s="5"/>
    </row>
    <row r="1597" spans="1:30" x14ac:dyDescent="0.2">
      <c r="A1597" s="98">
        <f t="shared" si="1011"/>
        <v>46349</v>
      </c>
      <c r="B1597" s="96">
        <f t="shared" si="1050"/>
        <v>1144.5322081200002</v>
      </c>
      <c r="C1597" s="3">
        <f t="shared" si="1051"/>
        <v>1143.1435895899999</v>
      </c>
      <c r="D1597" s="99">
        <f t="shared" si="1052"/>
        <v>1088.3119999999999</v>
      </c>
      <c r="E1597" s="120">
        <f>IF(DAY(A1596)=$A$5,VLOOKUP(A1596,[1]A!$E$15:$G$200,3),E1596)</f>
        <v>1091.25</v>
      </c>
      <c r="F1597" s="100">
        <f t="shared" si="1053"/>
        <v>45312</v>
      </c>
      <c r="G1597" s="141">
        <f t="shared" si="1054"/>
        <v>2.6995934989231252E-3</v>
      </c>
      <c r="H1597" s="101">
        <f t="shared" si="1055"/>
        <v>3</v>
      </c>
      <c r="I1597" s="101">
        <f t="shared" si="1056"/>
        <v>30</v>
      </c>
      <c r="J1597" s="96">
        <f t="shared" si="1057"/>
        <v>1.0002696319582818</v>
      </c>
      <c r="K1597" s="96">
        <v>1</v>
      </c>
      <c r="L1597" s="96">
        <f t="shared" si="1058"/>
        <v>1.00026963</v>
      </c>
      <c r="M1597" s="96">
        <f t="shared" si="1059"/>
        <v>1143.4518153900001</v>
      </c>
      <c r="N1597" s="24">
        <f t="shared" si="1014"/>
        <v>0</v>
      </c>
      <c r="O1597" s="95">
        <f t="shared" si="1015"/>
        <v>0</v>
      </c>
      <c r="P1597" s="96">
        <f t="shared" si="1060"/>
        <v>0</v>
      </c>
      <c r="Q1597" s="5">
        <f t="shared" si="1012"/>
        <v>0.12</v>
      </c>
      <c r="R1597" s="8">
        <f t="shared" si="1061"/>
        <v>1.0009448519999999</v>
      </c>
      <c r="S1597" s="3">
        <f t="shared" si="1062"/>
        <v>1.08039273</v>
      </c>
      <c r="T1597" s="3">
        <f t="shared" si="1063"/>
        <v>0</v>
      </c>
      <c r="U1597" s="97" t="str">
        <f t="shared" ref="U1597" si="1080">U1596</f>
        <v>A+J=</v>
      </c>
      <c r="V1597" s="122">
        <f t="shared" si="1048"/>
        <v>46376</v>
      </c>
      <c r="W1597" s="4"/>
      <c r="X1597" s="17"/>
      <c r="Y1597" s="16"/>
      <c r="Z1597" s="16"/>
      <c r="AD1597" s="5"/>
    </row>
    <row r="1598" spans="1:30" x14ac:dyDescent="0.2">
      <c r="A1598" s="98">
        <f t="shared" si="1011"/>
        <v>46350</v>
      </c>
      <c r="B1598" s="96">
        <f t="shared" si="1050"/>
        <v>1144.9954524699999</v>
      </c>
      <c r="C1598" s="3">
        <f t="shared" si="1051"/>
        <v>1143.1435895899999</v>
      </c>
      <c r="D1598" s="99">
        <f t="shared" si="1052"/>
        <v>1088.3119999999999</v>
      </c>
      <c r="E1598" s="120">
        <f>IF(DAY(A1597)=$A$5,VLOOKUP(A1597,[1]A!$E$15:$G$200,3),E1597)</f>
        <v>1091.25</v>
      </c>
      <c r="F1598" s="100">
        <f t="shared" si="1053"/>
        <v>45312</v>
      </c>
      <c r="G1598" s="141">
        <f t="shared" si="1054"/>
        <v>2.6995934989231252E-3</v>
      </c>
      <c r="H1598" s="101">
        <f t="shared" si="1055"/>
        <v>4</v>
      </c>
      <c r="I1598" s="101">
        <f t="shared" si="1056"/>
        <v>30</v>
      </c>
      <c r="J1598" s="96">
        <f t="shared" si="1057"/>
        <v>1.0003595254326061</v>
      </c>
      <c r="K1598" s="96">
        <v>1</v>
      </c>
      <c r="L1598" s="96">
        <f t="shared" si="1058"/>
        <v>1.0003595199999999</v>
      </c>
      <c r="M1598" s="96">
        <f t="shared" si="1059"/>
        <v>1143.5545725699999</v>
      </c>
      <c r="N1598" s="24">
        <f t="shared" si="1014"/>
        <v>0</v>
      </c>
      <c r="O1598" s="95">
        <f t="shared" si="1015"/>
        <v>0</v>
      </c>
      <c r="P1598" s="96">
        <f t="shared" si="1060"/>
        <v>0</v>
      </c>
      <c r="Q1598" s="5">
        <f t="shared" si="1012"/>
        <v>0.12</v>
      </c>
      <c r="R1598" s="8">
        <f t="shared" si="1061"/>
        <v>1.0012600009999999</v>
      </c>
      <c r="S1598" s="3">
        <f t="shared" si="1062"/>
        <v>1.4408799000000001</v>
      </c>
      <c r="T1598" s="3">
        <f t="shared" si="1063"/>
        <v>0</v>
      </c>
      <c r="U1598" s="97" t="str">
        <f t="shared" ref="U1598" si="1081">U1597</f>
        <v>A+J=</v>
      </c>
      <c r="V1598" s="122">
        <f t="shared" si="1048"/>
        <v>46376</v>
      </c>
      <c r="W1598" s="4"/>
      <c r="X1598" s="17"/>
      <c r="Y1598" s="16"/>
      <c r="Z1598" s="16"/>
      <c r="AD1598" s="5"/>
    </row>
    <row r="1599" spans="1:30" x14ac:dyDescent="0.2">
      <c r="A1599" s="98">
        <f t="shared" si="1011"/>
        <v>46351</v>
      </c>
      <c r="B1599" s="96">
        <f t="shared" si="1050"/>
        <v>1145.4588862600001</v>
      </c>
      <c r="C1599" s="3">
        <f t="shared" si="1051"/>
        <v>1143.1435895899999</v>
      </c>
      <c r="D1599" s="99">
        <f t="shared" si="1052"/>
        <v>1088.3119999999999</v>
      </c>
      <c r="E1599" s="120">
        <f>IF(DAY(A1598)=$A$5,VLOOKUP(A1598,[1]A!$E$15:$G$200,3),E1598)</f>
        <v>1091.25</v>
      </c>
      <c r="F1599" s="100">
        <f t="shared" si="1053"/>
        <v>45312</v>
      </c>
      <c r="G1599" s="141">
        <f t="shared" si="1054"/>
        <v>2.6995934989231252E-3</v>
      </c>
      <c r="H1599" s="101">
        <f t="shared" si="1055"/>
        <v>5</v>
      </c>
      <c r="I1599" s="101">
        <f t="shared" si="1056"/>
        <v>30</v>
      </c>
      <c r="J1599" s="96">
        <f t="shared" si="1057"/>
        <v>1.000449426985589</v>
      </c>
      <c r="K1599" s="96">
        <v>1</v>
      </c>
      <c r="L1599" s="96">
        <f t="shared" si="1058"/>
        <v>1.00044942</v>
      </c>
      <c r="M1599" s="96">
        <f t="shared" si="1059"/>
        <v>1143.65734118</v>
      </c>
      <c r="N1599" s="24">
        <f t="shared" si="1014"/>
        <v>0</v>
      </c>
      <c r="O1599" s="95">
        <f t="shared" si="1015"/>
        <v>0</v>
      </c>
      <c r="P1599" s="96">
        <f t="shared" si="1060"/>
        <v>0</v>
      </c>
      <c r="Q1599" s="5">
        <f t="shared" si="1012"/>
        <v>0.12</v>
      </c>
      <c r="R1599" s="8">
        <f t="shared" si="1061"/>
        <v>1.0015752490000001</v>
      </c>
      <c r="S1599" s="3">
        <f t="shared" si="1062"/>
        <v>1.8015450799999999</v>
      </c>
      <c r="T1599" s="3">
        <f t="shared" si="1063"/>
        <v>0</v>
      </c>
      <c r="U1599" s="97" t="str">
        <f t="shared" ref="U1599" si="1082">U1598</f>
        <v>A+J=</v>
      </c>
      <c r="V1599" s="122">
        <f t="shared" si="1048"/>
        <v>46376</v>
      </c>
      <c r="W1599" s="4"/>
      <c r="X1599" s="17"/>
      <c r="Y1599" s="16"/>
      <c r="Z1599" s="16"/>
      <c r="AD1599" s="5"/>
    </row>
    <row r="1600" spans="1:30" x14ac:dyDescent="0.2">
      <c r="A1600" s="98">
        <f t="shared" si="1011"/>
        <v>46352</v>
      </c>
      <c r="B1600" s="96">
        <f t="shared" si="1050"/>
        <v>1145.9225095300001</v>
      </c>
      <c r="C1600" s="3">
        <f t="shared" si="1051"/>
        <v>1143.1435895899999</v>
      </c>
      <c r="D1600" s="99">
        <f t="shared" si="1052"/>
        <v>1088.3119999999999</v>
      </c>
      <c r="E1600" s="120">
        <f>IF(DAY(A1599)=$A$5,VLOOKUP(A1599,[1]A!$E$15:$G$200,3),E1599)</f>
        <v>1091.25</v>
      </c>
      <c r="F1600" s="100">
        <f t="shared" si="1053"/>
        <v>45312</v>
      </c>
      <c r="G1600" s="141">
        <f t="shared" si="1054"/>
        <v>2.6995934989231252E-3</v>
      </c>
      <c r="H1600" s="101">
        <f t="shared" si="1055"/>
        <v>6</v>
      </c>
      <c r="I1600" s="101">
        <f t="shared" si="1056"/>
        <v>30</v>
      </c>
      <c r="J1600" s="96">
        <f t="shared" si="1057"/>
        <v>1.0005393366179562</v>
      </c>
      <c r="K1600" s="96">
        <v>1</v>
      </c>
      <c r="L1600" s="96">
        <f t="shared" si="1058"/>
        <v>1.0005393300000001</v>
      </c>
      <c r="M1600" s="96">
        <f t="shared" si="1059"/>
        <v>1143.76012122</v>
      </c>
      <c r="N1600" s="24">
        <f t="shared" si="1014"/>
        <v>0</v>
      </c>
      <c r="O1600" s="95">
        <f t="shared" si="1015"/>
        <v>0</v>
      </c>
      <c r="P1600" s="96">
        <f t="shared" si="1060"/>
        <v>0</v>
      </c>
      <c r="Q1600" s="5">
        <f t="shared" si="1012"/>
        <v>0.12</v>
      </c>
      <c r="R1600" s="8">
        <f t="shared" si="1061"/>
        <v>1.001890596</v>
      </c>
      <c r="S1600" s="3">
        <f t="shared" si="1062"/>
        <v>2.1623883099999999</v>
      </c>
      <c r="T1600" s="3">
        <f t="shared" si="1063"/>
        <v>0</v>
      </c>
      <c r="U1600" s="97" t="str">
        <f t="shared" ref="U1600" si="1083">U1599</f>
        <v>A+J=</v>
      </c>
      <c r="V1600" s="122">
        <f t="shared" si="1048"/>
        <v>46376</v>
      </c>
      <c r="W1600" s="4"/>
      <c r="X1600" s="17"/>
      <c r="Y1600" s="16"/>
      <c r="Z1600" s="16"/>
      <c r="AD1600" s="5"/>
    </row>
    <row r="1601" spans="1:30" x14ac:dyDescent="0.2">
      <c r="A1601" s="98">
        <f t="shared" si="1011"/>
        <v>46353</v>
      </c>
      <c r="B1601" s="96">
        <f t="shared" si="1050"/>
        <v>1146.3863234600001</v>
      </c>
      <c r="C1601" s="3">
        <f t="shared" si="1051"/>
        <v>1143.1435895899999</v>
      </c>
      <c r="D1601" s="99">
        <f t="shared" si="1052"/>
        <v>1088.3119999999999</v>
      </c>
      <c r="E1601" s="120">
        <f>IF(DAY(A1600)=$A$5,VLOOKUP(A1600,[1]A!$E$15:$G$200,3),E1600)</f>
        <v>1091.25</v>
      </c>
      <c r="F1601" s="100">
        <f t="shared" si="1053"/>
        <v>45312</v>
      </c>
      <c r="G1601" s="141">
        <f t="shared" si="1054"/>
        <v>2.6995934989231252E-3</v>
      </c>
      <c r="H1601" s="101">
        <f t="shared" si="1055"/>
        <v>7</v>
      </c>
      <c r="I1601" s="101">
        <f t="shared" si="1056"/>
        <v>30</v>
      </c>
      <c r="J1601" s="96">
        <f t="shared" si="1057"/>
        <v>1.0006292543304343</v>
      </c>
      <c r="K1601" s="96">
        <v>1</v>
      </c>
      <c r="L1601" s="96">
        <f t="shared" si="1058"/>
        <v>1.00062925</v>
      </c>
      <c r="M1601" s="96">
        <f t="shared" si="1059"/>
        <v>1143.86291269</v>
      </c>
      <c r="N1601" s="24">
        <f t="shared" si="1014"/>
        <v>0</v>
      </c>
      <c r="O1601" s="95">
        <f t="shared" si="1015"/>
        <v>0</v>
      </c>
      <c r="P1601" s="96">
        <f t="shared" si="1060"/>
        <v>0</v>
      </c>
      <c r="Q1601" s="5">
        <f t="shared" si="1012"/>
        <v>0.12</v>
      </c>
      <c r="R1601" s="8">
        <f t="shared" si="1061"/>
        <v>1.0022060429999999</v>
      </c>
      <c r="S1601" s="3">
        <f t="shared" si="1062"/>
        <v>2.5234107699999999</v>
      </c>
      <c r="T1601" s="3">
        <f t="shared" si="1063"/>
        <v>0</v>
      </c>
      <c r="U1601" s="97" t="str">
        <f t="shared" ref="U1601" si="1084">U1600</f>
        <v>A+J=</v>
      </c>
      <c r="V1601" s="122">
        <f t="shared" si="1048"/>
        <v>46376</v>
      </c>
      <c r="W1601" s="4"/>
      <c r="X1601" s="17"/>
      <c r="Y1601" s="16"/>
      <c r="Z1601" s="16"/>
      <c r="AD1601" s="5"/>
    </row>
    <row r="1602" spans="1:30" x14ac:dyDescent="0.2">
      <c r="A1602" s="98">
        <f t="shared" si="1011"/>
        <v>46354</v>
      </c>
      <c r="B1602" s="96">
        <f t="shared" si="1050"/>
        <v>1146.85032695</v>
      </c>
      <c r="C1602" s="3">
        <f t="shared" si="1051"/>
        <v>1143.1435895899999</v>
      </c>
      <c r="D1602" s="99">
        <f t="shared" si="1052"/>
        <v>1088.3119999999999</v>
      </c>
      <c r="E1602" s="120">
        <f>IF(DAY(A1601)=$A$5,VLOOKUP(A1601,[1]A!$E$15:$G$200,3),E1601)</f>
        <v>1091.25</v>
      </c>
      <c r="F1602" s="100">
        <f t="shared" si="1053"/>
        <v>45312</v>
      </c>
      <c r="G1602" s="141">
        <f t="shared" si="1054"/>
        <v>2.6995934989231252E-3</v>
      </c>
      <c r="H1602" s="101">
        <f t="shared" si="1055"/>
        <v>8</v>
      </c>
      <c r="I1602" s="101">
        <f t="shared" si="1056"/>
        <v>30</v>
      </c>
      <c r="J1602" s="96">
        <f t="shared" si="1057"/>
        <v>1.0007191801237489</v>
      </c>
      <c r="K1602" s="96">
        <v>1</v>
      </c>
      <c r="L1602" s="96">
        <f t="shared" si="1058"/>
        <v>1.0007191799999999</v>
      </c>
      <c r="M1602" s="96">
        <f t="shared" si="1059"/>
        <v>1143.9657155899999</v>
      </c>
      <c r="N1602" s="24">
        <f t="shared" si="1014"/>
        <v>0</v>
      </c>
      <c r="O1602" s="95">
        <f t="shared" si="1015"/>
        <v>0</v>
      </c>
      <c r="P1602" s="96">
        <f t="shared" si="1060"/>
        <v>0</v>
      </c>
      <c r="Q1602" s="5">
        <f t="shared" si="1012"/>
        <v>0.12</v>
      </c>
      <c r="R1602" s="8">
        <f t="shared" si="1061"/>
        <v>1.0025215890000001</v>
      </c>
      <c r="S1602" s="3">
        <f t="shared" si="1062"/>
        <v>2.8846113600000001</v>
      </c>
      <c r="T1602" s="3">
        <f t="shared" si="1063"/>
        <v>0</v>
      </c>
      <c r="U1602" s="97" t="str">
        <f t="shared" ref="U1602" si="1085">U1601</f>
        <v>A+J=</v>
      </c>
      <c r="V1602" s="122">
        <f t="shared" si="1048"/>
        <v>46376</v>
      </c>
      <c r="W1602" s="4"/>
      <c r="X1602" s="17"/>
      <c r="Y1602" s="16"/>
      <c r="Z1602" s="16"/>
      <c r="AD1602" s="5"/>
    </row>
    <row r="1603" spans="1:30" x14ac:dyDescent="0.2">
      <c r="A1603" s="98">
        <f t="shared" si="1011"/>
        <v>46355</v>
      </c>
      <c r="B1603" s="96">
        <f t="shared" si="1050"/>
        <v>1147.3145085800002</v>
      </c>
      <c r="C1603" s="3">
        <f t="shared" si="1051"/>
        <v>1143.1435895899999</v>
      </c>
      <c r="D1603" s="99">
        <f t="shared" si="1052"/>
        <v>1088.3119999999999</v>
      </c>
      <c r="E1603" s="120">
        <f>IF(DAY(A1602)=$A$5,VLOOKUP(A1602,[1]A!$E$15:$G$200,3),E1602)</f>
        <v>1091.25</v>
      </c>
      <c r="F1603" s="100">
        <f t="shared" si="1053"/>
        <v>45312</v>
      </c>
      <c r="G1603" s="141">
        <f t="shared" si="1054"/>
        <v>2.6995934989231252E-3</v>
      </c>
      <c r="H1603" s="101">
        <f t="shared" si="1055"/>
        <v>9</v>
      </c>
      <c r="I1603" s="101">
        <f t="shared" si="1056"/>
        <v>30</v>
      </c>
      <c r="J1603" s="96">
        <f t="shared" si="1057"/>
        <v>1.0008091139986264</v>
      </c>
      <c r="K1603" s="96">
        <v>1</v>
      </c>
      <c r="L1603" s="96">
        <f t="shared" si="1058"/>
        <v>1.0008091100000001</v>
      </c>
      <c r="M1603" s="96">
        <f t="shared" si="1059"/>
        <v>1144.0685184900001</v>
      </c>
      <c r="N1603" s="24">
        <f t="shared" si="1014"/>
        <v>0</v>
      </c>
      <c r="O1603" s="95">
        <f t="shared" si="1015"/>
        <v>0</v>
      </c>
      <c r="P1603" s="96">
        <f t="shared" si="1060"/>
        <v>0</v>
      </c>
      <c r="Q1603" s="5">
        <f t="shared" si="1012"/>
        <v>0.12</v>
      </c>
      <c r="R1603" s="8">
        <f t="shared" si="1061"/>
        <v>1.002837234</v>
      </c>
      <c r="S1603" s="3">
        <f t="shared" si="1062"/>
        <v>3.2459900899999998</v>
      </c>
      <c r="T1603" s="3">
        <f t="shared" si="1063"/>
        <v>0</v>
      </c>
      <c r="U1603" s="97" t="str">
        <f t="shared" ref="U1603" si="1086">U1602</f>
        <v>A+J=</v>
      </c>
      <c r="V1603" s="122">
        <f t="shared" si="1048"/>
        <v>46376</v>
      </c>
      <c r="W1603" s="4"/>
      <c r="X1603" s="17"/>
      <c r="Y1603" s="16"/>
      <c r="Z1603" s="16"/>
      <c r="AD1603" s="5"/>
    </row>
    <row r="1604" spans="1:30" x14ac:dyDescent="0.2">
      <c r="A1604" s="98">
        <f t="shared" si="1011"/>
        <v>46356</v>
      </c>
      <c r="B1604" s="96">
        <f t="shared" si="1050"/>
        <v>1147.7788810100001</v>
      </c>
      <c r="C1604" s="3">
        <f t="shared" si="1051"/>
        <v>1143.1435895899999</v>
      </c>
      <c r="D1604" s="99">
        <f t="shared" si="1052"/>
        <v>1088.3119999999999</v>
      </c>
      <c r="E1604" s="120">
        <f>IF(DAY(A1603)=$A$5,VLOOKUP(A1603,[1]A!$E$15:$G$200,3),E1603)</f>
        <v>1091.25</v>
      </c>
      <c r="F1604" s="100">
        <f t="shared" si="1053"/>
        <v>45312</v>
      </c>
      <c r="G1604" s="141">
        <f t="shared" si="1054"/>
        <v>2.6995934989231252E-3</v>
      </c>
      <c r="H1604" s="101">
        <f t="shared" si="1055"/>
        <v>10</v>
      </c>
      <c r="I1604" s="101">
        <f t="shared" si="1056"/>
        <v>30</v>
      </c>
      <c r="J1604" s="96">
        <f t="shared" si="1057"/>
        <v>1.0008990559557933</v>
      </c>
      <c r="K1604" s="96">
        <v>1</v>
      </c>
      <c r="L1604" s="96">
        <f t="shared" si="1058"/>
        <v>1.0008990499999999</v>
      </c>
      <c r="M1604" s="96">
        <f t="shared" si="1059"/>
        <v>1144.17133283</v>
      </c>
      <c r="N1604" s="24">
        <f t="shared" si="1014"/>
        <v>0</v>
      </c>
      <c r="O1604" s="95">
        <f t="shared" si="1015"/>
        <v>0</v>
      </c>
      <c r="P1604" s="96">
        <f t="shared" si="1060"/>
        <v>0</v>
      </c>
      <c r="Q1604" s="5">
        <f t="shared" si="1012"/>
        <v>0.12</v>
      </c>
      <c r="R1604" s="8">
        <f t="shared" si="1061"/>
        <v>1.003152979</v>
      </c>
      <c r="S1604" s="3">
        <f t="shared" si="1062"/>
        <v>3.6075481800000002</v>
      </c>
      <c r="T1604" s="3">
        <f t="shared" si="1063"/>
        <v>0</v>
      </c>
      <c r="U1604" s="97" t="str">
        <f t="shared" ref="U1604" si="1087">U1603</f>
        <v>A+J=</v>
      </c>
      <c r="V1604" s="122">
        <f t="shared" si="1048"/>
        <v>46376</v>
      </c>
      <c r="W1604" s="4"/>
      <c r="X1604" s="17"/>
      <c r="Y1604" s="16"/>
      <c r="Z1604" s="16"/>
      <c r="AD1604" s="5"/>
    </row>
    <row r="1605" spans="1:30" x14ac:dyDescent="0.2">
      <c r="A1605" s="98">
        <f t="shared" si="1011"/>
        <v>46357</v>
      </c>
      <c r="B1605" s="96">
        <f t="shared" si="1050"/>
        <v>1148.24344311</v>
      </c>
      <c r="C1605" s="3">
        <f t="shared" si="1051"/>
        <v>1143.1435895899999</v>
      </c>
      <c r="D1605" s="99">
        <f t="shared" si="1052"/>
        <v>1088.3119999999999</v>
      </c>
      <c r="E1605" s="120">
        <f>IF(DAY(A1604)=$A$5,VLOOKUP(A1604,[1]A!$E$15:$G$200,3),E1604)</f>
        <v>1091.25</v>
      </c>
      <c r="F1605" s="100">
        <f t="shared" si="1053"/>
        <v>45312</v>
      </c>
      <c r="G1605" s="141">
        <f t="shared" si="1054"/>
        <v>2.6995934989231252E-3</v>
      </c>
      <c r="H1605" s="101">
        <f t="shared" si="1055"/>
        <v>11</v>
      </c>
      <c r="I1605" s="101">
        <f t="shared" si="1056"/>
        <v>30</v>
      </c>
      <c r="J1605" s="96">
        <f t="shared" si="1057"/>
        <v>1.0009890059959756</v>
      </c>
      <c r="K1605" s="96">
        <v>1</v>
      </c>
      <c r="L1605" s="96">
        <f t="shared" si="1058"/>
        <v>1.0009889999999999</v>
      </c>
      <c r="M1605" s="96">
        <f t="shared" si="1059"/>
        <v>1144.2741586</v>
      </c>
      <c r="N1605" s="24">
        <f t="shared" si="1014"/>
        <v>0</v>
      </c>
      <c r="O1605" s="95">
        <f t="shared" si="1015"/>
        <v>0</v>
      </c>
      <c r="P1605" s="96">
        <f t="shared" si="1060"/>
        <v>0</v>
      </c>
      <c r="Q1605" s="5">
        <f t="shared" si="1012"/>
        <v>0.12</v>
      </c>
      <c r="R1605" s="8">
        <f t="shared" si="1061"/>
        <v>1.003468823</v>
      </c>
      <c r="S1605" s="3">
        <f t="shared" si="1062"/>
        <v>3.96928451</v>
      </c>
      <c r="T1605" s="3">
        <f t="shared" si="1063"/>
        <v>0</v>
      </c>
      <c r="U1605" s="97" t="str">
        <f t="shared" ref="U1605" si="1088">U1604</f>
        <v>A+J=</v>
      </c>
      <c r="V1605" s="122">
        <f t="shared" si="1048"/>
        <v>46376</v>
      </c>
      <c r="W1605" s="4"/>
      <c r="X1605" s="17"/>
      <c r="Y1605" s="16"/>
      <c r="Z1605" s="16"/>
      <c r="AD1605" s="5"/>
    </row>
    <row r="1606" spans="1:30" x14ac:dyDescent="0.2">
      <c r="A1606" s="98">
        <f t="shared" si="1011"/>
        <v>46358</v>
      </c>
      <c r="B1606" s="96">
        <f t="shared" si="1050"/>
        <v>1148.70819607</v>
      </c>
      <c r="C1606" s="3">
        <f t="shared" si="1051"/>
        <v>1143.1435895899999</v>
      </c>
      <c r="D1606" s="99">
        <f t="shared" si="1052"/>
        <v>1088.3119999999999</v>
      </c>
      <c r="E1606" s="120">
        <f>IF(DAY(A1605)=$A$5,VLOOKUP(A1605,[1]A!$E$15:$G$200,3),E1605)</f>
        <v>1091.25</v>
      </c>
      <c r="F1606" s="100">
        <f t="shared" si="1053"/>
        <v>45312</v>
      </c>
      <c r="G1606" s="141">
        <f t="shared" si="1054"/>
        <v>2.6995934989231252E-3</v>
      </c>
      <c r="H1606" s="101">
        <f t="shared" si="1055"/>
        <v>12</v>
      </c>
      <c r="I1606" s="101">
        <f t="shared" si="1056"/>
        <v>30</v>
      </c>
      <c r="J1606" s="96">
        <f t="shared" si="1057"/>
        <v>1.0010789641199</v>
      </c>
      <c r="K1606" s="96">
        <v>1</v>
      </c>
      <c r="L1606" s="96">
        <f t="shared" si="1058"/>
        <v>1.0010789600000001</v>
      </c>
      <c r="M1606" s="96">
        <f t="shared" si="1059"/>
        <v>1144.3769957899999</v>
      </c>
      <c r="N1606" s="24">
        <f t="shared" si="1014"/>
        <v>0</v>
      </c>
      <c r="O1606" s="95">
        <f t="shared" si="1015"/>
        <v>0</v>
      </c>
      <c r="P1606" s="96">
        <f t="shared" si="1060"/>
        <v>0</v>
      </c>
      <c r="Q1606" s="5">
        <f t="shared" si="1012"/>
        <v>0.12</v>
      </c>
      <c r="R1606" s="8">
        <f t="shared" si="1061"/>
        <v>1.003784767</v>
      </c>
      <c r="S1606" s="3">
        <f t="shared" si="1062"/>
        <v>4.33120028</v>
      </c>
      <c r="T1606" s="3">
        <f t="shared" si="1063"/>
        <v>0</v>
      </c>
      <c r="U1606" s="97" t="str">
        <f t="shared" ref="U1606" si="1089">U1605</f>
        <v>A+J=</v>
      </c>
      <c r="V1606" s="122">
        <f t="shared" si="1048"/>
        <v>46376</v>
      </c>
      <c r="W1606" s="4"/>
      <c r="X1606" s="17"/>
      <c r="Y1606" s="16"/>
      <c r="Z1606" s="16"/>
      <c r="AD1606" s="5"/>
    </row>
    <row r="1607" spans="1:30" x14ac:dyDescent="0.2">
      <c r="A1607" s="98">
        <f t="shared" si="1011"/>
        <v>46359</v>
      </c>
      <c r="B1607" s="96">
        <f t="shared" si="1050"/>
        <v>1149.17313881</v>
      </c>
      <c r="C1607" s="3">
        <f t="shared" si="1051"/>
        <v>1143.1435895899999</v>
      </c>
      <c r="D1607" s="99">
        <f t="shared" si="1052"/>
        <v>1088.3119999999999</v>
      </c>
      <c r="E1607" s="120">
        <f>IF(DAY(A1606)=$A$5,VLOOKUP(A1606,[1]A!$E$15:$G$200,3),E1606)</f>
        <v>1091.25</v>
      </c>
      <c r="F1607" s="100">
        <f t="shared" si="1053"/>
        <v>45312</v>
      </c>
      <c r="G1607" s="141">
        <f t="shared" si="1054"/>
        <v>2.6995934989231252E-3</v>
      </c>
      <c r="H1607" s="101">
        <f t="shared" si="1055"/>
        <v>13</v>
      </c>
      <c r="I1607" s="101">
        <f t="shared" si="1056"/>
        <v>30</v>
      </c>
      <c r="J1607" s="96">
        <f t="shared" si="1057"/>
        <v>1.0011689303282929</v>
      </c>
      <c r="K1607" s="96">
        <v>1</v>
      </c>
      <c r="L1607" s="96">
        <f t="shared" si="1058"/>
        <v>1.00116893</v>
      </c>
      <c r="M1607" s="96">
        <f t="shared" si="1059"/>
        <v>1144.4798444200001</v>
      </c>
      <c r="N1607" s="24">
        <f t="shared" si="1014"/>
        <v>0</v>
      </c>
      <c r="O1607" s="95">
        <f t="shared" si="1015"/>
        <v>0</v>
      </c>
      <c r="P1607" s="96">
        <f t="shared" si="1060"/>
        <v>0</v>
      </c>
      <c r="Q1607" s="5">
        <f t="shared" si="1012"/>
        <v>0.12</v>
      </c>
      <c r="R1607" s="8">
        <f t="shared" si="1061"/>
        <v>1.00410081</v>
      </c>
      <c r="S1607" s="3">
        <f t="shared" si="1062"/>
        <v>4.6932943900000001</v>
      </c>
      <c r="T1607" s="3">
        <f t="shared" si="1063"/>
        <v>0</v>
      </c>
      <c r="U1607" s="97" t="str">
        <f t="shared" ref="U1607" si="1090">U1606</f>
        <v>A+J=</v>
      </c>
      <c r="V1607" s="122">
        <f t="shared" si="1048"/>
        <v>46376</v>
      </c>
      <c r="W1607" s="4"/>
      <c r="X1607" s="17"/>
      <c r="Y1607" s="16"/>
      <c r="Z1607" s="16"/>
      <c r="AD1607" s="5"/>
    </row>
    <row r="1608" spans="1:30" x14ac:dyDescent="0.2">
      <c r="A1608" s="98">
        <f t="shared" si="1011"/>
        <v>46360</v>
      </c>
      <c r="B1608" s="96">
        <f t="shared" si="1050"/>
        <v>1149.6382610000001</v>
      </c>
      <c r="C1608" s="3">
        <f t="shared" si="1051"/>
        <v>1143.1435895899999</v>
      </c>
      <c r="D1608" s="99">
        <f t="shared" si="1052"/>
        <v>1088.3119999999999</v>
      </c>
      <c r="E1608" s="120">
        <f>IF(DAY(A1607)=$A$5,VLOOKUP(A1607,[1]A!$E$15:$G$200,3),E1607)</f>
        <v>1091.25</v>
      </c>
      <c r="F1608" s="100">
        <f t="shared" si="1053"/>
        <v>45312</v>
      </c>
      <c r="G1608" s="141">
        <f t="shared" si="1054"/>
        <v>2.6995934989231252E-3</v>
      </c>
      <c r="H1608" s="101">
        <f t="shared" si="1055"/>
        <v>14</v>
      </c>
      <c r="I1608" s="101">
        <f t="shared" si="1056"/>
        <v>30</v>
      </c>
      <c r="J1608" s="96">
        <f t="shared" si="1057"/>
        <v>1.0012589046218807</v>
      </c>
      <c r="K1608" s="96">
        <v>1</v>
      </c>
      <c r="L1608" s="96">
        <f t="shared" si="1058"/>
        <v>1.0012589000000001</v>
      </c>
      <c r="M1608" s="96">
        <f t="shared" si="1059"/>
        <v>1144.58269305</v>
      </c>
      <c r="N1608" s="24">
        <f t="shared" si="1014"/>
        <v>0</v>
      </c>
      <c r="O1608" s="95">
        <f t="shared" si="1015"/>
        <v>0</v>
      </c>
      <c r="P1608" s="96">
        <f t="shared" si="1060"/>
        <v>0</v>
      </c>
      <c r="Q1608" s="5">
        <f t="shared" si="1012"/>
        <v>0.12</v>
      </c>
      <c r="R1608" s="8">
        <f t="shared" si="1061"/>
        <v>1.004416953</v>
      </c>
      <c r="S1608" s="3">
        <f t="shared" si="1062"/>
        <v>5.0555679500000004</v>
      </c>
      <c r="T1608" s="3">
        <f t="shared" si="1063"/>
        <v>0</v>
      </c>
      <c r="U1608" s="97" t="str">
        <f t="shared" ref="U1608" si="1091">U1607</f>
        <v>A+J=</v>
      </c>
      <c r="V1608" s="122">
        <f t="shared" si="1048"/>
        <v>46376</v>
      </c>
      <c r="W1608" s="4"/>
      <c r="X1608" s="17"/>
      <c r="Y1608" s="16"/>
      <c r="Z1608" s="16"/>
      <c r="AD1608" s="5"/>
    </row>
    <row r="1609" spans="1:30" x14ac:dyDescent="0.2">
      <c r="A1609" s="98">
        <f t="shared" si="1011"/>
        <v>46361</v>
      </c>
      <c r="B1609" s="96">
        <f t="shared" si="1050"/>
        <v>1150.1035730399999</v>
      </c>
      <c r="C1609" s="3">
        <f t="shared" si="1051"/>
        <v>1143.1435895899999</v>
      </c>
      <c r="D1609" s="99">
        <f t="shared" si="1052"/>
        <v>1088.3119999999999</v>
      </c>
      <c r="E1609" s="120">
        <f>IF(DAY(A1608)=$A$5,VLOOKUP(A1608,[1]A!$E$15:$G$200,3),E1608)</f>
        <v>1091.25</v>
      </c>
      <c r="F1609" s="100">
        <f t="shared" si="1053"/>
        <v>45312</v>
      </c>
      <c r="G1609" s="141">
        <f t="shared" si="1054"/>
        <v>2.6995934989231252E-3</v>
      </c>
      <c r="H1609" s="101">
        <f t="shared" si="1055"/>
        <v>15</v>
      </c>
      <c r="I1609" s="101">
        <f t="shared" si="1056"/>
        <v>30</v>
      </c>
      <c r="J1609" s="96">
        <f t="shared" si="1057"/>
        <v>1.0013488870013902</v>
      </c>
      <c r="K1609" s="96">
        <v>1</v>
      </c>
      <c r="L1609" s="96">
        <f t="shared" si="1058"/>
        <v>1.0013488800000001</v>
      </c>
      <c r="M1609" s="96">
        <f t="shared" si="1059"/>
        <v>1144.68555311</v>
      </c>
      <c r="N1609" s="24">
        <f t="shared" si="1014"/>
        <v>0</v>
      </c>
      <c r="O1609" s="95">
        <f t="shared" si="1015"/>
        <v>0</v>
      </c>
      <c r="P1609" s="96">
        <f t="shared" si="1060"/>
        <v>0</v>
      </c>
      <c r="Q1609" s="5">
        <f t="shared" si="1012"/>
        <v>0.12</v>
      </c>
      <c r="R1609" s="8">
        <f t="shared" si="1061"/>
        <v>1.004733195</v>
      </c>
      <c r="S1609" s="3">
        <f t="shared" si="1062"/>
        <v>5.4180199299999998</v>
      </c>
      <c r="T1609" s="3">
        <f t="shared" si="1063"/>
        <v>0</v>
      </c>
      <c r="U1609" s="97" t="str">
        <f t="shared" ref="U1609" si="1092">U1608</f>
        <v>A+J=</v>
      </c>
      <c r="V1609" s="122">
        <f t="shared" si="1048"/>
        <v>46376</v>
      </c>
      <c r="W1609" s="4"/>
      <c r="X1609" s="17"/>
      <c r="Y1609" s="16"/>
      <c r="Z1609" s="16"/>
      <c r="AD1609" s="5"/>
    </row>
    <row r="1610" spans="1:30" x14ac:dyDescent="0.2">
      <c r="A1610" s="98">
        <f t="shared" si="1011"/>
        <v>46362</v>
      </c>
      <c r="B1610" s="96">
        <f t="shared" si="1050"/>
        <v>1150.5690761000001</v>
      </c>
      <c r="C1610" s="3">
        <f t="shared" si="1051"/>
        <v>1143.1435895899999</v>
      </c>
      <c r="D1610" s="99">
        <f t="shared" si="1052"/>
        <v>1088.3119999999999</v>
      </c>
      <c r="E1610" s="120">
        <f>IF(DAY(A1609)=$A$5,VLOOKUP(A1609,[1]A!$E$15:$G$200,3),E1609)</f>
        <v>1091.25</v>
      </c>
      <c r="F1610" s="100">
        <f t="shared" si="1053"/>
        <v>45312</v>
      </c>
      <c r="G1610" s="141">
        <f t="shared" si="1054"/>
        <v>2.6995934989231252E-3</v>
      </c>
      <c r="H1610" s="101">
        <f t="shared" si="1055"/>
        <v>16</v>
      </c>
      <c r="I1610" s="101">
        <f t="shared" si="1056"/>
        <v>30</v>
      </c>
      <c r="J1610" s="96">
        <f t="shared" si="1057"/>
        <v>1.001438877467548</v>
      </c>
      <c r="K1610" s="96">
        <v>1</v>
      </c>
      <c r="L1610" s="96">
        <f t="shared" si="1058"/>
        <v>1.0014388700000001</v>
      </c>
      <c r="M1610" s="96">
        <f t="shared" si="1059"/>
        <v>1144.7884246000001</v>
      </c>
      <c r="N1610" s="24">
        <f t="shared" si="1014"/>
        <v>0</v>
      </c>
      <c r="O1610" s="95">
        <f t="shared" si="1015"/>
        <v>0</v>
      </c>
      <c r="P1610" s="96">
        <f t="shared" si="1060"/>
        <v>0</v>
      </c>
      <c r="Q1610" s="5">
        <f t="shared" si="1012"/>
        <v>0.12</v>
      </c>
      <c r="R1610" s="8">
        <f t="shared" si="1061"/>
        <v>1.0050495370000001</v>
      </c>
      <c r="S1610" s="3">
        <f t="shared" si="1062"/>
        <v>5.7806515000000003</v>
      </c>
      <c r="T1610" s="3">
        <f t="shared" si="1063"/>
        <v>0</v>
      </c>
      <c r="U1610" s="97" t="str">
        <f t="shared" ref="U1610" si="1093">U1609</f>
        <v>A+J=</v>
      </c>
      <c r="V1610" s="122">
        <f t="shared" si="1048"/>
        <v>46376</v>
      </c>
      <c r="W1610" s="4"/>
      <c r="X1610" s="17"/>
      <c r="Y1610" s="16"/>
      <c r="Z1610" s="16"/>
      <c r="AD1610" s="5"/>
    </row>
    <row r="1611" spans="1:30" x14ac:dyDescent="0.2">
      <c r="A1611" s="98">
        <f t="shared" ref="A1611:A1674" si="1094">(A1610+1)</f>
        <v>46363</v>
      </c>
      <c r="B1611" s="96">
        <f t="shared" si="1050"/>
        <v>1151.0347690800002</v>
      </c>
      <c r="C1611" s="3">
        <f t="shared" si="1051"/>
        <v>1143.1435895899999</v>
      </c>
      <c r="D1611" s="99">
        <f t="shared" si="1052"/>
        <v>1088.3119999999999</v>
      </c>
      <c r="E1611" s="120">
        <f>IF(DAY(A1610)=$A$5,VLOOKUP(A1610,[1]A!$E$15:$G$200,3),E1610)</f>
        <v>1091.25</v>
      </c>
      <c r="F1611" s="100">
        <f t="shared" si="1053"/>
        <v>45312</v>
      </c>
      <c r="G1611" s="141">
        <f t="shared" si="1054"/>
        <v>2.6995934989231252E-3</v>
      </c>
      <c r="H1611" s="101">
        <f t="shared" si="1055"/>
        <v>17</v>
      </c>
      <c r="I1611" s="101">
        <f t="shared" si="1056"/>
        <v>30</v>
      </c>
      <c r="J1611" s="96">
        <f t="shared" si="1057"/>
        <v>1.001528876021081</v>
      </c>
      <c r="K1611" s="96">
        <v>1</v>
      </c>
      <c r="L1611" s="96">
        <f t="shared" si="1058"/>
        <v>1.00152887</v>
      </c>
      <c r="M1611" s="96">
        <f t="shared" si="1059"/>
        <v>1144.8913075200001</v>
      </c>
      <c r="N1611" s="24">
        <f t="shared" si="1014"/>
        <v>0</v>
      </c>
      <c r="O1611" s="95">
        <f t="shared" si="1015"/>
        <v>0</v>
      </c>
      <c r="P1611" s="96">
        <f t="shared" si="1060"/>
        <v>0</v>
      </c>
      <c r="Q1611" s="5">
        <f t="shared" ref="Q1611:Q1674" si="1095">(Q1610)</f>
        <v>0.12</v>
      </c>
      <c r="R1611" s="8">
        <f t="shared" si="1061"/>
        <v>1.0053659779999999</v>
      </c>
      <c r="S1611" s="3">
        <f t="shared" si="1062"/>
        <v>6.1434615600000004</v>
      </c>
      <c r="T1611" s="3">
        <f t="shared" si="1063"/>
        <v>0</v>
      </c>
      <c r="U1611" s="97" t="str">
        <f t="shared" ref="U1611" si="1096">U1610</f>
        <v>A+J=</v>
      </c>
      <c r="V1611" s="122">
        <f t="shared" si="1048"/>
        <v>46376</v>
      </c>
      <c r="W1611" s="4"/>
      <c r="X1611" s="17"/>
      <c r="Y1611" s="16"/>
      <c r="Z1611" s="16"/>
      <c r="AD1611" s="5"/>
    </row>
    <row r="1612" spans="1:30" x14ac:dyDescent="0.2">
      <c r="A1612" s="98">
        <f t="shared" si="1094"/>
        <v>46364</v>
      </c>
      <c r="B1612" s="96">
        <f t="shared" si="1050"/>
        <v>1151.50065318</v>
      </c>
      <c r="C1612" s="3">
        <f t="shared" si="1051"/>
        <v>1143.1435895899999</v>
      </c>
      <c r="D1612" s="99">
        <f t="shared" si="1052"/>
        <v>1088.3119999999999</v>
      </c>
      <c r="E1612" s="120">
        <f>IF(DAY(A1611)=$A$5,VLOOKUP(A1611,[1]A!$E$15:$G$200,3),E1611)</f>
        <v>1091.25</v>
      </c>
      <c r="F1612" s="100">
        <f t="shared" si="1053"/>
        <v>45312</v>
      </c>
      <c r="G1612" s="141">
        <f t="shared" si="1054"/>
        <v>2.6995934989231252E-3</v>
      </c>
      <c r="H1612" s="101">
        <f t="shared" si="1055"/>
        <v>18</v>
      </c>
      <c r="I1612" s="101">
        <f t="shared" si="1056"/>
        <v>30</v>
      </c>
      <c r="J1612" s="96">
        <f t="shared" si="1057"/>
        <v>1.0016188826627157</v>
      </c>
      <c r="K1612" s="96">
        <v>1</v>
      </c>
      <c r="L1612" s="96">
        <f t="shared" si="1058"/>
        <v>1.0016188800000001</v>
      </c>
      <c r="M1612" s="96">
        <f t="shared" si="1059"/>
        <v>1144.99420188</v>
      </c>
      <c r="N1612" s="24">
        <f t="shared" ref="N1612:N1675" si="1097">IF(DAY(A1612)=A$5,VLOOKUP(A1612,$Y$10:$AG$80,8),0)</f>
        <v>0</v>
      </c>
      <c r="O1612" s="95">
        <f t="shared" ref="O1612:O1675" si="1098">IF(N1612&gt;0,VLOOKUP(N1612,$X$10:$AD$117,7),0)</f>
        <v>0</v>
      </c>
      <c r="P1612" s="96">
        <f t="shared" si="1060"/>
        <v>0</v>
      </c>
      <c r="Q1612" s="5">
        <f t="shared" si="1095"/>
        <v>0.12</v>
      </c>
      <c r="R1612" s="8">
        <f t="shared" si="1061"/>
        <v>1.0056825190000001</v>
      </c>
      <c r="S1612" s="3">
        <f t="shared" si="1062"/>
        <v>6.5064513000000002</v>
      </c>
      <c r="T1612" s="3">
        <f t="shared" si="1063"/>
        <v>0</v>
      </c>
      <c r="U1612" s="97" t="str">
        <f t="shared" ref="U1612" si="1099">U1611</f>
        <v>A+J=</v>
      </c>
      <c r="V1612" s="122">
        <f t="shared" si="1048"/>
        <v>46376</v>
      </c>
      <c r="W1612" s="4"/>
      <c r="X1612" s="17"/>
      <c r="Y1612" s="16"/>
      <c r="Z1612" s="16"/>
      <c r="AD1612" s="5"/>
    </row>
    <row r="1613" spans="1:30" x14ac:dyDescent="0.2">
      <c r="A1613" s="98">
        <f t="shared" si="1094"/>
        <v>46365</v>
      </c>
      <c r="B1613" s="96">
        <f t="shared" si="1050"/>
        <v>1151.96671578</v>
      </c>
      <c r="C1613" s="3">
        <f t="shared" si="1051"/>
        <v>1143.1435895899999</v>
      </c>
      <c r="D1613" s="99">
        <f t="shared" si="1052"/>
        <v>1088.3119999999999</v>
      </c>
      <c r="E1613" s="120">
        <f>IF(DAY(A1612)=$A$5,VLOOKUP(A1612,[1]A!$E$15:$G$200,3),E1612)</f>
        <v>1091.25</v>
      </c>
      <c r="F1613" s="100">
        <f t="shared" si="1053"/>
        <v>45312</v>
      </c>
      <c r="G1613" s="141">
        <f t="shared" si="1054"/>
        <v>2.6995934989231252E-3</v>
      </c>
      <c r="H1613" s="101">
        <f t="shared" si="1055"/>
        <v>19</v>
      </c>
      <c r="I1613" s="101">
        <f t="shared" si="1056"/>
        <v>30</v>
      </c>
      <c r="J1613" s="96">
        <f t="shared" si="1057"/>
        <v>1.0017088973931791</v>
      </c>
      <c r="K1613" s="96">
        <v>1</v>
      </c>
      <c r="L1613" s="96">
        <f t="shared" si="1058"/>
        <v>1.00170889</v>
      </c>
      <c r="M1613" s="96">
        <f t="shared" si="1059"/>
        <v>1145.09709623</v>
      </c>
      <c r="N1613" s="24">
        <f t="shared" si="1097"/>
        <v>0</v>
      </c>
      <c r="O1613" s="95">
        <f t="shared" si="1098"/>
        <v>0</v>
      </c>
      <c r="P1613" s="96">
        <f t="shared" si="1060"/>
        <v>0</v>
      </c>
      <c r="Q1613" s="5">
        <f t="shared" si="1095"/>
        <v>0.12</v>
      </c>
      <c r="R1613" s="8">
        <f t="shared" si="1061"/>
        <v>1.0059991589999999</v>
      </c>
      <c r="S1613" s="3">
        <f t="shared" si="1062"/>
        <v>6.8696195500000004</v>
      </c>
      <c r="T1613" s="3">
        <f t="shared" si="1063"/>
        <v>0</v>
      </c>
      <c r="U1613" s="97" t="str">
        <f t="shared" ref="U1613" si="1100">U1612</f>
        <v>A+J=</v>
      </c>
      <c r="V1613" s="122">
        <f t="shared" si="1048"/>
        <v>46376</v>
      </c>
      <c r="W1613" s="4"/>
      <c r="X1613" s="17"/>
      <c r="Y1613" s="16"/>
      <c r="Z1613" s="16"/>
      <c r="AD1613" s="5"/>
    </row>
    <row r="1614" spans="1:30" x14ac:dyDescent="0.2">
      <c r="A1614" s="98">
        <f t="shared" si="1094"/>
        <v>46366</v>
      </c>
      <c r="B1614" s="96">
        <f t="shared" si="1050"/>
        <v>1152.4329822099999</v>
      </c>
      <c r="C1614" s="3">
        <f t="shared" si="1051"/>
        <v>1143.1435895899999</v>
      </c>
      <c r="D1614" s="99">
        <f t="shared" si="1052"/>
        <v>1088.3119999999999</v>
      </c>
      <c r="E1614" s="120">
        <f>IF(DAY(A1613)=$A$5,VLOOKUP(A1613,[1]A!$E$15:$G$200,3),E1613)</f>
        <v>1091.25</v>
      </c>
      <c r="F1614" s="100">
        <f t="shared" si="1053"/>
        <v>45312</v>
      </c>
      <c r="G1614" s="141">
        <f t="shared" si="1054"/>
        <v>2.6995934989231252E-3</v>
      </c>
      <c r="H1614" s="101">
        <f t="shared" si="1055"/>
        <v>20</v>
      </c>
      <c r="I1614" s="101">
        <f t="shared" si="1056"/>
        <v>30</v>
      </c>
      <c r="J1614" s="96">
        <f t="shared" si="1057"/>
        <v>1.0017989202131983</v>
      </c>
      <c r="K1614" s="96">
        <v>1</v>
      </c>
      <c r="L1614" s="96">
        <f t="shared" si="1058"/>
        <v>1.0017989199999999</v>
      </c>
      <c r="M1614" s="96">
        <f t="shared" si="1059"/>
        <v>1145.2000134499999</v>
      </c>
      <c r="N1614" s="24">
        <f t="shared" si="1097"/>
        <v>0</v>
      </c>
      <c r="O1614" s="95">
        <f t="shared" si="1098"/>
        <v>0</v>
      </c>
      <c r="P1614" s="96">
        <f t="shared" si="1060"/>
        <v>0</v>
      </c>
      <c r="Q1614" s="5">
        <f t="shared" si="1095"/>
        <v>0.12</v>
      </c>
      <c r="R1614" s="8">
        <f t="shared" si="1061"/>
        <v>1.0063158999999999</v>
      </c>
      <c r="S1614" s="3">
        <f t="shared" si="1062"/>
        <v>7.2329687600000003</v>
      </c>
      <c r="T1614" s="3">
        <f t="shared" si="1063"/>
        <v>0</v>
      </c>
      <c r="U1614" s="97" t="str">
        <f t="shared" ref="U1614" si="1101">U1613</f>
        <v>A+J=</v>
      </c>
      <c r="V1614" s="122">
        <f t="shared" si="1048"/>
        <v>46376</v>
      </c>
      <c r="W1614" s="4"/>
      <c r="X1614" s="17"/>
      <c r="Y1614" s="16"/>
      <c r="Z1614" s="16"/>
      <c r="AD1614" s="5"/>
    </row>
    <row r="1615" spans="1:30" x14ac:dyDescent="0.2">
      <c r="A1615" s="98">
        <f t="shared" si="1094"/>
        <v>46367</v>
      </c>
      <c r="B1615" s="96">
        <f t="shared" si="1050"/>
        <v>1152.8994272300001</v>
      </c>
      <c r="C1615" s="3">
        <f t="shared" si="1051"/>
        <v>1143.1435895899999</v>
      </c>
      <c r="D1615" s="99">
        <f t="shared" si="1052"/>
        <v>1088.3119999999999</v>
      </c>
      <c r="E1615" s="120">
        <f>IF(DAY(A1614)=$A$5,VLOOKUP(A1614,[1]A!$E$15:$G$200,3),E1614)</f>
        <v>1091.25</v>
      </c>
      <c r="F1615" s="100">
        <f t="shared" si="1053"/>
        <v>45312</v>
      </c>
      <c r="G1615" s="141">
        <f t="shared" si="1054"/>
        <v>2.6995934989231252E-3</v>
      </c>
      <c r="H1615" s="101">
        <f t="shared" si="1055"/>
        <v>21</v>
      </c>
      <c r="I1615" s="101">
        <f t="shared" si="1056"/>
        <v>30</v>
      </c>
      <c r="J1615" s="96">
        <f t="shared" si="1057"/>
        <v>1.0018889511234998</v>
      </c>
      <c r="K1615" s="96">
        <v>1</v>
      </c>
      <c r="L1615" s="96">
        <f t="shared" si="1058"/>
        <v>1.0018889499999999</v>
      </c>
      <c r="M1615" s="96">
        <f t="shared" si="1059"/>
        <v>1145.30293067</v>
      </c>
      <c r="N1615" s="24">
        <f t="shared" si="1097"/>
        <v>0</v>
      </c>
      <c r="O1615" s="95">
        <f t="shared" si="1098"/>
        <v>0</v>
      </c>
      <c r="P1615" s="96">
        <f t="shared" si="1060"/>
        <v>0</v>
      </c>
      <c r="Q1615" s="5">
        <f t="shared" si="1095"/>
        <v>0.12</v>
      </c>
      <c r="R1615" s="8">
        <f t="shared" si="1061"/>
        <v>1.0066327399999999</v>
      </c>
      <c r="S1615" s="3">
        <f t="shared" si="1062"/>
        <v>7.5964965600000003</v>
      </c>
      <c r="T1615" s="3">
        <f t="shared" si="1063"/>
        <v>0</v>
      </c>
      <c r="U1615" s="97" t="str">
        <f t="shared" ref="U1615" si="1102">U1614</f>
        <v>A+J=</v>
      </c>
      <c r="V1615" s="122">
        <f t="shared" si="1048"/>
        <v>46376</v>
      </c>
      <c r="W1615" s="4"/>
      <c r="X1615" s="17"/>
      <c r="Y1615" s="16"/>
      <c r="Z1615" s="16"/>
      <c r="AD1615" s="5"/>
    </row>
    <row r="1616" spans="1:30" x14ac:dyDescent="0.2">
      <c r="A1616" s="98">
        <f t="shared" si="1094"/>
        <v>46368</v>
      </c>
      <c r="B1616" s="96">
        <f t="shared" si="1050"/>
        <v>1153.36606351</v>
      </c>
      <c r="C1616" s="3">
        <f t="shared" si="1051"/>
        <v>1143.1435895899999</v>
      </c>
      <c r="D1616" s="99">
        <f t="shared" si="1052"/>
        <v>1088.3119999999999</v>
      </c>
      <c r="E1616" s="120">
        <f>IF(DAY(A1615)=$A$5,VLOOKUP(A1615,[1]A!$E$15:$G$200,3),E1615)</f>
        <v>1091.25</v>
      </c>
      <c r="F1616" s="100">
        <f t="shared" si="1053"/>
        <v>45312</v>
      </c>
      <c r="G1616" s="141">
        <f t="shared" si="1054"/>
        <v>2.6995934989231252E-3</v>
      </c>
      <c r="H1616" s="101">
        <f t="shared" si="1055"/>
        <v>22</v>
      </c>
      <c r="I1616" s="101">
        <f t="shared" si="1056"/>
        <v>30</v>
      </c>
      <c r="J1616" s="96">
        <f t="shared" si="1057"/>
        <v>1.0019789901248115</v>
      </c>
      <c r="K1616" s="96">
        <v>1</v>
      </c>
      <c r="L1616" s="96">
        <f t="shared" si="1058"/>
        <v>1.00197899</v>
      </c>
      <c r="M1616" s="96">
        <f t="shared" si="1059"/>
        <v>1145.40585932</v>
      </c>
      <c r="N1616" s="24">
        <f t="shared" si="1097"/>
        <v>0</v>
      </c>
      <c r="O1616" s="95">
        <f t="shared" si="1098"/>
        <v>0</v>
      </c>
      <c r="P1616" s="96">
        <f t="shared" si="1060"/>
        <v>0</v>
      </c>
      <c r="Q1616" s="5">
        <f t="shared" si="1095"/>
        <v>0.12</v>
      </c>
      <c r="R1616" s="8">
        <f t="shared" si="1061"/>
        <v>1.00694968</v>
      </c>
      <c r="S1616" s="3">
        <f t="shared" si="1062"/>
        <v>7.9602041899999998</v>
      </c>
      <c r="T1616" s="3">
        <f t="shared" si="1063"/>
        <v>0</v>
      </c>
      <c r="U1616" s="97" t="str">
        <f t="shared" ref="U1616" si="1103">U1615</f>
        <v>A+J=</v>
      </c>
      <c r="V1616" s="122">
        <f t="shared" si="1048"/>
        <v>46376</v>
      </c>
      <c r="W1616" s="4"/>
      <c r="X1616" s="17"/>
      <c r="Y1616" s="16"/>
      <c r="Z1616" s="16"/>
      <c r="AD1616" s="5"/>
    </row>
    <row r="1617" spans="1:30" x14ac:dyDescent="0.2">
      <c r="A1617" s="98">
        <f t="shared" si="1094"/>
        <v>46369</v>
      </c>
      <c r="B1617" s="96">
        <f t="shared" si="1050"/>
        <v>1153.8328784400001</v>
      </c>
      <c r="C1617" s="3">
        <f t="shared" si="1051"/>
        <v>1143.1435895899999</v>
      </c>
      <c r="D1617" s="99">
        <f t="shared" si="1052"/>
        <v>1088.3119999999999</v>
      </c>
      <c r="E1617" s="120">
        <f>IF(DAY(A1616)=$A$5,VLOOKUP(A1616,[1]A!$E$15:$G$200,3),E1616)</f>
        <v>1091.25</v>
      </c>
      <c r="F1617" s="100">
        <f t="shared" si="1053"/>
        <v>45312</v>
      </c>
      <c r="G1617" s="141">
        <f t="shared" si="1054"/>
        <v>2.6995934989231252E-3</v>
      </c>
      <c r="H1617" s="101">
        <f t="shared" si="1055"/>
        <v>23</v>
      </c>
      <c r="I1617" s="101">
        <f t="shared" si="1056"/>
        <v>30</v>
      </c>
      <c r="J1617" s="96">
        <f t="shared" si="1057"/>
        <v>1.0020690372178598</v>
      </c>
      <c r="K1617" s="96">
        <v>1</v>
      </c>
      <c r="L1617" s="96">
        <f t="shared" si="1058"/>
        <v>1.0020690299999999</v>
      </c>
      <c r="M1617" s="96">
        <f t="shared" si="1059"/>
        <v>1145.50878797</v>
      </c>
      <c r="N1617" s="24">
        <f t="shared" si="1097"/>
        <v>0</v>
      </c>
      <c r="O1617" s="95">
        <f t="shared" si="1098"/>
        <v>0</v>
      </c>
      <c r="P1617" s="96">
        <f t="shared" si="1060"/>
        <v>0</v>
      </c>
      <c r="Q1617" s="5">
        <f t="shared" si="1095"/>
        <v>0.12</v>
      </c>
      <c r="R1617" s="8">
        <f t="shared" si="1061"/>
        <v>1.007266719</v>
      </c>
      <c r="S1617" s="3">
        <f t="shared" si="1062"/>
        <v>8.3240904699999998</v>
      </c>
      <c r="T1617" s="3">
        <f t="shared" si="1063"/>
        <v>0</v>
      </c>
      <c r="U1617" s="97" t="str">
        <f t="shared" ref="U1617" si="1104">U1616</f>
        <v>A+J=</v>
      </c>
      <c r="V1617" s="122">
        <f t="shared" si="1048"/>
        <v>46376</v>
      </c>
      <c r="W1617" s="4"/>
      <c r="X1617" s="17"/>
      <c r="Y1617" s="16"/>
      <c r="Z1617" s="16"/>
      <c r="AD1617" s="5"/>
    </row>
    <row r="1618" spans="1:30" x14ac:dyDescent="0.2">
      <c r="A1618" s="98">
        <f t="shared" si="1094"/>
        <v>46370</v>
      </c>
      <c r="B1618" s="96">
        <f t="shared" si="1050"/>
        <v>1154.2998973800002</v>
      </c>
      <c r="C1618" s="3">
        <f t="shared" si="1051"/>
        <v>1143.1435895899999</v>
      </c>
      <c r="D1618" s="99">
        <f t="shared" si="1052"/>
        <v>1088.3119999999999</v>
      </c>
      <c r="E1618" s="120">
        <f>IF(DAY(A1617)=$A$5,VLOOKUP(A1617,[1]A!$E$15:$G$200,3),E1617)</f>
        <v>1091.25</v>
      </c>
      <c r="F1618" s="100">
        <f t="shared" si="1053"/>
        <v>45312</v>
      </c>
      <c r="G1618" s="141">
        <f t="shared" si="1054"/>
        <v>2.6995934989231252E-3</v>
      </c>
      <c r="H1618" s="101">
        <f t="shared" si="1055"/>
        <v>24</v>
      </c>
      <c r="I1618" s="101">
        <f t="shared" si="1056"/>
        <v>30</v>
      </c>
      <c r="J1618" s="96">
        <f t="shared" si="1057"/>
        <v>1.0021590924033721</v>
      </c>
      <c r="K1618" s="96">
        <v>1</v>
      </c>
      <c r="L1618" s="96">
        <f t="shared" si="1058"/>
        <v>1.0021590899999999</v>
      </c>
      <c r="M1618" s="96">
        <f t="shared" si="1059"/>
        <v>1145.6117394800001</v>
      </c>
      <c r="N1618" s="24">
        <f t="shared" si="1097"/>
        <v>0</v>
      </c>
      <c r="O1618" s="95">
        <f t="shared" si="1098"/>
        <v>0</v>
      </c>
      <c r="P1618" s="96">
        <f t="shared" si="1060"/>
        <v>0</v>
      </c>
      <c r="Q1618" s="5">
        <f t="shared" si="1095"/>
        <v>0.12</v>
      </c>
      <c r="R1618" s="8">
        <f t="shared" si="1061"/>
        <v>1.0075838589999999</v>
      </c>
      <c r="S1618" s="3">
        <f t="shared" si="1062"/>
        <v>8.6881579000000002</v>
      </c>
      <c r="T1618" s="3">
        <f t="shared" si="1063"/>
        <v>0</v>
      </c>
      <c r="U1618" s="97" t="str">
        <f t="shared" ref="U1618" si="1105">U1617</f>
        <v>A+J=</v>
      </c>
      <c r="V1618" s="122">
        <f t="shared" si="1048"/>
        <v>46376</v>
      </c>
      <c r="W1618" s="4"/>
      <c r="X1618" s="17"/>
      <c r="Y1618" s="16"/>
      <c r="Z1618" s="16"/>
      <c r="AD1618" s="5"/>
    </row>
    <row r="1619" spans="1:30" x14ac:dyDescent="0.2">
      <c r="A1619" s="98">
        <f t="shared" si="1094"/>
        <v>46371</v>
      </c>
      <c r="B1619" s="96">
        <f t="shared" si="1050"/>
        <v>1154.76709504</v>
      </c>
      <c r="C1619" s="3">
        <f t="shared" si="1051"/>
        <v>1143.1435895899999</v>
      </c>
      <c r="D1619" s="99">
        <f t="shared" si="1052"/>
        <v>1088.3119999999999</v>
      </c>
      <c r="E1619" s="120">
        <f>IF(DAY(A1618)=$A$5,VLOOKUP(A1618,[1]A!$E$15:$G$200,3),E1618)</f>
        <v>1091.25</v>
      </c>
      <c r="F1619" s="100">
        <f t="shared" si="1053"/>
        <v>45312</v>
      </c>
      <c r="G1619" s="141">
        <f t="shared" si="1054"/>
        <v>2.6995934989231252E-3</v>
      </c>
      <c r="H1619" s="101">
        <f t="shared" si="1055"/>
        <v>25</v>
      </c>
      <c r="I1619" s="101">
        <f t="shared" si="1056"/>
        <v>30</v>
      </c>
      <c r="J1619" s="96">
        <f t="shared" si="1057"/>
        <v>1.0022491556820758</v>
      </c>
      <c r="K1619" s="96">
        <v>1</v>
      </c>
      <c r="L1619" s="96">
        <f t="shared" si="1058"/>
        <v>1.0022491499999999</v>
      </c>
      <c r="M1619" s="96">
        <f t="shared" si="1059"/>
        <v>1145.71469099</v>
      </c>
      <c r="N1619" s="24">
        <f t="shared" si="1097"/>
        <v>0</v>
      </c>
      <c r="O1619" s="95">
        <f t="shared" si="1098"/>
        <v>0</v>
      </c>
      <c r="P1619" s="96">
        <f t="shared" si="1060"/>
        <v>0</v>
      </c>
      <c r="Q1619" s="5">
        <f t="shared" si="1095"/>
        <v>0.12</v>
      </c>
      <c r="R1619" s="8">
        <f t="shared" si="1061"/>
        <v>1.0079010980000001</v>
      </c>
      <c r="S1619" s="3">
        <f t="shared" si="1062"/>
        <v>9.0524040499999998</v>
      </c>
      <c r="T1619" s="3">
        <f t="shared" si="1063"/>
        <v>0</v>
      </c>
      <c r="U1619" s="97" t="str">
        <f t="shared" ref="U1619" si="1106">U1618</f>
        <v>A+J=</v>
      </c>
      <c r="V1619" s="122">
        <f t="shared" si="1048"/>
        <v>46376</v>
      </c>
      <c r="W1619" s="4"/>
      <c r="X1619" s="17"/>
      <c r="Y1619" s="16"/>
      <c r="Z1619" s="16"/>
      <c r="AD1619" s="5"/>
    </row>
    <row r="1620" spans="1:30" x14ac:dyDescent="0.2">
      <c r="A1620" s="98">
        <f t="shared" si="1094"/>
        <v>46372</v>
      </c>
      <c r="B1620" s="96">
        <f t="shared" si="1050"/>
        <v>1155.2344841300001</v>
      </c>
      <c r="C1620" s="3">
        <f t="shared" si="1051"/>
        <v>1143.1435895899999</v>
      </c>
      <c r="D1620" s="99">
        <f t="shared" si="1052"/>
        <v>1088.3119999999999</v>
      </c>
      <c r="E1620" s="120">
        <f>IF(DAY(A1619)=$A$5,VLOOKUP(A1619,[1]A!$E$15:$G$200,3),E1619)</f>
        <v>1091.25</v>
      </c>
      <c r="F1620" s="100">
        <f t="shared" si="1053"/>
        <v>45312</v>
      </c>
      <c r="G1620" s="141">
        <f t="shared" si="1054"/>
        <v>2.6995934989231252E-3</v>
      </c>
      <c r="H1620" s="101">
        <f t="shared" si="1055"/>
        <v>26</v>
      </c>
      <c r="I1620" s="101">
        <f t="shared" si="1056"/>
        <v>30</v>
      </c>
      <c r="J1620" s="96">
        <f t="shared" si="1057"/>
        <v>1.0023392270546982</v>
      </c>
      <c r="K1620" s="96">
        <v>1</v>
      </c>
      <c r="L1620" s="96">
        <f t="shared" si="1058"/>
        <v>1.0023392200000001</v>
      </c>
      <c r="M1620" s="96">
        <f t="shared" si="1059"/>
        <v>1145.81765393</v>
      </c>
      <c r="N1620" s="24">
        <f t="shared" si="1097"/>
        <v>0</v>
      </c>
      <c r="O1620" s="95">
        <f t="shared" si="1098"/>
        <v>0</v>
      </c>
      <c r="P1620" s="96">
        <f t="shared" si="1060"/>
        <v>0</v>
      </c>
      <c r="Q1620" s="5">
        <f t="shared" si="1095"/>
        <v>0.12</v>
      </c>
      <c r="R1620" s="8">
        <f t="shared" si="1061"/>
        <v>1.008218437</v>
      </c>
      <c r="S1620" s="3">
        <f t="shared" si="1062"/>
        <v>9.4168301999999997</v>
      </c>
      <c r="T1620" s="3">
        <f t="shared" si="1063"/>
        <v>0</v>
      </c>
      <c r="U1620" s="97" t="str">
        <f t="shared" ref="U1620" si="1107">U1619</f>
        <v>A+J=</v>
      </c>
      <c r="V1620" s="122">
        <f t="shared" si="1048"/>
        <v>46376</v>
      </c>
      <c r="W1620" s="4"/>
      <c r="X1620" s="17"/>
      <c r="Y1620" s="16"/>
      <c r="Z1620" s="16"/>
      <c r="AD1620" s="5"/>
    </row>
    <row r="1621" spans="1:30" x14ac:dyDescent="0.2">
      <c r="A1621" s="98">
        <f t="shared" si="1094"/>
        <v>46373</v>
      </c>
      <c r="B1621" s="96">
        <f t="shared" si="1050"/>
        <v>1155.70206469</v>
      </c>
      <c r="C1621" s="3">
        <f t="shared" si="1051"/>
        <v>1143.1435895899999</v>
      </c>
      <c r="D1621" s="99">
        <f t="shared" si="1052"/>
        <v>1088.3119999999999</v>
      </c>
      <c r="E1621" s="120">
        <f>IF(DAY(A1620)=$A$5,VLOOKUP(A1620,[1]A!$E$15:$G$200,3),E1620)</f>
        <v>1091.25</v>
      </c>
      <c r="F1621" s="100">
        <f t="shared" si="1053"/>
        <v>45312</v>
      </c>
      <c r="G1621" s="141">
        <f t="shared" si="1054"/>
        <v>2.6995934989231252E-3</v>
      </c>
      <c r="H1621" s="101">
        <f t="shared" si="1055"/>
        <v>27</v>
      </c>
      <c r="I1621" s="101">
        <f t="shared" si="1056"/>
        <v>30</v>
      </c>
      <c r="J1621" s="96">
        <f t="shared" si="1057"/>
        <v>1.0024293065219667</v>
      </c>
      <c r="K1621" s="96">
        <v>1</v>
      </c>
      <c r="L1621" s="96">
        <f t="shared" si="1058"/>
        <v>1.0024293</v>
      </c>
      <c r="M1621" s="96">
        <f t="shared" si="1059"/>
        <v>1145.92062831</v>
      </c>
      <c r="N1621" s="24">
        <f t="shared" si="1097"/>
        <v>0</v>
      </c>
      <c r="O1621" s="95">
        <f t="shared" si="1098"/>
        <v>0</v>
      </c>
      <c r="P1621" s="96">
        <f t="shared" si="1060"/>
        <v>0</v>
      </c>
      <c r="Q1621" s="5">
        <f t="shared" si="1095"/>
        <v>0.12</v>
      </c>
      <c r="R1621" s="8">
        <f t="shared" si="1061"/>
        <v>1.0085358760000001</v>
      </c>
      <c r="S1621" s="3">
        <f t="shared" si="1062"/>
        <v>9.7814363800000006</v>
      </c>
      <c r="T1621" s="3">
        <f t="shared" si="1063"/>
        <v>0</v>
      </c>
      <c r="U1621" s="97" t="str">
        <f t="shared" ref="U1621" si="1108">U1620</f>
        <v>A+J=</v>
      </c>
      <c r="V1621" s="122">
        <f t="shared" si="1048"/>
        <v>46376</v>
      </c>
      <c r="W1621" s="4"/>
      <c r="X1621" s="17"/>
      <c r="Y1621" s="16"/>
      <c r="Z1621" s="16"/>
      <c r="AD1621" s="5"/>
    </row>
    <row r="1622" spans="1:30" x14ac:dyDescent="0.2">
      <c r="A1622" s="98">
        <f t="shared" si="1094"/>
        <v>46374</v>
      </c>
      <c r="B1622" s="96">
        <f t="shared" si="1050"/>
        <v>1156.16983676</v>
      </c>
      <c r="C1622" s="3">
        <f t="shared" si="1051"/>
        <v>1143.1435895899999</v>
      </c>
      <c r="D1622" s="99">
        <f t="shared" si="1052"/>
        <v>1088.3119999999999</v>
      </c>
      <c r="E1622" s="120">
        <f>IF(DAY(A1621)=$A$5,VLOOKUP(A1621,[1]A!$E$15:$G$200,3),E1621)</f>
        <v>1091.25</v>
      </c>
      <c r="F1622" s="100">
        <f t="shared" si="1053"/>
        <v>45312</v>
      </c>
      <c r="G1622" s="141">
        <f t="shared" si="1054"/>
        <v>2.6995934989231252E-3</v>
      </c>
      <c r="H1622" s="101">
        <f t="shared" si="1055"/>
        <v>28</v>
      </c>
      <c r="I1622" s="101">
        <f t="shared" si="1056"/>
        <v>30</v>
      </c>
      <c r="J1622" s="96">
        <f t="shared" si="1057"/>
        <v>1.0025193940846087</v>
      </c>
      <c r="K1622" s="96">
        <v>1</v>
      </c>
      <c r="L1622" s="96">
        <f t="shared" si="1058"/>
        <v>1.00251939</v>
      </c>
      <c r="M1622" s="96">
        <f t="shared" si="1059"/>
        <v>1146.0236141099999</v>
      </c>
      <c r="N1622" s="24">
        <f t="shared" si="1097"/>
        <v>0</v>
      </c>
      <c r="O1622" s="95">
        <f t="shared" si="1098"/>
        <v>0</v>
      </c>
      <c r="P1622" s="96">
        <f t="shared" si="1060"/>
        <v>0</v>
      </c>
      <c r="Q1622" s="5">
        <f t="shared" si="1095"/>
        <v>0.12</v>
      </c>
      <c r="R1622" s="8">
        <f t="shared" si="1061"/>
        <v>1.0088534149999999</v>
      </c>
      <c r="S1622" s="3">
        <f t="shared" si="1062"/>
        <v>10.14622265</v>
      </c>
      <c r="T1622" s="3">
        <f t="shared" si="1063"/>
        <v>0</v>
      </c>
      <c r="U1622" s="97" t="str">
        <f t="shared" ref="U1622" si="1109">U1621</f>
        <v>A+J=</v>
      </c>
      <c r="V1622" s="122">
        <f t="shared" si="1048"/>
        <v>46376</v>
      </c>
      <c r="W1622" s="4"/>
      <c r="X1622" s="17"/>
      <c r="Y1622" s="16"/>
      <c r="Z1622" s="16"/>
      <c r="AD1622" s="5"/>
    </row>
    <row r="1623" spans="1:30" x14ac:dyDescent="0.2">
      <c r="A1623" s="98">
        <f t="shared" si="1094"/>
        <v>46375</v>
      </c>
      <c r="B1623" s="96">
        <f t="shared" si="1050"/>
        <v>1156.6377888499999</v>
      </c>
      <c r="C1623" s="3">
        <f t="shared" si="1051"/>
        <v>1143.1435895899999</v>
      </c>
      <c r="D1623" s="99">
        <f t="shared" si="1052"/>
        <v>1088.3119999999999</v>
      </c>
      <c r="E1623" s="120">
        <f>IF(DAY(A1622)=$A$5,VLOOKUP(A1622,[1]A!$E$15:$G$200,3),E1622)</f>
        <v>1091.25</v>
      </c>
      <c r="F1623" s="100">
        <f t="shared" si="1053"/>
        <v>45312</v>
      </c>
      <c r="G1623" s="141">
        <f t="shared" si="1054"/>
        <v>2.6995934989231252E-3</v>
      </c>
      <c r="H1623" s="101">
        <f t="shared" si="1055"/>
        <v>29</v>
      </c>
      <c r="I1623" s="101">
        <f t="shared" si="1056"/>
        <v>30</v>
      </c>
      <c r="J1623" s="96">
        <f t="shared" si="1057"/>
        <v>1.0026094897433515</v>
      </c>
      <c r="K1623" s="96">
        <v>1</v>
      </c>
      <c r="L1623" s="96">
        <f t="shared" si="1058"/>
        <v>1.0026094800000001</v>
      </c>
      <c r="M1623" s="96">
        <f t="shared" si="1059"/>
        <v>1146.12659992</v>
      </c>
      <c r="N1623" s="24">
        <f t="shared" si="1097"/>
        <v>0</v>
      </c>
      <c r="O1623" s="95">
        <f t="shared" si="1098"/>
        <v>0</v>
      </c>
      <c r="P1623" s="96">
        <f t="shared" si="1060"/>
        <v>0</v>
      </c>
      <c r="Q1623" s="5">
        <f t="shared" si="1095"/>
        <v>0.12</v>
      </c>
      <c r="R1623" s="8">
        <f t="shared" si="1061"/>
        <v>1.0091710540000001</v>
      </c>
      <c r="S1623" s="3">
        <f t="shared" si="1062"/>
        <v>10.511188929999999</v>
      </c>
      <c r="T1623" s="3">
        <f t="shared" si="1063"/>
        <v>0</v>
      </c>
      <c r="U1623" s="97" t="str">
        <f t="shared" ref="U1623" si="1110">U1622</f>
        <v>A+J=</v>
      </c>
      <c r="V1623" s="122">
        <f t="shared" si="1048"/>
        <v>46376</v>
      </c>
      <c r="W1623" s="4"/>
      <c r="X1623" s="17"/>
      <c r="Y1623" s="16"/>
      <c r="Z1623" s="16"/>
      <c r="AD1623" s="5"/>
    </row>
    <row r="1624" spans="1:30" x14ac:dyDescent="0.2">
      <c r="A1624" s="98">
        <f t="shared" si="1094"/>
        <v>46376</v>
      </c>
      <c r="B1624" s="96">
        <f t="shared" si="1050"/>
        <v>1157.1059440700001</v>
      </c>
      <c r="C1624" s="3">
        <f t="shared" si="1051"/>
        <v>1143.1435895899999</v>
      </c>
      <c r="D1624" s="99">
        <f t="shared" si="1052"/>
        <v>1088.3119999999999</v>
      </c>
      <c r="E1624" s="120">
        <f>IF(DAY(A1623)=$A$5,VLOOKUP(A1623,[1]A!$E$15:$G$200,3),E1623)</f>
        <v>1091.25</v>
      </c>
      <c r="F1624" s="100">
        <f t="shared" si="1053"/>
        <v>45312</v>
      </c>
      <c r="G1624" s="141">
        <f t="shared" si="1054"/>
        <v>2.6995934989231252E-3</v>
      </c>
      <c r="H1624" s="101">
        <f t="shared" si="1055"/>
        <v>30</v>
      </c>
      <c r="I1624" s="101">
        <f t="shared" si="1056"/>
        <v>30</v>
      </c>
      <c r="J1624" s="96">
        <f t="shared" si="1057"/>
        <v>1.0026995934989231</v>
      </c>
      <c r="K1624" s="96">
        <v>1</v>
      </c>
      <c r="L1624" s="96">
        <f t="shared" si="1058"/>
        <v>1.00269959</v>
      </c>
      <c r="M1624" s="96">
        <f t="shared" si="1059"/>
        <v>1146.22960859</v>
      </c>
      <c r="N1624" s="24">
        <f t="shared" si="1097"/>
        <v>53</v>
      </c>
      <c r="O1624" s="95">
        <f t="shared" si="1098"/>
        <v>5.0000000000000001E-3</v>
      </c>
      <c r="P1624" s="96">
        <f t="shared" si="1060"/>
        <v>5.7311480399999999</v>
      </c>
      <c r="Q1624" s="5">
        <f t="shared" si="1095"/>
        <v>0.12</v>
      </c>
      <c r="R1624" s="8">
        <f t="shared" si="1061"/>
        <v>1.0094887930000001</v>
      </c>
      <c r="S1624" s="3">
        <f t="shared" si="1062"/>
        <v>10.87633548</v>
      </c>
      <c r="T1624" s="3">
        <f t="shared" si="1063"/>
        <v>16.607483519999999</v>
      </c>
      <c r="U1624" s="97" t="str">
        <f t="shared" ref="U1624" si="1111">U1623</f>
        <v>A+J=</v>
      </c>
      <c r="V1624" s="122">
        <f t="shared" si="1048"/>
        <v>46376</v>
      </c>
      <c r="W1624" s="4"/>
      <c r="X1624" s="17"/>
      <c r="Y1624" s="16"/>
      <c r="Z1624" s="16"/>
      <c r="AD1624" s="5"/>
    </row>
    <row r="1625" spans="1:30" x14ac:dyDescent="0.2">
      <c r="A1625" s="98">
        <f t="shared" si="1094"/>
        <v>46377</v>
      </c>
      <c r="B1625" s="96">
        <f t="shared" si="1050"/>
        <v>1140.9451818099999</v>
      </c>
      <c r="C1625" s="3">
        <f t="shared" si="1051"/>
        <v>1140.4984605499999</v>
      </c>
      <c r="D1625" s="99">
        <f t="shared" si="1052"/>
        <v>1088.3119999999999</v>
      </c>
      <c r="E1625" s="120">
        <f>IF(DAY(A1624)=$A$5,VLOOKUP(A1624,[1]A!$E$15:$G$200,3),E1624)</f>
        <v>1091.25</v>
      </c>
      <c r="F1625" s="100">
        <f t="shared" si="1053"/>
        <v>45312</v>
      </c>
      <c r="G1625" s="141">
        <f t="shared" si="1054"/>
        <v>2.6995934989231252E-3</v>
      </c>
      <c r="H1625" s="101">
        <f t="shared" si="1055"/>
        <v>1</v>
      </c>
      <c r="I1625" s="101">
        <f t="shared" si="1056"/>
        <v>31</v>
      </c>
      <c r="J1625" s="96">
        <f t="shared" si="1057"/>
        <v>1.0000869701088155</v>
      </c>
      <c r="K1625" s="96">
        <v>1</v>
      </c>
      <c r="L1625" s="96">
        <f t="shared" si="1058"/>
        <v>1.0000869699999999</v>
      </c>
      <c r="M1625" s="96">
        <f t="shared" si="1059"/>
        <v>1140.5976496999999</v>
      </c>
      <c r="N1625" s="24">
        <f t="shared" si="1097"/>
        <v>0</v>
      </c>
      <c r="O1625" s="95">
        <f t="shared" si="1098"/>
        <v>0</v>
      </c>
      <c r="P1625" s="96">
        <f t="shared" si="1060"/>
        <v>0</v>
      </c>
      <c r="Q1625" s="5">
        <f t="shared" si="1095"/>
        <v>0.12</v>
      </c>
      <c r="R1625" s="8">
        <f t="shared" si="1061"/>
        <v>1.0003046929999999</v>
      </c>
      <c r="S1625" s="3">
        <f t="shared" si="1062"/>
        <v>0.34753211000000001</v>
      </c>
      <c r="T1625" s="3">
        <f t="shared" si="1063"/>
        <v>0</v>
      </c>
      <c r="U1625" s="97" t="str">
        <f t="shared" ref="U1625" si="1112">U1624</f>
        <v>A+J=</v>
      </c>
      <c r="V1625" s="122">
        <f t="shared" si="1048"/>
        <v>46407</v>
      </c>
      <c r="W1625" s="4"/>
      <c r="X1625" s="17"/>
      <c r="Y1625" s="16"/>
      <c r="Z1625" s="16"/>
      <c r="AD1625" s="5"/>
    </row>
    <row r="1626" spans="1:30" x14ac:dyDescent="0.2">
      <c r="A1626" s="98">
        <f t="shared" si="1094"/>
        <v>46378</v>
      </c>
      <c r="B1626" s="96">
        <f t="shared" si="1050"/>
        <v>1141.3920707499999</v>
      </c>
      <c r="C1626" s="3">
        <f t="shared" si="1051"/>
        <v>1140.4984605499999</v>
      </c>
      <c r="D1626" s="99">
        <f t="shared" si="1052"/>
        <v>1088.3119999999999</v>
      </c>
      <c r="E1626" s="120">
        <f>IF(DAY(A1625)=$A$5,VLOOKUP(A1625,[1]A!$E$15:$G$200,3),E1625)</f>
        <v>1091.25</v>
      </c>
      <c r="F1626" s="100">
        <f t="shared" si="1053"/>
        <v>45312</v>
      </c>
      <c r="G1626" s="141">
        <f t="shared" si="1054"/>
        <v>2.6995934989231252E-3</v>
      </c>
      <c r="H1626" s="101">
        <f t="shared" si="1055"/>
        <v>2</v>
      </c>
      <c r="I1626" s="101">
        <f t="shared" si="1056"/>
        <v>31</v>
      </c>
      <c r="J1626" s="96">
        <f t="shared" si="1057"/>
        <v>1.0001739477814309</v>
      </c>
      <c r="K1626" s="96">
        <v>1</v>
      </c>
      <c r="L1626" s="96">
        <f t="shared" si="1058"/>
        <v>1.00017394</v>
      </c>
      <c r="M1626" s="96">
        <f t="shared" si="1059"/>
        <v>1140.6968388499999</v>
      </c>
      <c r="N1626" s="24">
        <f t="shared" si="1097"/>
        <v>0</v>
      </c>
      <c r="O1626" s="95">
        <f t="shared" si="1098"/>
        <v>0</v>
      </c>
      <c r="P1626" s="96">
        <f t="shared" si="1060"/>
        <v>0</v>
      </c>
      <c r="Q1626" s="5">
        <f t="shared" si="1095"/>
        <v>0.12</v>
      </c>
      <c r="R1626" s="8">
        <f t="shared" si="1061"/>
        <v>1.0006094800000001</v>
      </c>
      <c r="S1626" s="3">
        <f t="shared" si="1062"/>
        <v>0.69523190000000001</v>
      </c>
      <c r="T1626" s="3">
        <f t="shared" si="1063"/>
        <v>0</v>
      </c>
      <c r="U1626" s="97" t="str">
        <f t="shared" ref="U1626" si="1113">U1625</f>
        <v>A+J=</v>
      </c>
      <c r="V1626" s="122">
        <f t="shared" si="1048"/>
        <v>46407</v>
      </c>
      <c r="W1626" s="4"/>
      <c r="X1626" s="17"/>
      <c r="Y1626" s="16"/>
      <c r="Z1626" s="16"/>
      <c r="AD1626" s="5"/>
    </row>
    <row r="1627" spans="1:30" x14ac:dyDescent="0.2">
      <c r="A1627" s="98">
        <f t="shared" si="1094"/>
        <v>46379</v>
      </c>
      <c r="B1627" s="96">
        <f t="shared" si="1050"/>
        <v>1141.83914794</v>
      </c>
      <c r="C1627" s="3">
        <f t="shared" si="1051"/>
        <v>1140.4984605499999</v>
      </c>
      <c r="D1627" s="99">
        <f t="shared" si="1052"/>
        <v>1088.3119999999999</v>
      </c>
      <c r="E1627" s="120">
        <f>IF(DAY(A1626)=$A$5,VLOOKUP(A1626,[1]A!$E$15:$G$200,3),E1626)</f>
        <v>1091.25</v>
      </c>
      <c r="F1627" s="100">
        <f t="shared" si="1053"/>
        <v>45312</v>
      </c>
      <c r="G1627" s="141">
        <f t="shared" si="1054"/>
        <v>2.6995934989231252E-3</v>
      </c>
      <c r="H1627" s="101">
        <f t="shared" si="1055"/>
        <v>3</v>
      </c>
      <c r="I1627" s="101">
        <f t="shared" si="1056"/>
        <v>31</v>
      </c>
      <c r="J1627" s="96">
        <f t="shared" si="1057"/>
        <v>1.0002609330185039</v>
      </c>
      <c r="K1627" s="96">
        <v>1</v>
      </c>
      <c r="L1627" s="96">
        <f t="shared" si="1058"/>
        <v>1.00026093</v>
      </c>
      <c r="M1627" s="96">
        <f t="shared" si="1059"/>
        <v>1140.79605081</v>
      </c>
      <c r="N1627" s="24">
        <f t="shared" si="1097"/>
        <v>0</v>
      </c>
      <c r="O1627" s="95">
        <f t="shared" si="1098"/>
        <v>0</v>
      </c>
      <c r="P1627" s="96">
        <f t="shared" si="1060"/>
        <v>0</v>
      </c>
      <c r="Q1627" s="5">
        <f t="shared" si="1095"/>
        <v>0.12</v>
      </c>
      <c r="R1627" s="8">
        <f t="shared" si="1061"/>
        <v>1.000914359</v>
      </c>
      <c r="S1627" s="3">
        <f t="shared" si="1062"/>
        <v>1.04309713</v>
      </c>
      <c r="T1627" s="3">
        <f t="shared" si="1063"/>
        <v>0</v>
      </c>
      <c r="U1627" s="97" t="str">
        <f t="shared" ref="U1627" si="1114">U1626</f>
        <v>A+J=</v>
      </c>
      <c r="V1627" s="122">
        <f t="shared" si="1048"/>
        <v>46407</v>
      </c>
      <c r="W1627" s="4"/>
      <c r="X1627" s="17"/>
      <c r="Y1627" s="16"/>
      <c r="Z1627" s="16"/>
      <c r="AD1627" s="5"/>
    </row>
    <row r="1628" spans="1:30" x14ac:dyDescent="0.2">
      <c r="A1628" s="98">
        <f t="shared" si="1094"/>
        <v>46380</v>
      </c>
      <c r="B1628" s="96">
        <f t="shared" si="1050"/>
        <v>1142.2863917300001</v>
      </c>
      <c r="C1628" s="3">
        <f t="shared" si="1051"/>
        <v>1140.4984605499999</v>
      </c>
      <c r="D1628" s="99">
        <f t="shared" si="1052"/>
        <v>1088.3119999999999</v>
      </c>
      <c r="E1628" s="120">
        <f>IF(DAY(A1627)=$A$5,VLOOKUP(A1627,[1]A!$E$15:$G$200,3),E1627)</f>
        <v>1091.25</v>
      </c>
      <c r="F1628" s="100">
        <f t="shared" si="1053"/>
        <v>45312</v>
      </c>
      <c r="G1628" s="141">
        <f t="shared" si="1054"/>
        <v>2.6995934989231252E-3</v>
      </c>
      <c r="H1628" s="101">
        <f t="shared" si="1055"/>
        <v>4</v>
      </c>
      <c r="I1628" s="101">
        <f t="shared" si="1056"/>
        <v>31</v>
      </c>
      <c r="J1628" s="96">
        <f t="shared" si="1057"/>
        <v>1.0003479258206924</v>
      </c>
      <c r="K1628" s="96">
        <v>1</v>
      </c>
      <c r="L1628" s="96">
        <f t="shared" si="1058"/>
        <v>1.0003479200000001</v>
      </c>
      <c r="M1628" s="96">
        <f t="shared" si="1059"/>
        <v>1140.89526277</v>
      </c>
      <c r="N1628" s="24">
        <f t="shared" si="1097"/>
        <v>0</v>
      </c>
      <c r="O1628" s="95">
        <f t="shared" si="1098"/>
        <v>0</v>
      </c>
      <c r="P1628" s="96">
        <f t="shared" si="1060"/>
        <v>0</v>
      </c>
      <c r="Q1628" s="5">
        <f t="shared" si="1095"/>
        <v>0.12</v>
      </c>
      <c r="R1628" s="8">
        <f t="shared" si="1061"/>
        <v>1.0012193309999999</v>
      </c>
      <c r="S1628" s="3">
        <f t="shared" si="1062"/>
        <v>1.3911289600000001</v>
      </c>
      <c r="T1628" s="3">
        <f t="shared" si="1063"/>
        <v>0</v>
      </c>
      <c r="U1628" s="97" t="str">
        <f t="shared" ref="U1628" si="1115">U1627</f>
        <v>A+J=</v>
      </c>
      <c r="V1628" s="122">
        <f t="shared" si="1048"/>
        <v>46407</v>
      </c>
      <c r="W1628" s="4"/>
      <c r="X1628" s="17"/>
      <c r="Y1628" s="16"/>
      <c r="Z1628" s="16"/>
      <c r="AD1628" s="5"/>
    </row>
    <row r="1629" spans="1:30" x14ac:dyDescent="0.2">
      <c r="A1629" s="98">
        <f t="shared" si="1094"/>
        <v>46381</v>
      </c>
      <c r="B1629" s="96">
        <f t="shared" si="1050"/>
        <v>1142.7338135699999</v>
      </c>
      <c r="C1629" s="3">
        <f t="shared" si="1051"/>
        <v>1140.4984605499999</v>
      </c>
      <c r="D1629" s="99">
        <f t="shared" si="1052"/>
        <v>1088.3119999999999</v>
      </c>
      <c r="E1629" s="120">
        <f>IF(DAY(A1628)=$A$5,VLOOKUP(A1628,[1]A!$E$15:$G$200,3),E1628)</f>
        <v>1091.25</v>
      </c>
      <c r="F1629" s="100">
        <f t="shared" si="1053"/>
        <v>45312</v>
      </c>
      <c r="G1629" s="141">
        <f t="shared" si="1054"/>
        <v>2.6995934989231252E-3</v>
      </c>
      <c r="H1629" s="101">
        <f t="shared" si="1055"/>
        <v>5</v>
      </c>
      <c r="I1629" s="101">
        <f t="shared" si="1056"/>
        <v>31</v>
      </c>
      <c r="J1629" s="96">
        <f t="shared" si="1057"/>
        <v>1.0004349261886545</v>
      </c>
      <c r="K1629" s="96">
        <v>1</v>
      </c>
      <c r="L1629" s="96">
        <f t="shared" si="1058"/>
        <v>1.00043492</v>
      </c>
      <c r="M1629" s="96">
        <f t="shared" si="1059"/>
        <v>1140.9944861399999</v>
      </c>
      <c r="N1629" s="24">
        <f t="shared" si="1097"/>
        <v>0</v>
      </c>
      <c r="O1629" s="95">
        <f t="shared" si="1098"/>
        <v>0</v>
      </c>
      <c r="P1629" s="96">
        <f t="shared" si="1060"/>
        <v>0</v>
      </c>
      <c r="Q1629" s="5">
        <f t="shared" si="1095"/>
        <v>0.12</v>
      </c>
      <c r="R1629" s="8">
        <f t="shared" si="1061"/>
        <v>1.001524396</v>
      </c>
      <c r="S1629" s="3">
        <f t="shared" si="1062"/>
        <v>1.7393274299999999</v>
      </c>
      <c r="T1629" s="3">
        <f t="shared" si="1063"/>
        <v>0</v>
      </c>
      <c r="U1629" s="97" t="str">
        <f t="shared" ref="U1629" si="1116">U1628</f>
        <v>A+J=</v>
      </c>
      <c r="V1629" s="122">
        <f t="shared" si="1048"/>
        <v>46407</v>
      </c>
      <c r="W1629" s="4"/>
      <c r="X1629" s="17"/>
      <c r="Y1629" s="16"/>
      <c r="Z1629" s="16"/>
      <c r="AD1629" s="5"/>
    </row>
    <row r="1630" spans="1:30" x14ac:dyDescent="0.2">
      <c r="A1630" s="98">
        <f t="shared" si="1094"/>
        <v>46382</v>
      </c>
      <c r="B1630" s="96">
        <f t="shared" si="1050"/>
        <v>1143.1814134900001</v>
      </c>
      <c r="C1630" s="3">
        <f t="shared" si="1051"/>
        <v>1140.4984605499999</v>
      </c>
      <c r="D1630" s="99">
        <f t="shared" si="1052"/>
        <v>1088.3119999999999</v>
      </c>
      <c r="E1630" s="120">
        <f>IF(DAY(A1629)=$A$5,VLOOKUP(A1629,[1]A!$E$15:$G$200,3),E1629)</f>
        <v>1091.25</v>
      </c>
      <c r="F1630" s="100">
        <f t="shared" si="1053"/>
        <v>45312</v>
      </c>
      <c r="G1630" s="141">
        <f t="shared" si="1054"/>
        <v>2.6995934989231252E-3</v>
      </c>
      <c r="H1630" s="101">
        <f t="shared" si="1055"/>
        <v>6</v>
      </c>
      <c r="I1630" s="101">
        <f t="shared" si="1056"/>
        <v>31</v>
      </c>
      <c r="J1630" s="96">
        <f t="shared" si="1057"/>
        <v>1.000521934123048</v>
      </c>
      <c r="K1630" s="96">
        <v>1</v>
      </c>
      <c r="L1630" s="96">
        <f t="shared" si="1058"/>
        <v>1.0005219299999999</v>
      </c>
      <c r="M1630" s="96">
        <f t="shared" si="1059"/>
        <v>1141.09372091</v>
      </c>
      <c r="N1630" s="24">
        <f t="shared" si="1097"/>
        <v>0</v>
      </c>
      <c r="O1630" s="95">
        <f t="shared" si="1098"/>
        <v>0</v>
      </c>
      <c r="P1630" s="96">
        <f t="shared" si="1060"/>
        <v>0</v>
      </c>
      <c r="Q1630" s="5">
        <f t="shared" si="1095"/>
        <v>0.12</v>
      </c>
      <c r="R1630" s="8">
        <f t="shared" si="1061"/>
        <v>1.001829554</v>
      </c>
      <c r="S1630" s="3">
        <f t="shared" si="1062"/>
        <v>2.0876925800000001</v>
      </c>
      <c r="T1630" s="3">
        <f t="shared" si="1063"/>
        <v>0</v>
      </c>
      <c r="U1630" s="97" t="str">
        <f t="shared" ref="U1630" si="1117">U1629</f>
        <v>A+J=</v>
      </c>
      <c r="V1630" s="122">
        <f t="shared" si="1048"/>
        <v>46407</v>
      </c>
      <c r="W1630" s="4"/>
      <c r="X1630" s="17"/>
      <c r="Y1630" s="16"/>
      <c r="Z1630" s="16"/>
      <c r="AD1630" s="5"/>
    </row>
    <row r="1631" spans="1:30" x14ac:dyDescent="0.2">
      <c r="A1631" s="98">
        <f t="shared" si="1094"/>
        <v>46383</v>
      </c>
      <c r="B1631" s="96">
        <f t="shared" si="1050"/>
        <v>1143.62917896</v>
      </c>
      <c r="C1631" s="3">
        <f t="shared" si="1051"/>
        <v>1140.4984605499999</v>
      </c>
      <c r="D1631" s="99">
        <f t="shared" si="1052"/>
        <v>1088.3119999999999</v>
      </c>
      <c r="E1631" s="120">
        <f>IF(DAY(A1630)=$A$5,VLOOKUP(A1630,[1]A!$E$15:$G$200,3),E1630)</f>
        <v>1091.25</v>
      </c>
      <c r="F1631" s="100">
        <f t="shared" si="1053"/>
        <v>45312</v>
      </c>
      <c r="G1631" s="141">
        <f t="shared" si="1054"/>
        <v>2.6995934989231252E-3</v>
      </c>
      <c r="H1631" s="101">
        <f t="shared" si="1055"/>
        <v>7</v>
      </c>
      <c r="I1631" s="101">
        <f t="shared" si="1056"/>
        <v>31</v>
      </c>
      <c r="J1631" s="96">
        <f t="shared" si="1057"/>
        <v>1.000608949624531</v>
      </c>
      <c r="K1631" s="96">
        <v>1</v>
      </c>
      <c r="L1631" s="96">
        <f t="shared" si="1058"/>
        <v>1.00060894</v>
      </c>
      <c r="M1631" s="96">
        <f t="shared" si="1059"/>
        <v>1141.1929556800001</v>
      </c>
      <c r="N1631" s="24">
        <f t="shared" si="1097"/>
        <v>0</v>
      </c>
      <c r="O1631" s="95">
        <f t="shared" si="1098"/>
        <v>0</v>
      </c>
      <c r="P1631" s="96">
        <f t="shared" si="1060"/>
        <v>0</v>
      </c>
      <c r="Q1631" s="5">
        <f t="shared" si="1095"/>
        <v>0.12</v>
      </c>
      <c r="R1631" s="8">
        <f t="shared" si="1061"/>
        <v>1.002134804</v>
      </c>
      <c r="S1631" s="3">
        <f t="shared" si="1062"/>
        <v>2.4362232800000001</v>
      </c>
      <c r="T1631" s="3">
        <f t="shared" si="1063"/>
        <v>0</v>
      </c>
      <c r="U1631" s="97" t="str">
        <f t="shared" ref="U1631" si="1118">U1630</f>
        <v>A+J=</v>
      </c>
      <c r="V1631" s="122">
        <f t="shared" si="1048"/>
        <v>46407</v>
      </c>
      <c r="W1631" s="4"/>
      <c r="X1631" s="17"/>
      <c r="Y1631" s="16"/>
      <c r="Z1631" s="16"/>
      <c r="AD1631" s="5"/>
    </row>
    <row r="1632" spans="1:30" x14ac:dyDescent="0.2">
      <c r="A1632" s="98">
        <f t="shared" si="1094"/>
        <v>46384</v>
      </c>
      <c r="B1632" s="96">
        <f t="shared" si="1050"/>
        <v>1144.07713517</v>
      </c>
      <c r="C1632" s="3">
        <f t="shared" si="1051"/>
        <v>1140.4984605499999</v>
      </c>
      <c r="D1632" s="99">
        <f t="shared" si="1052"/>
        <v>1088.3119999999999</v>
      </c>
      <c r="E1632" s="120">
        <f>IF(DAY(A1631)=$A$5,VLOOKUP(A1631,[1]A!$E$15:$G$200,3),E1631)</f>
        <v>1091.25</v>
      </c>
      <c r="F1632" s="100">
        <f t="shared" si="1053"/>
        <v>45312</v>
      </c>
      <c r="G1632" s="141">
        <f t="shared" si="1054"/>
        <v>2.6995934989231252E-3</v>
      </c>
      <c r="H1632" s="101">
        <f t="shared" si="1055"/>
        <v>8</v>
      </c>
      <c r="I1632" s="101">
        <f t="shared" si="1056"/>
        <v>31</v>
      </c>
      <c r="J1632" s="96">
        <f t="shared" si="1057"/>
        <v>1.0006959726937616</v>
      </c>
      <c r="K1632" s="96">
        <v>1</v>
      </c>
      <c r="L1632" s="96">
        <f t="shared" si="1058"/>
        <v>1.00069597</v>
      </c>
      <c r="M1632" s="96">
        <f t="shared" si="1059"/>
        <v>1141.2922132599999</v>
      </c>
      <c r="N1632" s="24">
        <f t="shared" si="1097"/>
        <v>0</v>
      </c>
      <c r="O1632" s="95">
        <f t="shared" si="1098"/>
        <v>0</v>
      </c>
      <c r="P1632" s="96">
        <f t="shared" si="1060"/>
        <v>0</v>
      </c>
      <c r="Q1632" s="5">
        <f t="shared" si="1095"/>
        <v>0.12</v>
      </c>
      <c r="R1632" s="8">
        <f t="shared" si="1061"/>
        <v>1.002440148</v>
      </c>
      <c r="S1632" s="3">
        <f t="shared" si="1062"/>
        <v>2.78492191</v>
      </c>
      <c r="T1632" s="3">
        <f t="shared" si="1063"/>
        <v>0</v>
      </c>
      <c r="U1632" s="97" t="str">
        <f t="shared" ref="U1632" si="1119">U1631</f>
        <v>A+J=</v>
      </c>
      <c r="V1632" s="122">
        <f t="shared" si="1048"/>
        <v>46407</v>
      </c>
      <c r="W1632" s="4"/>
      <c r="X1632" s="17"/>
      <c r="Y1632" s="16"/>
      <c r="Z1632" s="16"/>
      <c r="AD1632" s="5"/>
    </row>
    <row r="1633" spans="1:30" x14ac:dyDescent="0.2">
      <c r="A1633" s="98">
        <f t="shared" si="1094"/>
        <v>46385</v>
      </c>
      <c r="B1633" s="96">
        <f t="shared" si="1050"/>
        <v>1144.52525814</v>
      </c>
      <c r="C1633" s="3">
        <f t="shared" si="1051"/>
        <v>1140.4984605499999</v>
      </c>
      <c r="D1633" s="99">
        <f t="shared" si="1052"/>
        <v>1088.3119999999999</v>
      </c>
      <c r="E1633" s="120">
        <f>IF(DAY(A1632)=$A$5,VLOOKUP(A1632,[1]A!$E$15:$G$200,3),E1632)</f>
        <v>1091.25</v>
      </c>
      <c r="F1633" s="100">
        <f t="shared" si="1053"/>
        <v>45312</v>
      </c>
      <c r="G1633" s="141">
        <f t="shared" si="1054"/>
        <v>2.6995934989231252E-3</v>
      </c>
      <c r="H1633" s="101">
        <f t="shared" si="1055"/>
        <v>9</v>
      </c>
      <c r="I1633" s="101">
        <f t="shared" si="1056"/>
        <v>31</v>
      </c>
      <c r="J1633" s="96">
        <f t="shared" si="1057"/>
        <v>1.000783003331398</v>
      </c>
      <c r="K1633" s="96">
        <v>1</v>
      </c>
      <c r="L1633" s="96">
        <f t="shared" si="1058"/>
        <v>1.000783</v>
      </c>
      <c r="M1633" s="96">
        <f t="shared" si="1059"/>
        <v>1141.39147084</v>
      </c>
      <c r="N1633" s="24">
        <f t="shared" si="1097"/>
        <v>0</v>
      </c>
      <c r="O1633" s="95">
        <f t="shared" si="1098"/>
        <v>0</v>
      </c>
      <c r="P1633" s="96">
        <f t="shared" si="1060"/>
        <v>0</v>
      </c>
      <c r="Q1633" s="5">
        <f t="shared" si="1095"/>
        <v>0.12</v>
      </c>
      <c r="R1633" s="8">
        <f t="shared" si="1061"/>
        <v>1.002745585</v>
      </c>
      <c r="S1633" s="3">
        <f t="shared" si="1062"/>
        <v>3.1337872999999998</v>
      </c>
      <c r="T1633" s="3">
        <f t="shared" si="1063"/>
        <v>0</v>
      </c>
      <c r="U1633" s="97" t="str">
        <f t="shared" ref="U1633" si="1120">U1632</f>
        <v>A+J=</v>
      </c>
      <c r="V1633" s="122">
        <f t="shared" si="1048"/>
        <v>46407</v>
      </c>
      <c r="W1633" s="4"/>
      <c r="X1633" s="17"/>
      <c r="Y1633" s="16"/>
      <c r="Z1633" s="16"/>
      <c r="AD1633" s="5"/>
    </row>
    <row r="1634" spans="1:30" x14ac:dyDescent="0.2">
      <c r="A1634" s="98">
        <f t="shared" si="1094"/>
        <v>46386</v>
      </c>
      <c r="B1634" s="96">
        <f t="shared" si="1050"/>
        <v>1144.9735593399998</v>
      </c>
      <c r="C1634" s="3">
        <f t="shared" si="1051"/>
        <v>1140.4984605499999</v>
      </c>
      <c r="D1634" s="99">
        <f t="shared" si="1052"/>
        <v>1088.3119999999999</v>
      </c>
      <c r="E1634" s="120">
        <f>IF(DAY(A1633)=$A$5,VLOOKUP(A1633,[1]A!$E$15:$G$200,3),E1633)</f>
        <v>1091.25</v>
      </c>
      <c r="F1634" s="100">
        <f t="shared" si="1053"/>
        <v>45312</v>
      </c>
      <c r="G1634" s="141">
        <f t="shared" si="1054"/>
        <v>2.6995934989231252E-3</v>
      </c>
      <c r="H1634" s="101">
        <f t="shared" si="1055"/>
        <v>10</v>
      </c>
      <c r="I1634" s="101">
        <f t="shared" si="1056"/>
        <v>31</v>
      </c>
      <c r="J1634" s="96">
        <f t="shared" si="1057"/>
        <v>1.0008700415380984</v>
      </c>
      <c r="K1634" s="96">
        <v>1</v>
      </c>
      <c r="L1634" s="96">
        <f t="shared" si="1058"/>
        <v>1.0008700399999999</v>
      </c>
      <c r="M1634" s="96">
        <f t="shared" si="1059"/>
        <v>1141.4907398299999</v>
      </c>
      <c r="N1634" s="24">
        <f t="shared" si="1097"/>
        <v>0</v>
      </c>
      <c r="O1634" s="95">
        <f t="shared" si="1098"/>
        <v>0</v>
      </c>
      <c r="P1634" s="96">
        <f t="shared" si="1060"/>
        <v>0</v>
      </c>
      <c r="Q1634" s="5">
        <f t="shared" si="1095"/>
        <v>0.12</v>
      </c>
      <c r="R1634" s="8">
        <f t="shared" si="1061"/>
        <v>1.0030511150000001</v>
      </c>
      <c r="S1634" s="3">
        <f t="shared" si="1062"/>
        <v>3.4828195100000001</v>
      </c>
      <c r="T1634" s="3">
        <f t="shared" si="1063"/>
        <v>0</v>
      </c>
      <c r="U1634" s="97" t="str">
        <f t="shared" ref="U1634" si="1121">U1633</f>
        <v>A+J=</v>
      </c>
      <c r="V1634" s="122">
        <f t="shared" si="1048"/>
        <v>46407</v>
      </c>
      <c r="W1634" s="4"/>
      <c r="X1634" s="17"/>
      <c r="Y1634" s="16"/>
      <c r="Z1634" s="16"/>
      <c r="AD1634" s="5"/>
    </row>
    <row r="1635" spans="1:30" x14ac:dyDescent="0.2">
      <c r="A1635" s="98">
        <f t="shared" si="1094"/>
        <v>46387</v>
      </c>
      <c r="B1635" s="96">
        <f t="shared" si="1050"/>
        <v>1145.42202737</v>
      </c>
      <c r="C1635" s="3">
        <f t="shared" si="1051"/>
        <v>1140.4984605499999</v>
      </c>
      <c r="D1635" s="99">
        <f t="shared" si="1052"/>
        <v>1088.3119999999999</v>
      </c>
      <c r="E1635" s="120">
        <f>IF(DAY(A1634)=$A$5,VLOOKUP(A1634,[1]A!$E$15:$G$200,3),E1634)</f>
        <v>1091.25</v>
      </c>
      <c r="F1635" s="100">
        <f t="shared" si="1053"/>
        <v>45312</v>
      </c>
      <c r="G1635" s="141">
        <f t="shared" si="1054"/>
        <v>2.6995934989231252E-3</v>
      </c>
      <c r="H1635" s="101">
        <f t="shared" si="1055"/>
        <v>11</v>
      </c>
      <c r="I1635" s="101">
        <f t="shared" si="1056"/>
        <v>31</v>
      </c>
      <c r="J1635" s="96">
        <f t="shared" si="1057"/>
        <v>1.0009570873145213</v>
      </c>
      <c r="K1635" s="96">
        <v>1</v>
      </c>
      <c r="L1635" s="96">
        <f t="shared" si="1058"/>
        <v>1.0009570800000001</v>
      </c>
      <c r="M1635" s="96">
        <f t="shared" si="1059"/>
        <v>1141.59000881</v>
      </c>
      <c r="N1635" s="24">
        <f t="shared" si="1097"/>
        <v>0</v>
      </c>
      <c r="O1635" s="95">
        <f t="shared" si="1098"/>
        <v>0</v>
      </c>
      <c r="P1635" s="96">
        <f t="shared" si="1060"/>
        <v>0</v>
      </c>
      <c r="Q1635" s="5">
        <f t="shared" si="1095"/>
        <v>0.12</v>
      </c>
      <c r="R1635" s="8">
        <f t="shared" si="1061"/>
        <v>1.0033567379999999</v>
      </c>
      <c r="S1635" s="3">
        <f t="shared" si="1062"/>
        <v>3.8320185599999999</v>
      </c>
      <c r="T1635" s="3">
        <f t="shared" si="1063"/>
        <v>0</v>
      </c>
      <c r="U1635" s="97" t="str">
        <f t="shared" ref="U1635" si="1122">U1634</f>
        <v>A+J=</v>
      </c>
      <c r="V1635" s="122">
        <f t="shared" si="1048"/>
        <v>46407</v>
      </c>
      <c r="W1635" s="4"/>
      <c r="X1635" s="17"/>
      <c r="Y1635" s="16"/>
      <c r="Z1635" s="16"/>
      <c r="AD1635" s="5"/>
    </row>
    <row r="1636" spans="1:30" x14ac:dyDescent="0.2">
      <c r="A1636" s="98">
        <f t="shared" si="1094"/>
        <v>46388</v>
      </c>
      <c r="B1636" s="96">
        <f t="shared" si="1050"/>
        <v>1145.8706851499999</v>
      </c>
      <c r="C1636" s="3">
        <f t="shared" si="1051"/>
        <v>1140.4984605499999</v>
      </c>
      <c r="D1636" s="99">
        <f t="shared" si="1052"/>
        <v>1088.3119999999999</v>
      </c>
      <c r="E1636" s="120">
        <f>IF(DAY(A1635)=$A$5,VLOOKUP(A1635,[1]A!$E$15:$G$200,3),E1635)</f>
        <v>1091.25</v>
      </c>
      <c r="F1636" s="100">
        <f t="shared" si="1053"/>
        <v>45312</v>
      </c>
      <c r="G1636" s="141">
        <f t="shared" si="1054"/>
        <v>2.6995934989231252E-3</v>
      </c>
      <c r="H1636" s="101">
        <f t="shared" si="1055"/>
        <v>12</v>
      </c>
      <c r="I1636" s="101">
        <f t="shared" si="1056"/>
        <v>31</v>
      </c>
      <c r="J1636" s="96">
        <f t="shared" si="1057"/>
        <v>1.0010441406613246</v>
      </c>
      <c r="K1636" s="96">
        <v>1</v>
      </c>
      <c r="L1636" s="96">
        <f t="shared" si="1058"/>
        <v>1.0010441400000001</v>
      </c>
      <c r="M1636" s="96">
        <f t="shared" si="1059"/>
        <v>1141.6893006099999</v>
      </c>
      <c r="N1636" s="24">
        <f t="shared" si="1097"/>
        <v>0</v>
      </c>
      <c r="O1636" s="95">
        <f t="shared" si="1098"/>
        <v>0</v>
      </c>
      <c r="P1636" s="96">
        <f t="shared" si="1060"/>
        <v>0</v>
      </c>
      <c r="Q1636" s="5">
        <f t="shared" si="1095"/>
        <v>0.12</v>
      </c>
      <c r="R1636" s="8">
        <f t="shared" si="1061"/>
        <v>1.0036624540000001</v>
      </c>
      <c r="S1636" s="3">
        <f t="shared" si="1062"/>
        <v>4.1813845399999998</v>
      </c>
      <c r="T1636" s="3">
        <f t="shared" si="1063"/>
        <v>0</v>
      </c>
      <c r="U1636" s="97" t="str">
        <f t="shared" ref="U1636" si="1123">U1635</f>
        <v>A+J=</v>
      </c>
      <c r="V1636" s="122">
        <f t="shared" si="1048"/>
        <v>46407</v>
      </c>
      <c r="W1636" s="4"/>
      <c r="X1636" s="17"/>
      <c r="Y1636" s="16"/>
      <c r="Z1636" s="16"/>
      <c r="AD1636" s="5"/>
    </row>
    <row r="1637" spans="1:30" x14ac:dyDescent="0.2">
      <c r="A1637" s="98">
        <f t="shared" si="1094"/>
        <v>46389</v>
      </c>
      <c r="B1637" s="96">
        <f t="shared" si="1050"/>
        <v>1146.3195109599999</v>
      </c>
      <c r="C1637" s="3">
        <f t="shared" si="1051"/>
        <v>1140.4984605499999</v>
      </c>
      <c r="D1637" s="99">
        <f t="shared" si="1052"/>
        <v>1088.3119999999999</v>
      </c>
      <c r="E1637" s="120">
        <f>IF(DAY(A1636)=$A$5,VLOOKUP(A1636,[1]A!$E$15:$G$200,3),E1636)</f>
        <v>1091.25</v>
      </c>
      <c r="F1637" s="100">
        <f t="shared" si="1053"/>
        <v>45312</v>
      </c>
      <c r="G1637" s="141">
        <f t="shared" si="1054"/>
        <v>2.6995934989231252E-3</v>
      </c>
      <c r="H1637" s="101">
        <f t="shared" si="1055"/>
        <v>13</v>
      </c>
      <c r="I1637" s="101">
        <f t="shared" si="1056"/>
        <v>31</v>
      </c>
      <c r="J1637" s="96">
        <f t="shared" si="1057"/>
        <v>1.0011312015791671</v>
      </c>
      <c r="K1637" s="96">
        <v>1</v>
      </c>
      <c r="L1637" s="96">
        <f t="shared" si="1058"/>
        <v>1.0011312000000001</v>
      </c>
      <c r="M1637" s="96">
        <f t="shared" si="1059"/>
        <v>1141.7885924</v>
      </c>
      <c r="N1637" s="24">
        <f t="shared" si="1097"/>
        <v>0</v>
      </c>
      <c r="O1637" s="95">
        <f t="shared" si="1098"/>
        <v>0</v>
      </c>
      <c r="P1637" s="96">
        <f t="shared" si="1060"/>
        <v>0</v>
      </c>
      <c r="Q1637" s="5">
        <f t="shared" si="1095"/>
        <v>0.12</v>
      </c>
      <c r="R1637" s="8">
        <f t="shared" si="1061"/>
        <v>1.0039682640000001</v>
      </c>
      <c r="S1637" s="3">
        <f t="shared" si="1062"/>
        <v>4.5309185599999999</v>
      </c>
      <c r="T1637" s="3">
        <f t="shared" si="1063"/>
        <v>0</v>
      </c>
      <c r="U1637" s="97" t="str">
        <f t="shared" ref="U1637" si="1124">U1636</f>
        <v>A+J=</v>
      </c>
      <c r="V1637" s="122">
        <f t="shared" si="1048"/>
        <v>46407</v>
      </c>
      <c r="W1637" s="4"/>
      <c r="X1637" s="17"/>
      <c r="Y1637" s="16"/>
      <c r="Z1637" s="16"/>
      <c r="AD1637" s="5"/>
    </row>
    <row r="1638" spans="1:30" x14ac:dyDescent="0.2">
      <c r="A1638" s="98">
        <f t="shared" si="1094"/>
        <v>46390</v>
      </c>
      <c r="B1638" s="96">
        <f t="shared" si="1050"/>
        <v>1146.76851401</v>
      </c>
      <c r="C1638" s="3">
        <f t="shared" si="1051"/>
        <v>1140.4984605499999</v>
      </c>
      <c r="D1638" s="99">
        <f t="shared" si="1052"/>
        <v>1088.3119999999999</v>
      </c>
      <c r="E1638" s="120">
        <f>IF(DAY(A1637)=$A$5,VLOOKUP(A1637,[1]A!$E$15:$G$200,3),E1637)</f>
        <v>1091.25</v>
      </c>
      <c r="F1638" s="100">
        <f t="shared" si="1053"/>
        <v>45312</v>
      </c>
      <c r="G1638" s="141">
        <f t="shared" si="1054"/>
        <v>2.6995934989231252E-3</v>
      </c>
      <c r="H1638" s="101">
        <f t="shared" si="1055"/>
        <v>14</v>
      </c>
      <c r="I1638" s="101">
        <f t="shared" si="1056"/>
        <v>31</v>
      </c>
      <c r="J1638" s="96">
        <f t="shared" si="1057"/>
        <v>1.0012182700687071</v>
      </c>
      <c r="K1638" s="96">
        <v>1</v>
      </c>
      <c r="L1638" s="96">
        <f t="shared" si="1058"/>
        <v>1.0012182700000001</v>
      </c>
      <c r="M1638" s="96">
        <f t="shared" si="1059"/>
        <v>1141.8878956000001</v>
      </c>
      <c r="N1638" s="24">
        <f t="shared" si="1097"/>
        <v>0</v>
      </c>
      <c r="O1638" s="95">
        <f t="shared" si="1098"/>
        <v>0</v>
      </c>
      <c r="P1638" s="96">
        <f t="shared" si="1060"/>
        <v>0</v>
      </c>
      <c r="Q1638" s="5">
        <f t="shared" si="1095"/>
        <v>0.12</v>
      </c>
      <c r="R1638" s="8">
        <f t="shared" si="1061"/>
        <v>1.0042741660000001</v>
      </c>
      <c r="S1638" s="3">
        <f t="shared" si="1062"/>
        <v>4.8806184100000003</v>
      </c>
      <c r="T1638" s="3">
        <f t="shared" si="1063"/>
        <v>0</v>
      </c>
      <c r="U1638" s="97" t="str">
        <f t="shared" ref="U1638" si="1125">U1637</f>
        <v>A+J=</v>
      </c>
      <c r="V1638" s="122">
        <f t="shared" si="1048"/>
        <v>46407</v>
      </c>
      <c r="W1638" s="4"/>
      <c r="X1638" s="17"/>
      <c r="Y1638" s="16"/>
      <c r="Z1638" s="16"/>
      <c r="AD1638" s="5"/>
    </row>
    <row r="1639" spans="1:30" x14ac:dyDescent="0.2">
      <c r="A1639" s="98">
        <f t="shared" si="1094"/>
        <v>46391</v>
      </c>
      <c r="B1639" s="96">
        <f t="shared" si="1050"/>
        <v>1147.2176851800002</v>
      </c>
      <c r="C1639" s="3">
        <f t="shared" si="1051"/>
        <v>1140.4984605499999</v>
      </c>
      <c r="D1639" s="99">
        <f t="shared" si="1052"/>
        <v>1088.3119999999999</v>
      </c>
      <c r="E1639" s="120">
        <f>IF(DAY(A1638)=$A$5,VLOOKUP(A1638,[1]A!$E$15:$G$200,3),E1638)</f>
        <v>1091.25</v>
      </c>
      <c r="F1639" s="100">
        <f t="shared" si="1053"/>
        <v>45312</v>
      </c>
      <c r="G1639" s="141">
        <f t="shared" si="1054"/>
        <v>2.6995934989231252E-3</v>
      </c>
      <c r="H1639" s="101">
        <f t="shared" si="1055"/>
        <v>15</v>
      </c>
      <c r="I1639" s="101">
        <f t="shared" si="1056"/>
        <v>31</v>
      </c>
      <c r="J1639" s="96">
        <f t="shared" si="1057"/>
        <v>1.001305346130603</v>
      </c>
      <c r="K1639" s="96">
        <v>1</v>
      </c>
      <c r="L1639" s="96">
        <f t="shared" si="1058"/>
        <v>1.00130534</v>
      </c>
      <c r="M1639" s="96">
        <f t="shared" si="1059"/>
        <v>1141.9871988100001</v>
      </c>
      <c r="N1639" s="24">
        <f t="shared" si="1097"/>
        <v>0</v>
      </c>
      <c r="O1639" s="95">
        <f t="shared" si="1098"/>
        <v>0</v>
      </c>
      <c r="P1639" s="96">
        <f t="shared" si="1060"/>
        <v>0</v>
      </c>
      <c r="Q1639" s="5">
        <f t="shared" si="1095"/>
        <v>0.12</v>
      </c>
      <c r="R1639" s="8">
        <f t="shared" si="1061"/>
        <v>1.0045801620000001</v>
      </c>
      <c r="S1639" s="3">
        <f t="shared" si="1062"/>
        <v>5.2304863700000004</v>
      </c>
      <c r="T1639" s="3">
        <f t="shared" si="1063"/>
        <v>0</v>
      </c>
      <c r="U1639" s="97" t="str">
        <f t="shared" ref="U1639" si="1126">U1638</f>
        <v>A+J=</v>
      </c>
      <c r="V1639" s="122">
        <f t="shared" si="1048"/>
        <v>46407</v>
      </c>
      <c r="W1639" s="4"/>
      <c r="X1639" s="17"/>
      <c r="Y1639" s="16"/>
      <c r="Z1639" s="16"/>
      <c r="AD1639" s="5"/>
    </row>
    <row r="1640" spans="1:30" x14ac:dyDescent="0.2">
      <c r="A1640" s="98">
        <f t="shared" si="1094"/>
        <v>46392</v>
      </c>
      <c r="B1640" s="96">
        <f t="shared" si="1050"/>
        <v>1147.6670347699999</v>
      </c>
      <c r="C1640" s="3">
        <f t="shared" si="1051"/>
        <v>1140.4984605499999</v>
      </c>
      <c r="D1640" s="99">
        <f t="shared" si="1052"/>
        <v>1088.3119999999999</v>
      </c>
      <c r="E1640" s="120">
        <f>IF(DAY(A1639)=$A$5,VLOOKUP(A1639,[1]A!$E$15:$G$200,3),E1639)</f>
        <v>1091.25</v>
      </c>
      <c r="F1640" s="100">
        <f t="shared" si="1053"/>
        <v>45312</v>
      </c>
      <c r="G1640" s="141">
        <f t="shared" si="1054"/>
        <v>2.6995934989231252E-3</v>
      </c>
      <c r="H1640" s="101">
        <f t="shared" si="1055"/>
        <v>16</v>
      </c>
      <c r="I1640" s="101">
        <f t="shared" si="1056"/>
        <v>31</v>
      </c>
      <c r="J1640" s="96">
        <f t="shared" si="1057"/>
        <v>1.0013924297655135</v>
      </c>
      <c r="K1640" s="96">
        <v>1</v>
      </c>
      <c r="L1640" s="96">
        <f t="shared" si="1058"/>
        <v>1.0013924199999999</v>
      </c>
      <c r="M1640" s="96">
        <f t="shared" si="1059"/>
        <v>1142.08651341</v>
      </c>
      <c r="N1640" s="24">
        <f t="shared" si="1097"/>
        <v>0</v>
      </c>
      <c r="O1640" s="95">
        <f t="shared" si="1098"/>
        <v>0</v>
      </c>
      <c r="P1640" s="96">
        <f t="shared" si="1060"/>
        <v>0</v>
      </c>
      <c r="Q1640" s="5">
        <f t="shared" si="1095"/>
        <v>0.12</v>
      </c>
      <c r="R1640" s="8">
        <f t="shared" si="1061"/>
        <v>1.0048862510000001</v>
      </c>
      <c r="S1640" s="3">
        <f t="shared" si="1062"/>
        <v>5.5805213599999997</v>
      </c>
      <c r="T1640" s="3">
        <f t="shared" si="1063"/>
        <v>0</v>
      </c>
      <c r="U1640" s="97" t="str">
        <f t="shared" ref="U1640" si="1127">U1639</f>
        <v>A+J=</v>
      </c>
      <c r="V1640" s="122">
        <f t="shared" si="1048"/>
        <v>46407</v>
      </c>
      <c r="W1640" s="4"/>
      <c r="X1640" s="17"/>
      <c r="Y1640" s="16"/>
      <c r="Z1640" s="16"/>
      <c r="AD1640" s="5"/>
    </row>
    <row r="1641" spans="1:30" x14ac:dyDescent="0.2">
      <c r="A1641" s="98">
        <f t="shared" si="1094"/>
        <v>46393</v>
      </c>
      <c r="B1641" s="96">
        <f t="shared" si="1050"/>
        <v>1148.11657433</v>
      </c>
      <c r="C1641" s="3">
        <f t="shared" si="1051"/>
        <v>1140.4984605499999</v>
      </c>
      <c r="D1641" s="99">
        <f t="shared" si="1052"/>
        <v>1088.3119999999999</v>
      </c>
      <c r="E1641" s="120">
        <f>IF(DAY(A1640)=$A$5,VLOOKUP(A1640,[1]A!$E$15:$G$200,3),E1640)</f>
        <v>1091.25</v>
      </c>
      <c r="F1641" s="100">
        <f t="shared" si="1053"/>
        <v>45312</v>
      </c>
      <c r="G1641" s="141">
        <f t="shared" si="1054"/>
        <v>2.6995934989231252E-3</v>
      </c>
      <c r="H1641" s="101">
        <f t="shared" si="1055"/>
        <v>17</v>
      </c>
      <c r="I1641" s="101">
        <f t="shared" si="1056"/>
        <v>31</v>
      </c>
      <c r="J1641" s="96">
        <f t="shared" si="1057"/>
        <v>1.0014795209740972</v>
      </c>
      <c r="K1641" s="96">
        <v>1</v>
      </c>
      <c r="L1641" s="96">
        <f t="shared" si="1058"/>
        <v>1.00147952</v>
      </c>
      <c r="M1641" s="96">
        <f t="shared" si="1059"/>
        <v>1142.1858508299999</v>
      </c>
      <c r="N1641" s="24">
        <f t="shared" si="1097"/>
        <v>0</v>
      </c>
      <c r="O1641" s="95">
        <f t="shared" si="1098"/>
        <v>0</v>
      </c>
      <c r="P1641" s="96">
        <f t="shared" si="1060"/>
        <v>0</v>
      </c>
      <c r="Q1641" s="5">
        <f t="shared" si="1095"/>
        <v>0.12</v>
      </c>
      <c r="R1641" s="8">
        <f t="shared" si="1061"/>
        <v>1.0051924329999999</v>
      </c>
      <c r="S1641" s="3">
        <f t="shared" si="1062"/>
        <v>5.9307235</v>
      </c>
      <c r="T1641" s="3">
        <f t="shared" si="1063"/>
        <v>0</v>
      </c>
      <c r="U1641" s="97" t="str">
        <f t="shared" ref="U1641" si="1128">U1640</f>
        <v>A+J=</v>
      </c>
      <c r="V1641" s="122">
        <f t="shared" si="1048"/>
        <v>46407</v>
      </c>
      <c r="W1641" s="4"/>
      <c r="X1641" s="17"/>
      <c r="Y1641" s="16"/>
      <c r="Z1641" s="16"/>
      <c r="AD1641" s="5"/>
    </row>
    <row r="1642" spans="1:30" x14ac:dyDescent="0.2">
      <c r="A1642" s="98">
        <f t="shared" si="1094"/>
        <v>46394</v>
      </c>
      <c r="B1642" s="96">
        <f t="shared" si="1050"/>
        <v>1148.5662706200001</v>
      </c>
      <c r="C1642" s="3">
        <f t="shared" si="1051"/>
        <v>1140.4984605499999</v>
      </c>
      <c r="D1642" s="99">
        <f t="shared" si="1052"/>
        <v>1088.3119999999999</v>
      </c>
      <c r="E1642" s="120">
        <f>IF(DAY(A1641)=$A$5,VLOOKUP(A1641,[1]A!$E$15:$G$200,3),E1641)</f>
        <v>1091.25</v>
      </c>
      <c r="F1642" s="100">
        <f t="shared" si="1053"/>
        <v>45312</v>
      </c>
      <c r="G1642" s="141">
        <f t="shared" si="1054"/>
        <v>2.6995934989231252E-3</v>
      </c>
      <c r="H1642" s="101">
        <f t="shared" si="1055"/>
        <v>18</v>
      </c>
      <c r="I1642" s="101">
        <f t="shared" si="1056"/>
        <v>31</v>
      </c>
      <c r="J1642" s="96">
        <f t="shared" si="1057"/>
        <v>1.001566619757013</v>
      </c>
      <c r="K1642" s="96">
        <v>1</v>
      </c>
      <c r="L1642" s="96">
        <f t="shared" si="1058"/>
        <v>1.00156661</v>
      </c>
      <c r="M1642" s="96">
        <f t="shared" si="1059"/>
        <v>1142.2851768400001</v>
      </c>
      <c r="N1642" s="24">
        <f t="shared" si="1097"/>
        <v>0</v>
      </c>
      <c r="O1642" s="95">
        <f t="shared" si="1098"/>
        <v>0</v>
      </c>
      <c r="P1642" s="96">
        <f t="shared" si="1060"/>
        <v>0</v>
      </c>
      <c r="Q1642" s="5">
        <f t="shared" si="1095"/>
        <v>0.12</v>
      </c>
      <c r="R1642" s="8">
        <f t="shared" si="1061"/>
        <v>1.005498709</v>
      </c>
      <c r="S1642" s="3">
        <f t="shared" si="1062"/>
        <v>6.28109378</v>
      </c>
      <c r="T1642" s="3">
        <f t="shared" si="1063"/>
        <v>0</v>
      </c>
      <c r="U1642" s="97" t="str">
        <f t="shared" ref="U1642" si="1129">U1641</f>
        <v>A+J=</v>
      </c>
      <c r="V1642" s="122">
        <f t="shared" si="1048"/>
        <v>46407</v>
      </c>
      <c r="W1642" s="4"/>
      <c r="X1642" s="17"/>
      <c r="Y1642" s="16"/>
      <c r="Z1642" s="16"/>
      <c r="AD1642" s="5"/>
    </row>
    <row r="1643" spans="1:30" x14ac:dyDescent="0.2">
      <c r="A1643" s="98">
        <f t="shared" si="1094"/>
        <v>46395</v>
      </c>
      <c r="B1643" s="96">
        <f t="shared" si="1050"/>
        <v>1149.0161569300001</v>
      </c>
      <c r="C1643" s="3">
        <f t="shared" si="1051"/>
        <v>1140.4984605499999</v>
      </c>
      <c r="D1643" s="99">
        <f t="shared" si="1052"/>
        <v>1088.3119999999999</v>
      </c>
      <c r="E1643" s="120">
        <f>IF(DAY(A1642)=$A$5,VLOOKUP(A1642,[1]A!$E$15:$G$200,3),E1642)</f>
        <v>1091.25</v>
      </c>
      <c r="F1643" s="100">
        <f t="shared" si="1053"/>
        <v>45312</v>
      </c>
      <c r="G1643" s="141">
        <f t="shared" si="1054"/>
        <v>2.6995934989231252E-3</v>
      </c>
      <c r="H1643" s="101">
        <f t="shared" si="1055"/>
        <v>19</v>
      </c>
      <c r="I1643" s="101">
        <f t="shared" si="1056"/>
        <v>31</v>
      </c>
      <c r="J1643" s="96">
        <f t="shared" si="1057"/>
        <v>1.0016537261149192</v>
      </c>
      <c r="K1643" s="96">
        <v>1</v>
      </c>
      <c r="L1643" s="96">
        <f t="shared" si="1058"/>
        <v>1.00165372</v>
      </c>
      <c r="M1643" s="96">
        <f t="shared" si="1059"/>
        <v>1142.38452566</v>
      </c>
      <c r="N1643" s="24">
        <f t="shared" si="1097"/>
        <v>0</v>
      </c>
      <c r="O1643" s="95">
        <f t="shared" si="1098"/>
        <v>0</v>
      </c>
      <c r="P1643" s="96">
        <f t="shared" si="1060"/>
        <v>0</v>
      </c>
      <c r="Q1643" s="5">
        <f t="shared" si="1095"/>
        <v>0.12</v>
      </c>
      <c r="R1643" s="8">
        <f t="shared" si="1061"/>
        <v>1.0058050780000001</v>
      </c>
      <c r="S1643" s="3">
        <f t="shared" si="1062"/>
        <v>6.6316312699999997</v>
      </c>
      <c r="T1643" s="3">
        <f t="shared" si="1063"/>
        <v>0</v>
      </c>
      <c r="U1643" s="97" t="str">
        <f t="shared" ref="U1643" si="1130">U1642</f>
        <v>A+J=</v>
      </c>
      <c r="V1643" s="122">
        <f t="shared" ref="V1643:V1706" si="1131">IF(N1642&gt;0,EDATE(V1642,1),V1642)</f>
        <v>46407</v>
      </c>
      <c r="W1643" s="4"/>
      <c r="X1643" s="17"/>
      <c r="Y1643" s="16"/>
      <c r="Z1643" s="16"/>
      <c r="AD1643" s="5"/>
    </row>
    <row r="1644" spans="1:30" x14ac:dyDescent="0.2">
      <c r="A1644" s="98">
        <f t="shared" si="1094"/>
        <v>46396</v>
      </c>
      <c r="B1644" s="96">
        <f t="shared" si="1050"/>
        <v>1149.46622185</v>
      </c>
      <c r="C1644" s="3">
        <f t="shared" si="1051"/>
        <v>1140.4984605499999</v>
      </c>
      <c r="D1644" s="99">
        <f t="shared" si="1052"/>
        <v>1088.3119999999999</v>
      </c>
      <c r="E1644" s="120">
        <f>IF(DAY(A1643)=$A$5,VLOOKUP(A1643,[1]A!$E$15:$G$200,3),E1643)</f>
        <v>1091.25</v>
      </c>
      <c r="F1644" s="100">
        <f t="shared" si="1053"/>
        <v>45312</v>
      </c>
      <c r="G1644" s="141">
        <f t="shared" si="1054"/>
        <v>2.6995934989231252E-3</v>
      </c>
      <c r="H1644" s="101">
        <f t="shared" si="1055"/>
        <v>20</v>
      </c>
      <c r="I1644" s="101">
        <f t="shared" si="1056"/>
        <v>31</v>
      </c>
      <c r="J1644" s="96">
        <f t="shared" si="1057"/>
        <v>1.0017408400484749</v>
      </c>
      <c r="K1644" s="96">
        <v>1</v>
      </c>
      <c r="L1644" s="96">
        <f t="shared" si="1058"/>
        <v>1.0017408400000001</v>
      </c>
      <c r="M1644" s="96">
        <f t="shared" si="1059"/>
        <v>1142.48388589</v>
      </c>
      <c r="N1644" s="24">
        <f t="shared" si="1097"/>
        <v>0</v>
      </c>
      <c r="O1644" s="95">
        <f t="shared" si="1098"/>
        <v>0</v>
      </c>
      <c r="P1644" s="96">
        <f t="shared" si="1060"/>
        <v>0</v>
      </c>
      <c r="Q1644" s="5">
        <f t="shared" si="1095"/>
        <v>0.12</v>
      </c>
      <c r="R1644" s="8">
        <f t="shared" si="1061"/>
        <v>1.00611154</v>
      </c>
      <c r="S1644" s="3">
        <f t="shared" si="1062"/>
        <v>6.9823359600000003</v>
      </c>
      <c r="T1644" s="3">
        <f t="shared" si="1063"/>
        <v>0</v>
      </c>
      <c r="U1644" s="97" t="str">
        <f t="shared" ref="U1644" si="1132">U1643</f>
        <v>A+J=</v>
      </c>
      <c r="V1644" s="122">
        <f t="shared" si="1131"/>
        <v>46407</v>
      </c>
      <c r="W1644" s="4"/>
      <c r="X1644" s="17"/>
      <c r="Y1644" s="16"/>
      <c r="Z1644" s="16"/>
      <c r="AD1644" s="5"/>
    </row>
    <row r="1645" spans="1:30" x14ac:dyDescent="0.2">
      <c r="A1645" s="98">
        <f t="shared" si="1094"/>
        <v>46397</v>
      </c>
      <c r="B1645" s="96">
        <f t="shared" ref="B1645:B1708" si="1133">(M1645+S1645)</f>
        <v>1149.9164539199999</v>
      </c>
      <c r="C1645" s="3">
        <f t="shared" ref="C1645:C1708" si="1134">IF(N1644&gt;0,M1644-P1644,C1644)</f>
        <v>1140.4984605499999</v>
      </c>
      <c r="D1645" s="99">
        <f t="shared" ref="D1645:D1708" si="1135">IF(E1645=E1644,D1644,E1644)</f>
        <v>1088.3119999999999</v>
      </c>
      <c r="E1645" s="120">
        <f>IF(DAY(A1644)=$A$5,VLOOKUP(A1644,[1]A!$E$15:$G$200,3),E1644)</f>
        <v>1091.25</v>
      </c>
      <c r="F1645" s="100">
        <f t="shared" ref="F1645:F1708" si="1136">IF(D1645=D1644,F1644,EDATE(A1645,-1))</f>
        <v>45312</v>
      </c>
      <c r="G1645" s="141">
        <f t="shared" ref="G1645:G1708" si="1137">(E1645/D1645)-1</f>
        <v>2.6995934989231252E-3</v>
      </c>
      <c r="H1645" s="101">
        <f t="shared" ref="H1645:H1708" si="1138">IF(A1645&gt;A$7,IF(DAY(A1645)=A$5+1,1,H1644+1),0)</f>
        <v>21</v>
      </c>
      <c r="I1645" s="101">
        <f t="shared" ref="I1645:I1708" si="1139">IF(DAY(A1645)=A$5+1,DAY(EOMONTH(A1645,0)),I1644)</f>
        <v>31</v>
      </c>
      <c r="J1645" s="96">
        <f t="shared" ref="J1645:J1708" si="1140">IF(E1645&gt;D1645,((E1645/D1645)^(H1645/I1645)),1)</f>
        <v>1.001827961558339</v>
      </c>
      <c r="K1645" s="96">
        <v>1</v>
      </c>
      <c r="L1645" s="96">
        <f t="shared" ref="L1645:L1708" si="1141">TRUNC(J1645*K1645,8)</f>
        <v>1.00182796</v>
      </c>
      <c r="M1645" s="96">
        <f t="shared" ref="M1645:M1708" si="1142">TRUNC(C1645*L1645,8)</f>
        <v>1142.5832461099999</v>
      </c>
      <c r="N1645" s="24">
        <f t="shared" si="1097"/>
        <v>0</v>
      </c>
      <c r="O1645" s="95">
        <f t="shared" si="1098"/>
        <v>0</v>
      </c>
      <c r="P1645" s="96">
        <f t="shared" ref="P1645:P1708" si="1143">IF(O1645&gt;0,TRUNC(O1645*M1645,8),0)</f>
        <v>0</v>
      </c>
      <c r="Q1645" s="5">
        <f t="shared" si="1095"/>
        <v>0.12</v>
      </c>
      <c r="R1645" s="8">
        <f t="shared" ref="R1645:R1708" si="1144">ROUND((1+Q1645)^(30/360)^(H1645/I1645),9)</f>
        <v>1.0064180949999999</v>
      </c>
      <c r="S1645" s="3">
        <f t="shared" ref="S1645:S1708" si="1145">TRUNC(M1645*(R1645-1),8)</f>
        <v>7.3332078100000002</v>
      </c>
      <c r="T1645" s="3">
        <f t="shared" ref="T1645:T1708" si="1146">IF(N1645&gt;0,P1645+S1645,0)</f>
        <v>0</v>
      </c>
      <c r="U1645" s="97" t="str">
        <f t="shared" ref="U1645" si="1147">U1644</f>
        <v>A+J=</v>
      </c>
      <c r="V1645" s="122">
        <f t="shared" si="1131"/>
        <v>46407</v>
      </c>
      <c r="W1645" s="4"/>
      <c r="X1645" s="17"/>
      <c r="Y1645" s="16"/>
      <c r="Z1645" s="16"/>
      <c r="AD1645" s="5"/>
    </row>
    <row r="1646" spans="1:30" x14ac:dyDescent="0.2">
      <c r="A1646" s="98">
        <f t="shared" si="1094"/>
        <v>46398</v>
      </c>
      <c r="B1646" s="96">
        <f t="shared" si="1133"/>
        <v>1150.36686581</v>
      </c>
      <c r="C1646" s="3">
        <f t="shared" si="1134"/>
        <v>1140.4984605499999</v>
      </c>
      <c r="D1646" s="99">
        <f t="shared" si="1135"/>
        <v>1088.3119999999999</v>
      </c>
      <c r="E1646" s="120">
        <f>IF(DAY(A1645)=$A$5,VLOOKUP(A1645,[1]A!$E$15:$G$200,3),E1645)</f>
        <v>1091.25</v>
      </c>
      <c r="F1646" s="100">
        <f t="shared" si="1136"/>
        <v>45312</v>
      </c>
      <c r="G1646" s="141">
        <f t="shared" si="1137"/>
        <v>2.6995934989231252E-3</v>
      </c>
      <c r="H1646" s="101">
        <f t="shared" si="1138"/>
        <v>22</v>
      </c>
      <c r="I1646" s="101">
        <f t="shared" si="1139"/>
        <v>31</v>
      </c>
      <c r="J1646" s="96">
        <f t="shared" si="1140"/>
        <v>1.0019150906451701</v>
      </c>
      <c r="K1646" s="96">
        <v>1</v>
      </c>
      <c r="L1646" s="96">
        <f t="shared" si="1141"/>
        <v>1.00191509</v>
      </c>
      <c r="M1646" s="96">
        <f t="shared" si="1142"/>
        <v>1142.6826177400001</v>
      </c>
      <c r="N1646" s="24">
        <f t="shared" si="1097"/>
        <v>0</v>
      </c>
      <c r="O1646" s="95">
        <f t="shared" si="1098"/>
        <v>0</v>
      </c>
      <c r="P1646" s="96">
        <f t="shared" si="1143"/>
        <v>0</v>
      </c>
      <c r="Q1646" s="5">
        <f t="shared" si="1095"/>
        <v>0.12</v>
      </c>
      <c r="R1646" s="8">
        <f t="shared" si="1144"/>
        <v>1.006724744</v>
      </c>
      <c r="S1646" s="3">
        <f t="shared" si="1145"/>
        <v>7.6842480699999998</v>
      </c>
      <c r="T1646" s="3">
        <f t="shared" si="1146"/>
        <v>0</v>
      </c>
      <c r="U1646" s="97" t="str">
        <f t="shared" ref="U1646" si="1148">U1645</f>
        <v>A+J=</v>
      </c>
      <c r="V1646" s="122">
        <f t="shared" si="1131"/>
        <v>46407</v>
      </c>
      <c r="W1646" s="4"/>
      <c r="X1646" s="17"/>
      <c r="Y1646" s="16"/>
      <c r="Z1646" s="16"/>
      <c r="AD1646" s="5"/>
    </row>
    <row r="1647" spans="1:30" x14ac:dyDescent="0.2">
      <c r="A1647" s="98">
        <f t="shared" si="1094"/>
        <v>46399</v>
      </c>
      <c r="B1647" s="96">
        <f t="shared" si="1133"/>
        <v>1150.81744607</v>
      </c>
      <c r="C1647" s="3">
        <f t="shared" si="1134"/>
        <v>1140.4984605499999</v>
      </c>
      <c r="D1647" s="99">
        <f t="shared" si="1135"/>
        <v>1088.3119999999999</v>
      </c>
      <c r="E1647" s="120">
        <f>IF(DAY(A1646)=$A$5,VLOOKUP(A1646,[1]A!$E$15:$G$200,3),E1646)</f>
        <v>1091.25</v>
      </c>
      <c r="F1647" s="100">
        <f t="shared" si="1136"/>
        <v>45312</v>
      </c>
      <c r="G1647" s="141">
        <f t="shared" si="1137"/>
        <v>2.6995934989231252E-3</v>
      </c>
      <c r="H1647" s="101">
        <f t="shared" si="1138"/>
        <v>23</v>
      </c>
      <c r="I1647" s="101">
        <f t="shared" si="1139"/>
        <v>31</v>
      </c>
      <c r="J1647" s="96">
        <f t="shared" si="1140"/>
        <v>1.0020022273096274</v>
      </c>
      <c r="K1647" s="96">
        <v>1</v>
      </c>
      <c r="L1647" s="96">
        <f t="shared" si="1141"/>
        <v>1.0020022200000001</v>
      </c>
      <c r="M1647" s="96">
        <f t="shared" si="1142"/>
        <v>1142.78198937</v>
      </c>
      <c r="N1647" s="24">
        <f t="shared" si="1097"/>
        <v>0</v>
      </c>
      <c r="O1647" s="95">
        <f t="shared" si="1098"/>
        <v>0</v>
      </c>
      <c r="P1647" s="96">
        <f t="shared" si="1143"/>
        <v>0</v>
      </c>
      <c r="Q1647" s="5">
        <f t="shared" si="1095"/>
        <v>0.12</v>
      </c>
      <c r="R1647" s="8">
        <f t="shared" si="1144"/>
        <v>1.0070314869999999</v>
      </c>
      <c r="S1647" s="3">
        <f t="shared" si="1145"/>
        <v>8.0354566999999992</v>
      </c>
      <c r="T1647" s="3">
        <f t="shared" si="1146"/>
        <v>0</v>
      </c>
      <c r="U1647" s="97" t="str">
        <f t="shared" ref="U1647" si="1149">U1646</f>
        <v>A+J=</v>
      </c>
      <c r="V1647" s="122">
        <f t="shared" si="1131"/>
        <v>46407</v>
      </c>
      <c r="W1647" s="4"/>
      <c r="X1647" s="17"/>
      <c r="Y1647" s="16"/>
      <c r="Z1647" s="16"/>
      <c r="AD1647" s="5"/>
    </row>
    <row r="1648" spans="1:30" x14ac:dyDescent="0.2">
      <c r="A1648" s="98">
        <f t="shared" si="1094"/>
        <v>46400</v>
      </c>
      <c r="B1648" s="96">
        <f t="shared" si="1133"/>
        <v>1151.26821655</v>
      </c>
      <c r="C1648" s="3">
        <f t="shared" si="1134"/>
        <v>1140.4984605499999</v>
      </c>
      <c r="D1648" s="99">
        <f t="shared" si="1135"/>
        <v>1088.3119999999999</v>
      </c>
      <c r="E1648" s="120">
        <f>IF(DAY(A1647)=$A$5,VLOOKUP(A1647,[1]A!$E$15:$G$200,3),E1647)</f>
        <v>1091.25</v>
      </c>
      <c r="F1648" s="100">
        <f t="shared" si="1136"/>
        <v>45312</v>
      </c>
      <c r="G1648" s="141">
        <f t="shared" si="1137"/>
        <v>2.6995934989231252E-3</v>
      </c>
      <c r="H1648" s="101">
        <f t="shared" si="1138"/>
        <v>24</v>
      </c>
      <c r="I1648" s="101">
        <f t="shared" si="1139"/>
        <v>31</v>
      </c>
      <c r="J1648" s="96">
        <f t="shared" si="1140"/>
        <v>1.00208937155237</v>
      </c>
      <c r="K1648" s="96">
        <v>1</v>
      </c>
      <c r="L1648" s="96">
        <f t="shared" si="1141"/>
        <v>1.00208937</v>
      </c>
      <c r="M1648" s="96">
        <f t="shared" si="1142"/>
        <v>1142.88138381</v>
      </c>
      <c r="N1648" s="24">
        <f t="shared" si="1097"/>
        <v>0</v>
      </c>
      <c r="O1648" s="95">
        <f t="shared" si="1098"/>
        <v>0</v>
      </c>
      <c r="P1648" s="96">
        <f t="shared" si="1143"/>
        <v>0</v>
      </c>
      <c r="Q1648" s="5">
        <f t="shared" si="1095"/>
        <v>0.12</v>
      </c>
      <c r="R1648" s="8">
        <f t="shared" si="1144"/>
        <v>1.0073383229999999</v>
      </c>
      <c r="S1648" s="3">
        <f t="shared" si="1145"/>
        <v>8.3868327399999991</v>
      </c>
      <c r="T1648" s="3">
        <f t="shared" si="1146"/>
        <v>0</v>
      </c>
      <c r="U1648" s="97" t="str">
        <f t="shared" ref="U1648" si="1150">U1647</f>
        <v>A+J=</v>
      </c>
      <c r="V1648" s="122">
        <f t="shared" si="1131"/>
        <v>46407</v>
      </c>
      <c r="W1648" s="4"/>
      <c r="X1648" s="17"/>
      <c r="Y1648" s="16"/>
      <c r="Z1648" s="16"/>
      <c r="AD1648" s="5"/>
    </row>
    <row r="1649" spans="1:30" x14ac:dyDescent="0.2">
      <c r="A1649" s="98">
        <f t="shared" si="1094"/>
        <v>46401</v>
      </c>
      <c r="B1649" s="96">
        <f t="shared" si="1133"/>
        <v>1151.71915433</v>
      </c>
      <c r="C1649" s="3">
        <f t="shared" si="1134"/>
        <v>1140.4984605499999</v>
      </c>
      <c r="D1649" s="99">
        <f t="shared" si="1135"/>
        <v>1088.3119999999999</v>
      </c>
      <c r="E1649" s="120">
        <f>IF(DAY(A1648)=$A$5,VLOOKUP(A1648,[1]A!$E$15:$G$200,3),E1648)</f>
        <v>1091.25</v>
      </c>
      <c r="F1649" s="100">
        <f t="shared" si="1136"/>
        <v>45312</v>
      </c>
      <c r="G1649" s="141">
        <f t="shared" si="1137"/>
        <v>2.6995934989231252E-3</v>
      </c>
      <c r="H1649" s="101">
        <f t="shared" si="1138"/>
        <v>25</v>
      </c>
      <c r="I1649" s="101">
        <f t="shared" si="1139"/>
        <v>31</v>
      </c>
      <c r="J1649" s="96">
        <f t="shared" si="1140"/>
        <v>1.0021765233740567</v>
      </c>
      <c r="K1649" s="96">
        <v>1</v>
      </c>
      <c r="L1649" s="96">
        <f t="shared" si="1141"/>
        <v>1.0021765199999999</v>
      </c>
      <c r="M1649" s="96">
        <f t="shared" si="1142"/>
        <v>1142.98077825</v>
      </c>
      <c r="N1649" s="24">
        <f t="shared" si="1097"/>
        <v>0</v>
      </c>
      <c r="O1649" s="95">
        <f t="shared" si="1098"/>
        <v>0</v>
      </c>
      <c r="P1649" s="96">
        <f t="shared" si="1143"/>
        <v>0</v>
      </c>
      <c r="Q1649" s="5">
        <f t="shared" si="1095"/>
        <v>0.12</v>
      </c>
      <c r="R1649" s="8">
        <f t="shared" si="1144"/>
        <v>1.0076452520000001</v>
      </c>
      <c r="S1649" s="3">
        <f t="shared" si="1145"/>
        <v>8.7383760800000001</v>
      </c>
      <c r="T1649" s="3">
        <f t="shared" si="1146"/>
        <v>0</v>
      </c>
      <c r="U1649" s="97" t="str">
        <f t="shared" ref="U1649" si="1151">U1648</f>
        <v>A+J=</v>
      </c>
      <c r="V1649" s="122">
        <f t="shared" si="1131"/>
        <v>46407</v>
      </c>
      <c r="W1649" s="4"/>
      <c r="X1649" s="17"/>
      <c r="Y1649" s="16"/>
      <c r="Z1649" s="16"/>
      <c r="AD1649" s="5"/>
    </row>
    <row r="1650" spans="1:30" x14ac:dyDescent="0.2">
      <c r="A1650" s="98">
        <f t="shared" si="1094"/>
        <v>46402</v>
      </c>
      <c r="B1650" s="96">
        <f t="shared" si="1133"/>
        <v>1152.17027207</v>
      </c>
      <c r="C1650" s="3">
        <f t="shared" si="1134"/>
        <v>1140.4984605499999</v>
      </c>
      <c r="D1650" s="99">
        <f t="shared" si="1135"/>
        <v>1088.3119999999999</v>
      </c>
      <c r="E1650" s="120">
        <f>IF(DAY(A1649)=$A$5,VLOOKUP(A1649,[1]A!$E$15:$G$200,3),E1649)</f>
        <v>1091.25</v>
      </c>
      <c r="F1650" s="100">
        <f t="shared" si="1136"/>
        <v>45312</v>
      </c>
      <c r="G1650" s="141">
        <f t="shared" si="1137"/>
        <v>2.6995934989231252E-3</v>
      </c>
      <c r="H1650" s="101">
        <f t="shared" si="1138"/>
        <v>26</v>
      </c>
      <c r="I1650" s="101">
        <f t="shared" si="1139"/>
        <v>31</v>
      </c>
      <c r="J1650" s="96">
        <f t="shared" si="1140"/>
        <v>1.0022636827753468</v>
      </c>
      <c r="K1650" s="96">
        <v>1</v>
      </c>
      <c r="L1650" s="96">
        <f t="shared" si="1141"/>
        <v>1.00226368</v>
      </c>
      <c r="M1650" s="96">
        <f t="shared" si="1142"/>
        <v>1143.0801841</v>
      </c>
      <c r="N1650" s="24">
        <f t="shared" si="1097"/>
        <v>0</v>
      </c>
      <c r="O1650" s="95">
        <f t="shared" si="1098"/>
        <v>0</v>
      </c>
      <c r="P1650" s="96">
        <f t="shared" si="1143"/>
        <v>0</v>
      </c>
      <c r="Q1650" s="5">
        <f t="shared" si="1095"/>
        <v>0.12</v>
      </c>
      <c r="R1650" s="8">
        <f t="shared" si="1144"/>
        <v>1.0079522750000001</v>
      </c>
      <c r="S1650" s="3">
        <f t="shared" si="1145"/>
        <v>9.0900879700000008</v>
      </c>
      <c r="T1650" s="3">
        <f t="shared" si="1146"/>
        <v>0</v>
      </c>
      <c r="U1650" s="97" t="str">
        <f t="shared" ref="U1650" si="1152">U1649</f>
        <v>A+J=</v>
      </c>
      <c r="V1650" s="122">
        <f t="shared" si="1131"/>
        <v>46407</v>
      </c>
      <c r="W1650" s="4"/>
      <c r="X1650" s="17"/>
      <c r="Y1650" s="16"/>
      <c r="Z1650" s="16"/>
      <c r="AD1650" s="5"/>
    </row>
    <row r="1651" spans="1:30" x14ac:dyDescent="0.2">
      <c r="A1651" s="98">
        <f t="shared" si="1094"/>
        <v>46403</v>
      </c>
      <c r="B1651" s="96">
        <f t="shared" si="1133"/>
        <v>1152.6215571600001</v>
      </c>
      <c r="C1651" s="3">
        <f t="shared" si="1134"/>
        <v>1140.4984605499999</v>
      </c>
      <c r="D1651" s="99">
        <f t="shared" si="1135"/>
        <v>1088.3119999999999</v>
      </c>
      <c r="E1651" s="120">
        <f>IF(DAY(A1650)=$A$5,VLOOKUP(A1650,[1]A!$E$15:$G$200,3),E1650)</f>
        <v>1091.25</v>
      </c>
      <c r="F1651" s="100">
        <f t="shared" si="1136"/>
        <v>45312</v>
      </c>
      <c r="G1651" s="141">
        <f t="shared" si="1137"/>
        <v>2.6995934989231252E-3</v>
      </c>
      <c r="H1651" s="101">
        <f t="shared" si="1138"/>
        <v>27</v>
      </c>
      <c r="I1651" s="101">
        <f t="shared" si="1139"/>
        <v>31</v>
      </c>
      <c r="J1651" s="96">
        <f t="shared" si="1140"/>
        <v>1.0023508497568998</v>
      </c>
      <c r="K1651" s="96">
        <v>1</v>
      </c>
      <c r="L1651" s="96">
        <f t="shared" si="1141"/>
        <v>1.0023508400000001</v>
      </c>
      <c r="M1651" s="96">
        <f t="shared" si="1142"/>
        <v>1143.17958995</v>
      </c>
      <c r="N1651" s="24">
        <f t="shared" si="1097"/>
        <v>0</v>
      </c>
      <c r="O1651" s="95">
        <f t="shared" si="1098"/>
        <v>0</v>
      </c>
      <c r="P1651" s="96">
        <f t="shared" si="1143"/>
        <v>0</v>
      </c>
      <c r="Q1651" s="5">
        <f t="shared" si="1095"/>
        <v>0.12</v>
      </c>
      <c r="R1651" s="8">
        <f t="shared" si="1144"/>
        <v>1.0082593909999999</v>
      </c>
      <c r="S1651" s="3">
        <f t="shared" si="1145"/>
        <v>9.4419672099999996</v>
      </c>
      <c r="T1651" s="3">
        <f t="shared" si="1146"/>
        <v>0</v>
      </c>
      <c r="U1651" s="97" t="str">
        <f t="shared" ref="U1651" si="1153">U1650</f>
        <v>A+J=</v>
      </c>
      <c r="V1651" s="122">
        <f t="shared" si="1131"/>
        <v>46407</v>
      </c>
      <c r="W1651" s="4"/>
      <c r="X1651" s="17"/>
      <c r="Y1651" s="16"/>
      <c r="Z1651" s="16"/>
      <c r="AD1651" s="5"/>
    </row>
    <row r="1652" spans="1:30" x14ac:dyDescent="0.2">
      <c r="A1652" s="98">
        <f t="shared" si="1094"/>
        <v>46404</v>
      </c>
      <c r="B1652" s="96">
        <f t="shared" si="1133"/>
        <v>1153.0730337800001</v>
      </c>
      <c r="C1652" s="3">
        <f t="shared" si="1134"/>
        <v>1140.4984605499999</v>
      </c>
      <c r="D1652" s="99">
        <f t="shared" si="1135"/>
        <v>1088.3119999999999</v>
      </c>
      <c r="E1652" s="120">
        <f>IF(DAY(A1651)=$A$5,VLOOKUP(A1651,[1]A!$E$15:$G$200,3),E1651)</f>
        <v>1091.25</v>
      </c>
      <c r="F1652" s="100">
        <f t="shared" si="1136"/>
        <v>45312</v>
      </c>
      <c r="G1652" s="141">
        <f t="shared" si="1137"/>
        <v>2.6995934989231252E-3</v>
      </c>
      <c r="H1652" s="101">
        <f t="shared" si="1138"/>
        <v>28</v>
      </c>
      <c r="I1652" s="101">
        <f t="shared" si="1139"/>
        <v>31</v>
      </c>
      <c r="J1652" s="96">
        <f t="shared" si="1140"/>
        <v>1.0024380243193745</v>
      </c>
      <c r="K1652" s="96">
        <v>1</v>
      </c>
      <c r="L1652" s="96">
        <f t="shared" si="1141"/>
        <v>1.00243802</v>
      </c>
      <c r="M1652" s="96">
        <f t="shared" si="1142"/>
        <v>1143.2790186</v>
      </c>
      <c r="N1652" s="24">
        <f t="shared" si="1097"/>
        <v>0</v>
      </c>
      <c r="O1652" s="95">
        <f t="shared" si="1098"/>
        <v>0</v>
      </c>
      <c r="P1652" s="96">
        <f t="shared" si="1143"/>
        <v>0</v>
      </c>
      <c r="Q1652" s="5">
        <f t="shared" si="1095"/>
        <v>0.12</v>
      </c>
      <c r="R1652" s="8">
        <f t="shared" si="1144"/>
        <v>1.0085666010000001</v>
      </c>
      <c r="S1652" s="3">
        <f t="shared" si="1145"/>
        <v>9.7940151800000006</v>
      </c>
      <c r="T1652" s="3">
        <f t="shared" si="1146"/>
        <v>0</v>
      </c>
      <c r="U1652" s="97" t="str">
        <f t="shared" ref="U1652" si="1154">U1651</f>
        <v>A+J=</v>
      </c>
      <c r="V1652" s="122">
        <f t="shared" si="1131"/>
        <v>46407</v>
      </c>
      <c r="W1652" s="4"/>
      <c r="X1652" s="17"/>
      <c r="Y1652" s="16"/>
      <c r="Z1652" s="16"/>
      <c r="AD1652" s="5"/>
    </row>
    <row r="1653" spans="1:30" x14ac:dyDescent="0.2">
      <c r="A1653" s="98">
        <f t="shared" si="1094"/>
        <v>46405</v>
      </c>
      <c r="B1653" s="96">
        <f t="shared" si="1133"/>
        <v>1153.5246789800001</v>
      </c>
      <c r="C1653" s="3">
        <f t="shared" si="1134"/>
        <v>1140.4984605499999</v>
      </c>
      <c r="D1653" s="99">
        <f t="shared" si="1135"/>
        <v>1088.3119999999999</v>
      </c>
      <c r="E1653" s="120">
        <f>IF(DAY(A1652)=$A$5,VLOOKUP(A1652,[1]A!$E$15:$G$200,3),E1652)</f>
        <v>1091.25</v>
      </c>
      <c r="F1653" s="100">
        <f t="shared" si="1136"/>
        <v>45312</v>
      </c>
      <c r="G1653" s="141">
        <f t="shared" si="1137"/>
        <v>2.6995934989231252E-3</v>
      </c>
      <c r="H1653" s="101">
        <f t="shared" si="1138"/>
        <v>29</v>
      </c>
      <c r="I1653" s="101">
        <f t="shared" si="1139"/>
        <v>31</v>
      </c>
      <c r="J1653" s="96">
        <f t="shared" si="1140"/>
        <v>1.0025252064634302</v>
      </c>
      <c r="K1653" s="96">
        <v>1</v>
      </c>
      <c r="L1653" s="96">
        <f t="shared" si="1141"/>
        <v>1.0025252</v>
      </c>
      <c r="M1653" s="96">
        <f t="shared" si="1142"/>
        <v>1143.37844726</v>
      </c>
      <c r="N1653" s="24">
        <f t="shared" si="1097"/>
        <v>0</v>
      </c>
      <c r="O1653" s="95">
        <f t="shared" si="1098"/>
        <v>0</v>
      </c>
      <c r="P1653" s="96">
        <f t="shared" si="1143"/>
        <v>0</v>
      </c>
      <c r="Q1653" s="5">
        <f t="shared" si="1095"/>
        <v>0.12</v>
      </c>
      <c r="R1653" s="8">
        <f t="shared" si="1144"/>
        <v>1.008873905</v>
      </c>
      <c r="S1653" s="3">
        <f t="shared" si="1145"/>
        <v>10.146231719999999</v>
      </c>
      <c r="T1653" s="3">
        <f t="shared" si="1146"/>
        <v>0</v>
      </c>
      <c r="U1653" s="97" t="str">
        <f t="shared" ref="U1653" si="1155">U1652</f>
        <v>A+J=</v>
      </c>
      <c r="V1653" s="122">
        <f t="shared" si="1131"/>
        <v>46407</v>
      </c>
      <c r="W1653" s="4"/>
      <c r="X1653" s="17"/>
      <c r="Y1653" s="16"/>
      <c r="Z1653" s="16"/>
      <c r="AD1653" s="5"/>
    </row>
    <row r="1654" spans="1:30" x14ac:dyDescent="0.2">
      <c r="A1654" s="98">
        <f t="shared" si="1094"/>
        <v>46406</v>
      </c>
      <c r="B1654" s="96">
        <f t="shared" si="1133"/>
        <v>1153.9765031300001</v>
      </c>
      <c r="C1654" s="3">
        <f t="shared" si="1134"/>
        <v>1140.4984605499999</v>
      </c>
      <c r="D1654" s="99">
        <f t="shared" si="1135"/>
        <v>1088.3119999999999</v>
      </c>
      <c r="E1654" s="120">
        <f>IF(DAY(A1653)=$A$5,VLOOKUP(A1653,[1]A!$E$15:$G$200,3),E1653)</f>
        <v>1091.25</v>
      </c>
      <c r="F1654" s="100">
        <f t="shared" si="1136"/>
        <v>45312</v>
      </c>
      <c r="G1654" s="141">
        <f t="shared" si="1137"/>
        <v>2.6995934989231252E-3</v>
      </c>
      <c r="H1654" s="101">
        <f t="shared" si="1138"/>
        <v>30</v>
      </c>
      <c r="I1654" s="101">
        <f t="shared" si="1139"/>
        <v>31</v>
      </c>
      <c r="J1654" s="96">
        <f t="shared" si="1140"/>
        <v>1.0026123961897266</v>
      </c>
      <c r="K1654" s="96">
        <v>1</v>
      </c>
      <c r="L1654" s="96">
        <f t="shared" si="1141"/>
        <v>1.0026123899999999</v>
      </c>
      <c r="M1654" s="96">
        <f t="shared" si="1142"/>
        <v>1143.47788732</v>
      </c>
      <c r="N1654" s="24">
        <f t="shared" si="1097"/>
        <v>0</v>
      </c>
      <c r="O1654" s="95">
        <f t="shared" si="1098"/>
        <v>0</v>
      </c>
      <c r="P1654" s="96">
        <f t="shared" si="1143"/>
        <v>0</v>
      </c>
      <c r="Q1654" s="5">
        <f t="shared" si="1095"/>
        <v>0.12</v>
      </c>
      <c r="R1654" s="8">
        <f t="shared" si="1144"/>
        <v>1.009181302</v>
      </c>
      <c r="S1654" s="3">
        <f t="shared" si="1145"/>
        <v>10.49861581</v>
      </c>
      <c r="T1654" s="3">
        <f t="shared" si="1146"/>
        <v>0</v>
      </c>
      <c r="U1654" s="97" t="str">
        <f t="shared" ref="U1654" si="1156">U1653</f>
        <v>A+J=</v>
      </c>
      <c r="V1654" s="122">
        <f t="shared" si="1131"/>
        <v>46407</v>
      </c>
      <c r="W1654" s="4"/>
      <c r="X1654" s="17"/>
      <c r="Y1654" s="16"/>
      <c r="Z1654" s="16"/>
      <c r="AD1654" s="5"/>
    </row>
    <row r="1655" spans="1:30" x14ac:dyDescent="0.2">
      <c r="A1655" s="98">
        <f t="shared" si="1094"/>
        <v>46407</v>
      </c>
      <c r="B1655" s="96">
        <f t="shared" si="1133"/>
        <v>1154.42850742</v>
      </c>
      <c r="C1655" s="3">
        <f t="shared" si="1134"/>
        <v>1140.4984605499999</v>
      </c>
      <c r="D1655" s="99">
        <f t="shared" si="1135"/>
        <v>1088.3119999999999</v>
      </c>
      <c r="E1655" s="120">
        <f>IF(DAY(A1654)=$A$5,VLOOKUP(A1654,[1]A!$E$15:$G$200,3),E1654)</f>
        <v>1091.25</v>
      </c>
      <c r="F1655" s="100">
        <f t="shared" si="1136"/>
        <v>45312</v>
      </c>
      <c r="G1655" s="141">
        <f t="shared" si="1137"/>
        <v>2.6995934989231252E-3</v>
      </c>
      <c r="H1655" s="101">
        <f t="shared" si="1138"/>
        <v>31</v>
      </c>
      <c r="I1655" s="101">
        <f t="shared" si="1139"/>
        <v>31</v>
      </c>
      <c r="J1655" s="96">
        <f t="shared" si="1140"/>
        <v>1.0026995934989231</v>
      </c>
      <c r="K1655" s="96">
        <v>1</v>
      </c>
      <c r="L1655" s="96">
        <f t="shared" si="1141"/>
        <v>1.00269959</v>
      </c>
      <c r="M1655" s="96">
        <f t="shared" si="1142"/>
        <v>1143.57733878</v>
      </c>
      <c r="N1655" s="24">
        <f t="shared" si="1097"/>
        <v>54</v>
      </c>
      <c r="O1655" s="95">
        <f t="shared" si="1098"/>
        <v>5.0000000000000001E-3</v>
      </c>
      <c r="P1655" s="96">
        <f t="shared" si="1143"/>
        <v>5.7178866900000003</v>
      </c>
      <c r="Q1655" s="5">
        <f t="shared" si="1095"/>
        <v>0.12</v>
      </c>
      <c r="R1655" s="8">
        <f t="shared" si="1144"/>
        <v>1.0094887930000001</v>
      </c>
      <c r="S1655" s="3">
        <f t="shared" si="1145"/>
        <v>10.851168639999999</v>
      </c>
      <c r="T1655" s="3">
        <f t="shared" si="1146"/>
        <v>16.569055329999998</v>
      </c>
      <c r="U1655" s="97" t="str">
        <f t="shared" ref="U1655" si="1157">U1654</f>
        <v>A+J=</v>
      </c>
      <c r="V1655" s="122">
        <f t="shared" si="1131"/>
        <v>46407</v>
      </c>
      <c r="W1655" s="4"/>
      <c r="X1655" s="17"/>
      <c r="Y1655" s="16"/>
      <c r="Z1655" s="16"/>
      <c r="AD1655" s="5"/>
    </row>
    <row r="1656" spans="1:30" x14ac:dyDescent="0.2">
      <c r="A1656" s="98">
        <f t="shared" si="1094"/>
        <v>46408</v>
      </c>
      <c r="B1656" s="96">
        <f t="shared" si="1133"/>
        <v>1138.3051396799999</v>
      </c>
      <c r="C1656" s="3">
        <f t="shared" si="1134"/>
        <v>1137.8594520900001</v>
      </c>
      <c r="D1656" s="99">
        <f t="shared" si="1135"/>
        <v>1088.3119999999999</v>
      </c>
      <c r="E1656" s="120">
        <f>IF(DAY(A1655)=$A$5,VLOOKUP(A1655,[1]A!$E$15:$G$200,3),E1655)</f>
        <v>1091.25</v>
      </c>
      <c r="F1656" s="100">
        <f t="shared" si="1136"/>
        <v>45312</v>
      </c>
      <c r="G1656" s="141">
        <f t="shared" si="1137"/>
        <v>2.6995934989231252E-3</v>
      </c>
      <c r="H1656" s="101">
        <f t="shared" si="1138"/>
        <v>1</v>
      </c>
      <c r="I1656" s="101">
        <f t="shared" si="1139"/>
        <v>31</v>
      </c>
      <c r="J1656" s="96">
        <f t="shared" si="1140"/>
        <v>1.0000869701088155</v>
      </c>
      <c r="K1656" s="96">
        <v>1</v>
      </c>
      <c r="L1656" s="96">
        <f t="shared" si="1141"/>
        <v>1.0000869699999999</v>
      </c>
      <c r="M1656" s="96">
        <f t="shared" si="1142"/>
        <v>1137.95841172</v>
      </c>
      <c r="N1656" s="24">
        <f t="shared" si="1097"/>
        <v>0</v>
      </c>
      <c r="O1656" s="95">
        <f t="shared" si="1098"/>
        <v>0</v>
      </c>
      <c r="P1656" s="96">
        <f t="shared" si="1143"/>
        <v>0</v>
      </c>
      <c r="Q1656" s="5">
        <f t="shared" si="1095"/>
        <v>0.12</v>
      </c>
      <c r="R1656" s="8">
        <f t="shared" si="1144"/>
        <v>1.0003046929999999</v>
      </c>
      <c r="S1656" s="3">
        <f t="shared" si="1145"/>
        <v>0.34672796</v>
      </c>
      <c r="T1656" s="3">
        <f t="shared" si="1146"/>
        <v>0</v>
      </c>
      <c r="U1656" s="97" t="str">
        <f t="shared" ref="U1656" si="1158">U1655</f>
        <v>A+J=</v>
      </c>
      <c r="V1656" s="122">
        <f t="shared" si="1131"/>
        <v>46438</v>
      </c>
      <c r="W1656" s="4"/>
      <c r="X1656" s="17"/>
      <c r="Y1656" s="16"/>
      <c r="Z1656" s="16"/>
      <c r="AD1656" s="5"/>
    </row>
    <row r="1657" spans="1:30" x14ac:dyDescent="0.2">
      <c r="A1657" s="98">
        <f t="shared" si="1094"/>
        <v>46409</v>
      </c>
      <c r="B1657" s="96">
        <f t="shared" si="1133"/>
        <v>1138.75099456</v>
      </c>
      <c r="C1657" s="3">
        <f t="shared" si="1134"/>
        <v>1137.8594520900001</v>
      </c>
      <c r="D1657" s="99">
        <f t="shared" si="1135"/>
        <v>1088.3119999999999</v>
      </c>
      <c r="E1657" s="120">
        <f>IF(DAY(A1656)=$A$5,VLOOKUP(A1656,[1]A!$E$15:$G$200,3),E1656)</f>
        <v>1091.25</v>
      </c>
      <c r="F1657" s="100">
        <f t="shared" si="1136"/>
        <v>45312</v>
      </c>
      <c r="G1657" s="141">
        <f t="shared" si="1137"/>
        <v>2.6995934989231252E-3</v>
      </c>
      <c r="H1657" s="101">
        <f t="shared" si="1138"/>
        <v>2</v>
      </c>
      <c r="I1657" s="101">
        <f t="shared" si="1139"/>
        <v>31</v>
      </c>
      <c r="J1657" s="96">
        <f t="shared" si="1140"/>
        <v>1.0001739477814309</v>
      </c>
      <c r="K1657" s="96">
        <v>1</v>
      </c>
      <c r="L1657" s="96">
        <f t="shared" si="1141"/>
        <v>1.00017394</v>
      </c>
      <c r="M1657" s="96">
        <f t="shared" si="1142"/>
        <v>1138.0573713599999</v>
      </c>
      <c r="N1657" s="24">
        <f t="shared" si="1097"/>
        <v>0</v>
      </c>
      <c r="O1657" s="95">
        <f t="shared" si="1098"/>
        <v>0</v>
      </c>
      <c r="P1657" s="96">
        <f t="shared" si="1143"/>
        <v>0</v>
      </c>
      <c r="Q1657" s="5">
        <f t="shared" si="1095"/>
        <v>0.12</v>
      </c>
      <c r="R1657" s="8">
        <f t="shared" si="1144"/>
        <v>1.0006094800000001</v>
      </c>
      <c r="S1657" s="3">
        <f t="shared" si="1145"/>
        <v>0.6936232</v>
      </c>
      <c r="T1657" s="3">
        <f t="shared" si="1146"/>
        <v>0</v>
      </c>
      <c r="U1657" s="97" t="str">
        <f t="shared" ref="U1657" si="1159">U1656</f>
        <v>A+J=</v>
      </c>
      <c r="V1657" s="122">
        <f t="shared" si="1131"/>
        <v>46438</v>
      </c>
      <c r="W1657" s="4"/>
      <c r="X1657" s="17"/>
      <c r="Y1657" s="16"/>
      <c r="Z1657" s="16"/>
      <c r="AD1657" s="5"/>
    </row>
    <row r="1658" spans="1:30" x14ac:dyDescent="0.2">
      <c r="A1658" s="98">
        <f t="shared" si="1094"/>
        <v>46410</v>
      </c>
      <c r="B1658" s="96">
        <f t="shared" si="1133"/>
        <v>1139.19703725</v>
      </c>
      <c r="C1658" s="3">
        <f t="shared" si="1134"/>
        <v>1137.8594520900001</v>
      </c>
      <c r="D1658" s="99">
        <f t="shared" si="1135"/>
        <v>1088.3119999999999</v>
      </c>
      <c r="E1658" s="120">
        <f>IF(DAY(A1657)=$A$5,VLOOKUP(A1657,[1]A!$E$15:$G$200,3),E1657)</f>
        <v>1091.25</v>
      </c>
      <c r="F1658" s="100">
        <f t="shared" si="1136"/>
        <v>45312</v>
      </c>
      <c r="G1658" s="141">
        <f t="shared" si="1137"/>
        <v>2.6995934989231252E-3</v>
      </c>
      <c r="H1658" s="101">
        <f t="shared" si="1138"/>
        <v>3</v>
      </c>
      <c r="I1658" s="101">
        <f t="shared" si="1139"/>
        <v>31</v>
      </c>
      <c r="J1658" s="96">
        <f t="shared" si="1140"/>
        <v>1.0002609330185039</v>
      </c>
      <c r="K1658" s="96">
        <v>1</v>
      </c>
      <c r="L1658" s="96">
        <f t="shared" si="1141"/>
        <v>1.00026093</v>
      </c>
      <c r="M1658" s="96">
        <f t="shared" si="1142"/>
        <v>1138.1563537500001</v>
      </c>
      <c r="N1658" s="24">
        <f t="shared" si="1097"/>
        <v>0</v>
      </c>
      <c r="O1658" s="95">
        <f t="shared" si="1098"/>
        <v>0</v>
      </c>
      <c r="P1658" s="96">
        <f t="shared" si="1143"/>
        <v>0</v>
      </c>
      <c r="Q1658" s="5">
        <f t="shared" si="1095"/>
        <v>0.12</v>
      </c>
      <c r="R1658" s="8">
        <f t="shared" si="1144"/>
        <v>1.000914359</v>
      </c>
      <c r="S1658" s="3">
        <f t="shared" si="1145"/>
        <v>1.0406835000000001</v>
      </c>
      <c r="T1658" s="3">
        <f t="shared" si="1146"/>
        <v>0</v>
      </c>
      <c r="U1658" s="97" t="str">
        <f t="shared" ref="U1658" si="1160">U1657</f>
        <v>A+J=</v>
      </c>
      <c r="V1658" s="122">
        <f t="shared" si="1131"/>
        <v>46438</v>
      </c>
      <c r="W1658" s="4"/>
      <c r="X1658" s="17"/>
      <c r="Y1658" s="16"/>
      <c r="Z1658" s="16"/>
      <c r="AD1658" s="5"/>
    </row>
    <row r="1659" spans="1:30" x14ac:dyDescent="0.2">
      <c r="A1659" s="98">
        <f t="shared" si="1094"/>
        <v>46411</v>
      </c>
      <c r="B1659" s="96">
        <f t="shared" si="1133"/>
        <v>1139.64324616</v>
      </c>
      <c r="C1659" s="3">
        <f t="shared" si="1134"/>
        <v>1137.8594520900001</v>
      </c>
      <c r="D1659" s="99">
        <f t="shared" si="1135"/>
        <v>1088.3119999999999</v>
      </c>
      <c r="E1659" s="120">
        <f>IF(DAY(A1658)=$A$5,VLOOKUP(A1658,[1]A!$E$15:$G$200,3),E1658)</f>
        <v>1091.25</v>
      </c>
      <c r="F1659" s="100">
        <f t="shared" si="1136"/>
        <v>45312</v>
      </c>
      <c r="G1659" s="141">
        <f t="shared" si="1137"/>
        <v>2.6995934989231252E-3</v>
      </c>
      <c r="H1659" s="101">
        <f t="shared" si="1138"/>
        <v>4</v>
      </c>
      <c r="I1659" s="101">
        <f t="shared" si="1139"/>
        <v>31</v>
      </c>
      <c r="J1659" s="96">
        <f t="shared" si="1140"/>
        <v>1.0003479258206924</v>
      </c>
      <c r="K1659" s="96">
        <v>1</v>
      </c>
      <c r="L1659" s="96">
        <f t="shared" si="1141"/>
        <v>1.0003479200000001</v>
      </c>
      <c r="M1659" s="96">
        <f t="shared" si="1142"/>
        <v>1138.2553361499999</v>
      </c>
      <c r="N1659" s="24">
        <f t="shared" si="1097"/>
        <v>0</v>
      </c>
      <c r="O1659" s="95">
        <f t="shared" si="1098"/>
        <v>0</v>
      </c>
      <c r="P1659" s="96">
        <f t="shared" si="1143"/>
        <v>0</v>
      </c>
      <c r="Q1659" s="5">
        <f t="shared" si="1095"/>
        <v>0.12</v>
      </c>
      <c r="R1659" s="8">
        <f t="shared" si="1144"/>
        <v>1.0012193309999999</v>
      </c>
      <c r="S1659" s="3">
        <f t="shared" si="1145"/>
        <v>1.3879100099999999</v>
      </c>
      <c r="T1659" s="3">
        <f t="shared" si="1146"/>
        <v>0</v>
      </c>
      <c r="U1659" s="97" t="str">
        <f t="shared" ref="U1659" si="1161">U1658</f>
        <v>A+J=</v>
      </c>
      <c r="V1659" s="122">
        <f t="shared" si="1131"/>
        <v>46438</v>
      </c>
      <c r="W1659" s="4"/>
      <c r="X1659" s="17"/>
      <c r="Y1659" s="16"/>
      <c r="Z1659" s="16"/>
      <c r="AD1659" s="5"/>
    </row>
    <row r="1660" spans="1:30" x14ac:dyDescent="0.2">
      <c r="A1660" s="98">
        <f t="shared" si="1094"/>
        <v>46412</v>
      </c>
      <c r="B1660" s="96">
        <f t="shared" si="1133"/>
        <v>1140.0896327</v>
      </c>
      <c r="C1660" s="3">
        <f t="shared" si="1134"/>
        <v>1137.8594520900001</v>
      </c>
      <c r="D1660" s="99">
        <f t="shared" si="1135"/>
        <v>1088.3119999999999</v>
      </c>
      <c r="E1660" s="120">
        <f>IF(DAY(A1659)=$A$5,VLOOKUP(A1659,[1]A!$E$15:$G$200,3),E1659)</f>
        <v>1091.25</v>
      </c>
      <c r="F1660" s="100">
        <f t="shared" si="1136"/>
        <v>45312</v>
      </c>
      <c r="G1660" s="141">
        <f t="shared" si="1137"/>
        <v>2.6995934989231252E-3</v>
      </c>
      <c r="H1660" s="101">
        <f t="shared" si="1138"/>
        <v>5</v>
      </c>
      <c r="I1660" s="101">
        <f t="shared" si="1139"/>
        <v>31</v>
      </c>
      <c r="J1660" s="96">
        <f t="shared" si="1140"/>
        <v>1.0004349261886545</v>
      </c>
      <c r="K1660" s="96">
        <v>1</v>
      </c>
      <c r="L1660" s="96">
        <f t="shared" si="1141"/>
        <v>1.00043492</v>
      </c>
      <c r="M1660" s="96">
        <f t="shared" si="1142"/>
        <v>1138.3543299200001</v>
      </c>
      <c r="N1660" s="24">
        <f t="shared" si="1097"/>
        <v>0</v>
      </c>
      <c r="O1660" s="95">
        <f t="shared" si="1098"/>
        <v>0</v>
      </c>
      <c r="P1660" s="96">
        <f t="shared" si="1143"/>
        <v>0</v>
      </c>
      <c r="Q1660" s="5">
        <f t="shared" si="1095"/>
        <v>0.12</v>
      </c>
      <c r="R1660" s="8">
        <f t="shared" si="1144"/>
        <v>1.001524396</v>
      </c>
      <c r="S1660" s="3">
        <f t="shared" si="1145"/>
        <v>1.73530278</v>
      </c>
      <c r="T1660" s="3">
        <f t="shared" si="1146"/>
        <v>0</v>
      </c>
      <c r="U1660" s="97" t="str">
        <f t="shared" ref="U1660" si="1162">U1659</f>
        <v>A+J=</v>
      </c>
      <c r="V1660" s="122">
        <f t="shared" si="1131"/>
        <v>46438</v>
      </c>
      <c r="W1660" s="4"/>
      <c r="X1660" s="17"/>
      <c r="Y1660" s="16"/>
      <c r="Z1660" s="16"/>
      <c r="AD1660" s="5"/>
    </row>
    <row r="1661" spans="1:30" x14ac:dyDescent="0.2">
      <c r="A1661" s="98">
        <f t="shared" si="1094"/>
        <v>46413</v>
      </c>
      <c r="B1661" s="96">
        <f t="shared" si="1133"/>
        <v>1140.5361969200001</v>
      </c>
      <c r="C1661" s="3">
        <f t="shared" si="1134"/>
        <v>1137.8594520900001</v>
      </c>
      <c r="D1661" s="99">
        <f t="shared" si="1135"/>
        <v>1088.3119999999999</v>
      </c>
      <c r="E1661" s="120">
        <f>IF(DAY(A1660)=$A$5,VLOOKUP(A1660,[1]A!$E$15:$G$200,3),E1660)</f>
        <v>1091.25</v>
      </c>
      <c r="F1661" s="100">
        <f t="shared" si="1136"/>
        <v>45312</v>
      </c>
      <c r="G1661" s="141">
        <f t="shared" si="1137"/>
        <v>2.6995934989231252E-3</v>
      </c>
      <c r="H1661" s="101">
        <f t="shared" si="1138"/>
        <v>6</v>
      </c>
      <c r="I1661" s="101">
        <f t="shared" si="1139"/>
        <v>31</v>
      </c>
      <c r="J1661" s="96">
        <f t="shared" si="1140"/>
        <v>1.000521934123048</v>
      </c>
      <c r="K1661" s="96">
        <v>1</v>
      </c>
      <c r="L1661" s="96">
        <f t="shared" si="1141"/>
        <v>1.0005219299999999</v>
      </c>
      <c r="M1661" s="96">
        <f t="shared" si="1142"/>
        <v>1138.4533350700001</v>
      </c>
      <c r="N1661" s="24">
        <f t="shared" si="1097"/>
        <v>0</v>
      </c>
      <c r="O1661" s="95">
        <f t="shared" si="1098"/>
        <v>0</v>
      </c>
      <c r="P1661" s="96">
        <f t="shared" si="1143"/>
        <v>0</v>
      </c>
      <c r="Q1661" s="5">
        <f t="shared" si="1095"/>
        <v>0.12</v>
      </c>
      <c r="R1661" s="8">
        <f t="shared" si="1144"/>
        <v>1.001829554</v>
      </c>
      <c r="S1661" s="3">
        <f t="shared" si="1145"/>
        <v>2.08286185</v>
      </c>
      <c r="T1661" s="3">
        <f t="shared" si="1146"/>
        <v>0</v>
      </c>
      <c r="U1661" s="97" t="str">
        <f t="shared" ref="U1661" si="1163">U1660</f>
        <v>A+J=</v>
      </c>
      <c r="V1661" s="122">
        <f t="shared" si="1131"/>
        <v>46438</v>
      </c>
      <c r="W1661" s="4"/>
      <c r="X1661" s="17"/>
      <c r="Y1661" s="16"/>
      <c r="Z1661" s="16"/>
      <c r="AD1661" s="5"/>
    </row>
    <row r="1662" spans="1:30" x14ac:dyDescent="0.2">
      <c r="A1662" s="98">
        <f t="shared" si="1094"/>
        <v>46414</v>
      </c>
      <c r="B1662" s="96">
        <f t="shared" si="1133"/>
        <v>1140.9829263099998</v>
      </c>
      <c r="C1662" s="3">
        <f t="shared" si="1134"/>
        <v>1137.8594520900001</v>
      </c>
      <c r="D1662" s="99">
        <f t="shared" si="1135"/>
        <v>1088.3119999999999</v>
      </c>
      <c r="E1662" s="120">
        <f>IF(DAY(A1661)=$A$5,VLOOKUP(A1661,[1]A!$E$15:$G$200,3),E1661)</f>
        <v>1091.25</v>
      </c>
      <c r="F1662" s="100">
        <f t="shared" si="1136"/>
        <v>45312</v>
      </c>
      <c r="G1662" s="141">
        <f t="shared" si="1137"/>
        <v>2.6995934989231252E-3</v>
      </c>
      <c r="H1662" s="101">
        <f t="shared" si="1138"/>
        <v>7</v>
      </c>
      <c r="I1662" s="101">
        <f t="shared" si="1139"/>
        <v>31</v>
      </c>
      <c r="J1662" s="96">
        <f t="shared" si="1140"/>
        <v>1.000608949624531</v>
      </c>
      <c r="K1662" s="96">
        <v>1</v>
      </c>
      <c r="L1662" s="96">
        <f t="shared" si="1141"/>
        <v>1.00060894</v>
      </c>
      <c r="M1662" s="96">
        <f t="shared" si="1142"/>
        <v>1138.5523402199999</v>
      </c>
      <c r="N1662" s="24">
        <f t="shared" si="1097"/>
        <v>0</v>
      </c>
      <c r="O1662" s="95">
        <f t="shared" si="1098"/>
        <v>0</v>
      </c>
      <c r="P1662" s="96">
        <f t="shared" si="1143"/>
        <v>0</v>
      </c>
      <c r="Q1662" s="5">
        <f t="shared" si="1095"/>
        <v>0.12</v>
      </c>
      <c r="R1662" s="8">
        <f t="shared" si="1144"/>
        <v>1.002134804</v>
      </c>
      <c r="S1662" s="3">
        <f t="shared" si="1145"/>
        <v>2.4305860899999998</v>
      </c>
      <c r="T1662" s="3">
        <f t="shared" si="1146"/>
        <v>0</v>
      </c>
      <c r="U1662" s="97" t="str">
        <f t="shared" ref="U1662" si="1164">U1661</f>
        <v>A+J=</v>
      </c>
      <c r="V1662" s="122">
        <f t="shared" si="1131"/>
        <v>46438</v>
      </c>
      <c r="W1662" s="4"/>
      <c r="X1662" s="17"/>
      <c r="Y1662" s="16"/>
      <c r="Z1662" s="16"/>
      <c r="AD1662" s="5"/>
    </row>
    <row r="1663" spans="1:30" x14ac:dyDescent="0.2">
      <c r="A1663" s="98">
        <f t="shared" si="1094"/>
        <v>46415</v>
      </c>
      <c r="B1663" s="96">
        <f t="shared" si="1133"/>
        <v>1141.42984598</v>
      </c>
      <c r="C1663" s="3">
        <f t="shared" si="1134"/>
        <v>1137.8594520900001</v>
      </c>
      <c r="D1663" s="99">
        <f t="shared" si="1135"/>
        <v>1088.3119999999999</v>
      </c>
      <c r="E1663" s="120">
        <f>IF(DAY(A1662)=$A$5,VLOOKUP(A1662,[1]A!$E$15:$G$200,3),E1662)</f>
        <v>1091.25</v>
      </c>
      <c r="F1663" s="100">
        <f t="shared" si="1136"/>
        <v>45312</v>
      </c>
      <c r="G1663" s="141">
        <f t="shared" si="1137"/>
        <v>2.6995934989231252E-3</v>
      </c>
      <c r="H1663" s="101">
        <f t="shared" si="1138"/>
        <v>8</v>
      </c>
      <c r="I1663" s="101">
        <f t="shared" si="1139"/>
        <v>31</v>
      </c>
      <c r="J1663" s="96">
        <f t="shared" si="1140"/>
        <v>1.0006959726937616</v>
      </c>
      <c r="K1663" s="96">
        <v>1</v>
      </c>
      <c r="L1663" s="96">
        <f t="shared" si="1141"/>
        <v>1.00069597</v>
      </c>
      <c r="M1663" s="96">
        <f t="shared" si="1142"/>
        <v>1138.65136813</v>
      </c>
      <c r="N1663" s="24">
        <f t="shared" si="1097"/>
        <v>0</v>
      </c>
      <c r="O1663" s="95">
        <f t="shared" si="1098"/>
        <v>0</v>
      </c>
      <c r="P1663" s="96">
        <f t="shared" si="1143"/>
        <v>0</v>
      </c>
      <c r="Q1663" s="5">
        <f t="shared" si="1095"/>
        <v>0.12</v>
      </c>
      <c r="R1663" s="8">
        <f t="shared" si="1144"/>
        <v>1.002440148</v>
      </c>
      <c r="S1663" s="3">
        <f t="shared" si="1145"/>
        <v>2.7784778499999998</v>
      </c>
      <c r="T1663" s="3">
        <f t="shared" si="1146"/>
        <v>0</v>
      </c>
      <c r="U1663" s="97" t="str">
        <f t="shared" ref="U1663" si="1165">U1662</f>
        <v>A+J=</v>
      </c>
      <c r="V1663" s="122">
        <f t="shared" si="1131"/>
        <v>46438</v>
      </c>
      <c r="W1663" s="4"/>
      <c r="X1663" s="17"/>
      <c r="Y1663" s="16"/>
      <c r="Z1663" s="16"/>
      <c r="AD1663" s="5"/>
    </row>
    <row r="1664" spans="1:30" x14ac:dyDescent="0.2">
      <c r="A1664" s="98">
        <f t="shared" si="1094"/>
        <v>46416</v>
      </c>
      <c r="B1664" s="96">
        <f t="shared" si="1133"/>
        <v>1141.8769320399999</v>
      </c>
      <c r="C1664" s="3">
        <f t="shared" si="1134"/>
        <v>1137.8594520900001</v>
      </c>
      <c r="D1664" s="99">
        <f t="shared" si="1135"/>
        <v>1088.3119999999999</v>
      </c>
      <c r="E1664" s="120">
        <f>IF(DAY(A1663)=$A$5,VLOOKUP(A1663,[1]A!$E$15:$G$200,3),E1663)</f>
        <v>1091.25</v>
      </c>
      <c r="F1664" s="100">
        <f t="shared" si="1136"/>
        <v>45312</v>
      </c>
      <c r="G1664" s="141">
        <f t="shared" si="1137"/>
        <v>2.6995934989231252E-3</v>
      </c>
      <c r="H1664" s="101">
        <f t="shared" si="1138"/>
        <v>9</v>
      </c>
      <c r="I1664" s="101">
        <f t="shared" si="1139"/>
        <v>31</v>
      </c>
      <c r="J1664" s="96">
        <f t="shared" si="1140"/>
        <v>1.000783003331398</v>
      </c>
      <c r="K1664" s="96">
        <v>1</v>
      </c>
      <c r="L1664" s="96">
        <f t="shared" si="1141"/>
        <v>1.000783</v>
      </c>
      <c r="M1664" s="96">
        <f t="shared" si="1142"/>
        <v>1138.7503960399999</v>
      </c>
      <c r="N1664" s="24">
        <f t="shared" si="1097"/>
        <v>0</v>
      </c>
      <c r="O1664" s="95">
        <f t="shared" si="1098"/>
        <v>0</v>
      </c>
      <c r="P1664" s="96">
        <f t="shared" si="1143"/>
        <v>0</v>
      </c>
      <c r="Q1664" s="5">
        <f t="shared" si="1095"/>
        <v>0.12</v>
      </c>
      <c r="R1664" s="8">
        <f t="shared" si="1144"/>
        <v>1.002745585</v>
      </c>
      <c r="S1664" s="3">
        <f t="shared" si="1145"/>
        <v>3.1265360000000002</v>
      </c>
      <c r="T1664" s="3">
        <f t="shared" si="1146"/>
        <v>0</v>
      </c>
      <c r="U1664" s="97" t="str">
        <f t="shared" ref="U1664" si="1166">U1663</f>
        <v>A+J=</v>
      </c>
      <c r="V1664" s="122">
        <f t="shared" si="1131"/>
        <v>46438</v>
      </c>
      <c r="W1664" s="4"/>
      <c r="X1664" s="17"/>
      <c r="Y1664" s="16"/>
      <c r="Z1664" s="16"/>
      <c r="AD1664" s="5"/>
    </row>
    <row r="1665" spans="1:30" x14ac:dyDescent="0.2">
      <c r="A1665" s="98">
        <f t="shared" si="1094"/>
        <v>46417</v>
      </c>
      <c r="B1665" s="96">
        <f t="shared" si="1133"/>
        <v>1142.3241959100001</v>
      </c>
      <c r="C1665" s="3">
        <f t="shared" si="1134"/>
        <v>1137.8594520900001</v>
      </c>
      <c r="D1665" s="99">
        <f t="shared" si="1135"/>
        <v>1088.3119999999999</v>
      </c>
      <c r="E1665" s="120">
        <f>IF(DAY(A1664)=$A$5,VLOOKUP(A1664,[1]A!$E$15:$G$200,3),E1664)</f>
        <v>1091.25</v>
      </c>
      <c r="F1665" s="100">
        <f t="shared" si="1136"/>
        <v>45312</v>
      </c>
      <c r="G1665" s="141">
        <f t="shared" si="1137"/>
        <v>2.6995934989231252E-3</v>
      </c>
      <c r="H1665" s="101">
        <f t="shared" si="1138"/>
        <v>10</v>
      </c>
      <c r="I1665" s="101">
        <f t="shared" si="1139"/>
        <v>31</v>
      </c>
      <c r="J1665" s="96">
        <f t="shared" si="1140"/>
        <v>1.0008700415380984</v>
      </c>
      <c r="K1665" s="96">
        <v>1</v>
      </c>
      <c r="L1665" s="96">
        <f t="shared" si="1141"/>
        <v>1.0008700399999999</v>
      </c>
      <c r="M1665" s="96">
        <f t="shared" si="1142"/>
        <v>1138.8494353200001</v>
      </c>
      <c r="N1665" s="24">
        <f t="shared" si="1097"/>
        <v>0</v>
      </c>
      <c r="O1665" s="95">
        <f t="shared" si="1098"/>
        <v>0</v>
      </c>
      <c r="P1665" s="96">
        <f t="shared" si="1143"/>
        <v>0</v>
      </c>
      <c r="Q1665" s="5">
        <f t="shared" si="1095"/>
        <v>0.12</v>
      </c>
      <c r="R1665" s="8">
        <f t="shared" si="1144"/>
        <v>1.0030511150000001</v>
      </c>
      <c r="S1665" s="3">
        <f t="shared" si="1145"/>
        <v>3.4747605899999998</v>
      </c>
      <c r="T1665" s="3">
        <f t="shared" si="1146"/>
        <v>0</v>
      </c>
      <c r="U1665" s="97" t="str">
        <f t="shared" ref="U1665" si="1167">U1664</f>
        <v>A+J=</v>
      </c>
      <c r="V1665" s="122">
        <f t="shared" si="1131"/>
        <v>46438</v>
      </c>
      <c r="W1665" s="4"/>
      <c r="X1665" s="17"/>
      <c r="Y1665" s="16"/>
      <c r="Z1665" s="16"/>
      <c r="AD1665" s="5"/>
    </row>
    <row r="1666" spans="1:30" x14ac:dyDescent="0.2">
      <c r="A1666" s="98">
        <f t="shared" si="1094"/>
        <v>46418</v>
      </c>
      <c r="B1666" s="96">
        <f t="shared" si="1133"/>
        <v>1142.77162623</v>
      </c>
      <c r="C1666" s="3">
        <f t="shared" si="1134"/>
        <v>1137.8594520900001</v>
      </c>
      <c r="D1666" s="99">
        <f t="shared" si="1135"/>
        <v>1088.3119999999999</v>
      </c>
      <c r="E1666" s="120">
        <f>IF(DAY(A1665)=$A$5,VLOOKUP(A1665,[1]A!$E$15:$G$200,3),E1665)</f>
        <v>1091.25</v>
      </c>
      <c r="F1666" s="100">
        <f t="shared" si="1136"/>
        <v>45312</v>
      </c>
      <c r="G1666" s="141">
        <f t="shared" si="1137"/>
        <v>2.6995934989231252E-3</v>
      </c>
      <c r="H1666" s="101">
        <f t="shared" si="1138"/>
        <v>11</v>
      </c>
      <c r="I1666" s="101">
        <f t="shared" si="1139"/>
        <v>31</v>
      </c>
      <c r="J1666" s="96">
        <f t="shared" si="1140"/>
        <v>1.0009570873145213</v>
      </c>
      <c r="K1666" s="96">
        <v>1</v>
      </c>
      <c r="L1666" s="96">
        <f t="shared" si="1141"/>
        <v>1.0009570800000001</v>
      </c>
      <c r="M1666" s="96">
        <f t="shared" si="1142"/>
        <v>1138.9484746099999</v>
      </c>
      <c r="N1666" s="24">
        <f t="shared" si="1097"/>
        <v>0</v>
      </c>
      <c r="O1666" s="95">
        <f t="shared" si="1098"/>
        <v>0</v>
      </c>
      <c r="P1666" s="96">
        <f t="shared" si="1143"/>
        <v>0</v>
      </c>
      <c r="Q1666" s="5">
        <f t="shared" si="1095"/>
        <v>0.12</v>
      </c>
      <c r="R1666" s="8">
        <f t="shared" si="1144"/>
        <v>1.0033567379999999</v>
      </c>
      <c r="S1666" s="3">
        <f t="shared" si="1145"/>
        <v>3.82315162</v>
      </c>
      <c r="T1666" s="3">
        <f t="shared" si="1146"/>
        <v>0</v>
      </c>
      <c r="U1666" s="97" t="str">
        <f t="shared" ref="U1666" si="1168">U1665</f>
        <v>A+J=</v>
      </c>
      <c r="V1666" s="122">
        <f t="shared" si="1131"/>
        <v>46438</v>
      </c>
      <c r="W1666" s="4"/>
      <c r="X1666" s="17"/>
      <c r="Y1666" s="16"/>
      <c r="Z1666" s="16"/>
      <c r="AD1666" s="5"/>
    </row>
    <row r="1667" spans="1:30" x14ac:dyDescent="0.2">
      <c r="A1667" s="98">
        <f t="shared" si="1094"/>
        <v>46419</v>
      </c>
      <c r="B1667" s="96">
        <f t="shared" si="1133"/>
        <v>1143.2192458499999</v>
      </c>
      <c r="C1667" s="3">
        <f t="shared" si="1134"/>
        <v>1137.8594520900001</v>
      </c>
      <c r="D1667" s="99">
        <f t="shared" si="1135"/>
        <v>1088.3119999999999</v>
      </c>
      <c r="E1667" s="120">
        <f>IF(DAY(A1666)=$A$5,VLOOKUP(A1666,[1]A!$E$15:$G$200,3),E1666)</f>
        <v>1091.25</v>
      </c>
      <c r="F1667" s="100">
        <f t="shared" si="1136"/>
        <v>45312</v>
      </c>
      <c r="G1667" s="141">
        <f t="shared" si="1137"/>
        <v>2.6995934989231252E-3</v>
      </c>
      <c r="H1667" s="101">
        <f t="shared" si="1138"/>
        <v>12</v>
      </c>
      <c r="I1667" s="101">
        <f t="shared" si="1139"/>
        <v>31</v>
      </c>
      <c r="J1667" s="96">
        <f t="shared" si="1140"/>
        <v>1.0010441406613246</v>
      </c>
      <c r="K1667" s="96">
        <v>1</v>
      </c>
      <c r="L1667" s="96">
        <f t="shared" si="1141"/>
        <v>1.0010441400000001</v>
      </c>
      <c r="M1667" s="96">
        <f t="shared" si="1142"/>
        <v>1139.04753665</v>
      </c>
      <c r="N1667" s="24">
        <f t="shared" si="1097"/>
        <v>0</v>
      </c>
      <c r="O1667" s="95">
        <f t="shared" si="1098"/>
        <v>0</v>
      </c>
      <c r="P1667" s="96">
        <f t="shared" si="1143"/>
        <v>0</v>
      </c>
      <c r="Q1667" s="5">
        <f t="shared" si="1095"/>
        <v>0.12</v>
      </c>
      <c r="R1667" s="8">
        <f t="shared" si="1144"/>
        <v>1.0036624540000001</v>
      </c>
      <c r="S1667" s="3">
        <f t="shared" si="1145"/>
        <v>4.1717091999999996</v>
      </c>
      <c r="T1667" s="3">
        <f t="shared" si="1146"/>
        <v>0</v>
      </c>
      <c r="U1667" s="97" t="str">
        <f t="shared" ref="U1667" si="1169">U1666</f>
        <v>A+J=</v>
      </c>
      <c r="V1667" s="122">
        <f t="shared" si="1131"/>
        <v>46438</v>
      </c>
      <c r="W1667" s="4"/>
      <c r="X1667" s="17"/>
      <c r="Y1667" s="16"/>
      <c r="Z1667" s="16"/>
      <c r="AD1667" s="5"/>
    </row>
    <row r="1668" spans="1:30" x14ac:dyDescent="0.2">
      <c r="A1668" s="98">
        <f t="shared" si="1094"/>
        <v>46420</v>
      </c>
      <c r="B1668" s="96">
        <f t="shared" si="1133"/>
        <v>1143.6670331299999</v>
      </c>
      <c r="C1668" s="3">
        <f t="shared" si="1134"/>
        <v>1137.8594520900001</v>
      </c>
      <c r="D1668" s="99">
        <f t="shared" si="1135"/>
        <v>1088.3119999999999</v>
      </c>
      <c r="E1668" s="120">
        <f>IF(DAY(A1667)=$A$5,VLOOKUP(A1667,[1]A!$E$15:$G$200,3),E1667)</f>
        <v>1091.25</v>
      </c>
      <c r="F1668" s="100">
        <f t="shared" si="1136"/>
        <v>45312</v>
      </c>
      <c r="G1668" s="141">
        <f t="shared" si="1137"/>
        <v>2.6995934989231252E-3</v>
      </c>
      <c r="H1668" s="101">
        <f t="shared" si="1138"/>
        <v>13</v>
      </c>
      <c r="I1668" s="101">
        <f t="shared" si="1139"/>
        <v>31</v>
      </c>
      <c r="J1668" s="96">
        <f t="shared" si="1140"/>
        <v>1.0011312015791671</v>
      </c>
      <c r="K1668" s="96">
        <v>1</v>
      </c>
      <c r="L1668" s="96">
        <f t="shared" si="1141"/>
        <v>1.0011312000000001</v>
      </c>
      <c r="M1668" s="96">
        <f t="shared" si="1142"/>
        <v>1139.1465986999999</v>
      </c>
      <c r="N1668" s="24">
        <f t="shared" si="1097"/>
        <v>0</v>
      </c>
      <c r="O1668" s="95">
        <f t="shared" si="1098"/>
        <v>0</v>
      </c>
      <c r="P1668" s="96">
        <f t="shared" si="1143"/>
        <v>0</v>
      </c>
      <c r="Q1668" s="5">
        <f t="shared" si="1095"/>
        <v>0.12</v>
      </c>
      <c r="R1668" s="8">
        <f t="shared" si="1144"/>
        <v>1.0039682640000001</v>
      </c>
      <c r="S1668" s="3">
        <f t="shared" si="1145"/>
        <v>4.5204344299999999</v>
      </c>
      <c r="T1668" s="3">
        <f t="shared" si="1146"/>
        <v>0</v>
      </c>
      <c r="U1668" s="97" t="str">
        <f t="shared" ref="U1668" si="1170">U1667</f>
        <v>A+J=</v>
      </c>
      <c r="V1668" s="122">
        <f t="shared" si="1131"/>
        <v>46438</v>
      </c>
      <c r="W1668" s="4"/>
      <c r="X1668" s="17"/>
      <c r="Y1668" s="16"/>
      <c r="Z1668" s="16"/>
      <c r="AD1668" s="5"/>
    </row>
    <row r="1669" spans="1:30" x14ac:dyDescent="0.2">
      <c r="A1669" s="98">
        <f t="shared" si="1094"/>
        <v>46421</v>
      </c>
      <c r="B1669" s="96">
        <f t="shared" si="1133"/>
        <v>1144.1149972300002</v>
      </c>
      <c r="C1669" s="3">
        <f t="shared" si="1134"/>
        <v>1137.8594520900001</v>
      </c>
      <c r="D1669" s="99">
        <f t="shared" si="1135"/>
        <v>1088.3119999999999</v>
      </c>
      <c r="E1669" s="120">
        <f>IF(DAY(A1668)=$A$5,VLOOKUP(A1668,[1]A!$E$15:$G$200,3),E1668)</f>
        <v>1091.25</v>
      </c>
      <c r="F1669" s="100">
        <f t="shared" si="1136"/>
        <v>45312</v>
      </c>
      <c r="G1669" s="141">
        <f t="shared" si="1137"/>
        <v>2.6995934989231252E-3</v>
      </c>
      <c r="H1669" s="101">
        <f t="shared" si="1138"/>
        <v>14</v>
      </c>
      <c r="I1669" s="101">
        <f t="shared" si="1139"/>
        <v>31</v>
      </c>
      <c r="J1669" s="96">
        <f t="shared" si="1140"/>
        <v>1.0012182700687071</v>
      </c>
      <c r="K1669" s="96">
        <v>1</v>
      </c>
      <c r="L1669" s="96">
        <f t="shared" si="1141"/>
        <v>1.0012182700000001</v>
      </c>
      <c r="M1669" s="96">
        <f t="shared" si="1142"/>
        <v>1139.2456721200001</v>
      </c>
      <c r="N1669" s="24">
        <f t="shared" si="1097"/>
        <v>0</v>
      </c>
      <c r="O1669" s="95">
        <f t="shared" si="1098"/>
        <v>0</v>
      </c>
      <c r="P1669" s="96">
        <f t="shared" si="1143"/>
        <v>0</v>
      </c>
      <c r="Q1669" s="5">
        <f t="shared" si="1095"/>
        <v>0.12</v>
      </c>
      <c r="R1669" s="8">
        <f t="shared" si="1144"/>
        <v>1.0042741660000001</v>
      </c>
      <c r="S1669" s="3">
        <f t="shared" si="1145"/>
        <v>4.8693251100000001</v>
      </c>
      <c r="T1669" s="3">
        <f t="shared" si="1146"/>
        <v>0</v>
      </c>
      <c r="U1669" s="97" t="str">
        <f t="shared" ref="U1669" si="1171">U1668</f>
        <v>A+J=</v>
      </c>
      <c r="V1669" s="122">
        <f t="shared" si="1131"/>
        <v>46438</v>
      </c>
      <c r="W1669" s="4"/>
      <c r="X1669" s="17"/>
      <c r="Y1669" s="16"/>
      <c r="Z1669" s="16"/>
      <c r="AD1669" s="5"/>
    </row>
    <row r="1670" spans="1:30" x14ac:dyDescent="0.2">
      <c r="A1670" s="98">
        <f t="shared" si="1094"/>
        <v>46422</v>
      </c>
      <c r="B1670" s="96">
        <f t="shared" si="1133"/>
        <v>1144.5631290400001</v>
      </c>
      <c r="C1670" s="3">
        <f t="shared" si="1134"/>
        <v>1137.8594520900001</v>
      </c>
      <c r="D1670" s="99">
        <f t="shared" si="1135"/>
        <v>1088.3119999999999</v>
      </c>
      <c r="E1670" s="120">
        <f>IF(DAY(A1669)=$A$5,VLOOKUP(A1669,[1]A!$E$15:$G$200,3),E1669)</f>
        <v>1091.25</v>
      </c>
      <c r="F1670" s="100">
        <f t="shared" si="1136"/>
        <v>45312</v>
      </c>
      <c r="G1670" s="141">
        <f t="shared" si="1137"/>
        <v>2.6995934989231252E-3</v>
      </c>
      <c r="H1670" s="101">
        <f t="shared" si="1138"/>
        <v>15</v>
      </c>
      <c r="I1670" s="101">
        <f t="shared" si="1139"/>
        <v>31</v>
      </c>
      <c r="J1670" s="96">
        <f t="shared" si="1140"/>
        <v>1.001305346130603</v>
      </c>
      <c r="K1670" s="96">
        <v>1</v>
      </c>
      <c r="L1670" s="96">
        <f t="shared" si="1141"/>
        <v>1.00130534</v>
      </c>
      <c r="M1670" s="96">
        <f t="shared" si="1142"/>
        <v>1139.3447455400001</v>
      </c>
      <c r="N1670" s="24">
        <f t="shared" si="1097"/>
        <v>0</v>
      </c>
      <c r="O1670" s="95">
        <f t="shared" si="1098"/>
        <v>0</v>
      </c>
      <c r="P1670" s="96">
        <f t="shared" si="1143"/>
        <v>0</v>
      </c>
      <c r="Q1670" s="5">
        <f t="shared" si="1095"/>
        <v>0.12</v>
      </c>
      <c r="R1670" s="8">
        <f t="shared" si="1144"/>
        <v>1.0045801620000001</v>
      </c>
      <c r="S1670" s="3">
        <f t="shared" si="1145"/>
        <v>5.2183834999999998</v>
      </c>
      <c r="T1670" s="3">
        <f t="shared" si="1146"/>
        <v>0</v>
      </c>
      <c r="U1670" s="97" t="str">
        <f t="shared" ref="U1670" si="1172">U1669</f>
        <v>A+J=</v>
      </c>
      <c r="V1670" s="122">
        <f t="shared" si="1131"/>
        <v>46438</v>
      </c>
      <c r="W1670" s="4"/>
      <c r="X1670" s="17"/>
      <c r="Y1670" s="16"/>
      <c r="Z1670" s="16"/>
      <c r="AD1670" s="5"/>
    </row>
    <row r="1671" spans="1:30" x14ac:dyDescent="0.2">
      <c r="A1671" s="98">
        <f t="shared" si="1094"/>
        <v>46423</v>
      </c>
      <c r="B1671" s="96">
        <f t="shared" si="1133"/>
        <v>1145.0114388899999</v>
      </c>
      <c r="C1671" s="3">
        <f t="shared" si="1134"/>
        <v>1137.8594520900001</v>
      </c>
      <c r="D1671" s="99">
        <f t="shared" si="1135"/>
        <v>1088.3119999999999</v>
      </c>
      <c r="E1671" s="120">
        <f>IF(DAY(A1670)=$A$5,VLOOKUP(A1670,[1]A!$E$15:$G$200,3),E1670)</f>
        <v>1091.25</v>
      </c>
      <c r="F1671" s="100">
        <f t="shared" si="1136"/>
        <v>45312</v>
      </c>
      <c r="G1671" s="141">
        <f t="shared" si="1137"/>
        <v>2.6995934989231252E-3</v>
      </c>
      <c r="H1671" s="101">
        <f t="shared" si="1138"/>
        <v>16</v>
      </c>
      <c r="I1671" s="101">
        <f t="shared" si="1139"/>
        <v>31</v>
      </c>
      <c r="J1671" s="96">
        <f t="shared" si="1140"/>
        <v>1.0013924297655135</v>
      </c>
      <c r="K1671" s="96">
        <v>1</v>
      </c>
      <c r="L1671" s="96">
        <f t="shared" si="1141"/>
        <v>1.0013924199999999</v>
      </c>
      <c r="M1671" s="96">
        <f t="shared" si="1142"/>
        <v>1139.44383034</v>
      </c>
      <c r="N1671" s="24">
        <f t="shared" si="1097"/>
        <v>0</v>
      </c>
      <c r="O1671" s="95">
        <f t="shared" si="1098"/>
        <v>0</v>
      </c>
      <c r="P1671" s="96">
        <f t="shared" si="1143"/>
        <v>0</v>
      </c>
      <c r="Q1671" s="5">
        <f t="shared" si="1095"/>
        <v>0.12</v>
      </c>
      <c r="R1671" s="8">
        <f t="shared" si="1144"/>
        <v>1.0048862510000001</v>
      </c>
      <c r="S1671" s="3">
        <f t="shared" si="1145"/>
        <v>5.5676085500000001</v>
      </c>
      <c r="T1671" s="3">
        <f t="shared" si="1146"/>
        <v>0</v>
      </c>
      <c r="U1671" s="97" t="str">
        <f t="shared" ref="U1671" si="1173">U1670</f>
        <v>A+J=</v>
      </c>
      <c r="V1671" s="122">
        <f t="shared" si="1131"/>
        <v>46438</v>
      </c>
      <c r="W1671" s="4"/>
      <c r="X1671" s="17"/>
      <c r="Y1671" s="16"/>
      <c r="Z1671" s="16"/>
      <c r="AD1671" s="5"/>
    </row>
    <row r="1672" spans="1:30" x14ac:dyDescent="0.2">
      <c r="A1672" s="98">
        <f t="shared" si="1094"/>
        <v>46424</v>
      </c>
      <c r="B1672" s="96">
        <f t="shared" si="1133"/>
        <v>1145.4599382500001</v>
      </c>
      <c r="C1672" s="3">
        <f t="shared" si="1134"/>
        <v>1137.8594520900001</v>
      </c>
      <c r="D1672" s="99">
        <f t="shared" si="1135"/>
        <v>1088.3119999999999</v>
      </c>
      <c r="E1672" s="120">
        <f>IF(DAY(A1671)=$A$5,VLOOKUP(A1671,[1]A!$E$15:$G$200,3),E1671)</f>
        <v>1091.25</v>
      </c>
      <c r="F1672" s="100">
        <f t="shared" si="1136"/>
        <v>45312</v>
      </c>
      <c r="G1672" s="141">
        <f t="shared" si="1137"/>
        <v>2.6995934989231252E-3</v>
      </c>
      <c r="H1672" s="101">
        <f t="shared" si="1138"/>
        <v>17</v>
      </c>
      <c r="I1672" s="101">
        <f t="shared" si="1139"/>
        <v>31</v>
      </c>
      <c r="J1672" s="96">
        <f t="shared" si="1140"/>
        <v>1.0014795209740972</v>
      </c>
      <c r="K1672" s="96">
        <v>1</v>
      </c>
      <c r="L1672" s="96">
        <f t="shared" si="1141"/>
        <v>1.00147952</v>
      </c>
      <c r="M1672" s="96">
        <f t="shared" si="1142"/>
        <v>1139.5429379</v>
      </c>
      <c r="N1672" s="24">
        <f t="shared" si="1097"/>
        <v>0</v>
      </c>
      <c r="O1672" s="95">
        <f t="shared" si="1098"/>
        <v>0</v>
      </c>
      <c r="P1672" s="96">
        <f t="shared" si="1143"/>
        <v>0</v>
      </c>
      <c r="Q1672" s="5">
        <f t="shared" si="1095"/>
        <v>0.12</v>
      </c>
      <c r="R1672" s="8">
        <f t="shared" si="1144"/>
        <v>1.0051924329999999</v>
      </c>
      <c r="S1672" s="3">
        <f t="shared" si="1145"/>
        <v>5.9170003500000004</v>
      </c>
      <c r="T1672" s="3">
        <f t="shared" si="1146"/>
        <v>0</v>
      </c>
      <c r="U1672" s="97" t="str">
        <f t="shared" ref="U1672" si="1174">U1671</f>
        <v>A+J=</v>
      </c>
      <c r="V1672" s="122">
        <f t="shared" si="1131"/>
        <v>46438</v>
      </c>
      <c r="W1672" s="4"/>
      <c r="X1672" s="17"/>
      <c r="Y1672" s="16"/>
      <c r="Z1672" s="16"/>
      <c r="AD1672" s="5"/>
    </row>
    <row r="1673" spans="1:30" x14ac:dyDescent="0.2">
      <c r="A1673" s="98">
        <f t="shared" si="1094"/>
        <v>46425</v>
      </c>
      <c r="B1673" s="96">
        <f t="shared" si="1133"/>
        <v>1145.90859398</v>
      </c>
      <c r="C1673" s="3">
        <f t="shared" si="1134"/>
        <v>1137.8594520900001</v>
      </c>
      <c r="D1673" s="99">
        <f t="shared" si="1135"/>
        <v>1088.3119999999999</v>
      </c>
      <c r="E1673" s="120">
        <f>IF(DAY(A1672)=$A$5,VLOOKUP(A1672,[1]A!$E$15:$G$200,3),E1672)</f>
        <v>1091.25</v>
      </c>
      <c r="F1673" s="100">
        <f t="shared" si="1136"/>
        <v>45312</v>
      </c>
      <c r="G1673" s="141">
        <f t="shared" si="1137"/>
        <v>2.6995934989231252E-3</v>
      </c>
      <c r="H1673" s="101">
        <f t="shared" si="1138"/>
        <v>18</v>
      </c>
      <c r="I1673" s="101">
        <f t="shared" si="1139"/>
        <v>31</v>
      </c>
      <c r="J1673" s="96">
        <f t="shared" si="1140"/>
        <v>1.001566619757013</v>
      </c>
      <c r="K1673" s="96">
        <v>1</v>
      </c>
      <c r="L1673" s="96">
        <f t="shared" si="1141"/>
        <v>1.00156661</v>
      </c>
      <c r="M1673" s="96">
        <f t="shared" si="1142"/>
        <v>1139.64203408</v>
      </c>
      <c r="N1673" s="24">
        <f t="shared" si="1097"/>
        <v>0</v>
      </c>
      <c r="O1673" s="95">
        <f t="shared" si="1098"/>
        <v>0</v>
      </c>
      <c r="P1673" s="96">
        <f t="shared" si="1143"/>
        <v>0</v>
      </c>
      <c r="Q1673" s="5">
        <f t="shared" si="1095"/>
        <v>0.12</v>
      </c>
      <c r="R1673" s="8">
        <f t="shared" si="1144"/>
        <v>1.005498709</v>
      </c>
      <c r="S1673" s="3">
        <f t="shared" si="1145"/>
        <v>6.2665598999999998</v>
      </c>
      <c r="T1673" s="3">
        <f t="shared" si="1146"/>
        <v>0</v>
      </c>
      <c r="U1673" s="97" t="str">
        <f t="shared" ref="U1673" si="1175">U1672</f>
        <v>A+J=</v>
      </c>
      <c r="V1673" s="122">
        <f t="shared" si="1131"/>
        <v>46438</v>
      </c>
      <c r="W1673" s="4"/>
      <c r="X1673" s="17"/>
      <c r="Y1673" s="16"/>
      <c r="Z1673" s="16"/>
      <c r="AD1673" s="5"/>
    </row>
    <row r="1674" spans="1:30" x14ac:dyDescent="0.2">
      <c r="A1674" s="98">
        <f t="shared" si="1094"/>
        <v>46426</v>
      </c>
      <c r="B1674" s="96">
        <f t="shared" si="1133"/>
        <v>1146.35743931</v>
      </c>
      <c r="C1674" s="3">
        <f t="shared" si="1134"/>
        <v>1137.8594520900001</v>
      </c>
      <c r="D1674" s="99">
        <f t="shared" si="1135"/>
        <v>1088.3119999999999</v>
      </c>
      <c r="E1674" s="120">
        <f>IF(DAY(A1673)=$A$5,VLOOKUP(A1673,[1]A!$E$15:$G$200,3),E1673)</f>
        <v>1091.25</v>
      </c>
      <c r="F1674" s="100">
        <f t="shared" si="1136"/>
        <v>45312</v>
      </c>
      <c r="G1674" s="141">
        <f t="shared" si="1137"/>
        <v>2.6995934989231252E-3</v>
      </c>
      <c r="H1674" s="101">
        <f t="shared" si="1138"/>
        <v>19</v>
      </c>
      <c r="I1674" s="101">
        <f t="shared" si="1139"/>
        <v>31</v>
      </c>
      <c r="J1674" s="96">
        <f t="shared" si="1140"/>
        <v>1.0016537261149192</v>
      </c>
      <c r="K1674" s="96">
        <v>1</v>
      </c>
      <c r="L1674" s="96">
        <f t="shared" si="1141"/>
        <v>1.00165372</v>
      </c>
      <c r="M1674" s="96">
        <f t="shared" si="1142"/>
        <v>1139.74115302</v>
      </c>
      <c r="N1674" s="24">
        <f t="shared" si="1097"/>
        <v>0</v>
      </c>
      <c r="O1674" s="95">
        <f t="shared" si="1098"/>
        <v>0</v>
      </c>
      <c r="P1674" s="96">
        <f t="shared" si="1143"/>
        <v>0</v>
      </c>
      <c r="Q1674" s="5">
        <f t="shared" si="1095"/>
        <v>0.12</v>
      </c>
      <c r="R1674" s="8">
        <f t="shared" si="1144"/>
        <v>1.0058050780000001</v>
      </c>
      <c r="S1674" s="3">
        <f t="shared" si="1145"/>
        <v>6.6162862899999997</v>
      </c>
      <c r="T1674" s="3">
        <f t="shared" si="1146"/>
        <v>0</v>
      </c>
      <c r="U1674" s="97" t="str">
        <f t="shared" ref="U1674" si="1176">U1673</f>
        <v>A+J=</v>
      </c>
      <c r="V1674" s="122">
        <f t="shared" si="1131"/>
        <v>46438</v>
      </c>
      <c r="W1674" s="4"/>
      <c r="X1674" s="17"/>
      <c r="Y1674" s="16"/>
      <c r="Z1674" s="16"/>
      <c r="AD1674" s="5"/>
    </row>
    <row r="1675" spans="1:30" x14ac:dyDescent="0.2">
      <c r="A1675" s="98">
        <f t="shared" ref="A1675:A1738" si="1177">(A1674+1)</f>
        <v>46427</v>
      </c>
      <c r="B1675" s="96">
        <f t="shared" si="1133"/>
        <v>1146.8064628099999</v>
      </c>
      <c r="C1675" s="3">
        <f t="shared" si="1134"/>
        <v>1137.8594520900001</v>
      </c>
      <c r="D1675" s="99">
        <f t="shared" si="1135"/>
        <v>1088.3119999999999</v>
      </c>
      <c r="E1675" s="120">
        <f>IF(DAY(A1674)=$A$5,VLOOKUP(A1674,[1]A!$E$15:$G$200,3),E1674)</f>
        <v>1091.25</v>
      </c>
      <c r="F1675" s="100">
        <f t="shared" si="1136"/>
        <v>45312</v>
      </c>
      <c r="G1675" s="141">
        <f t="shared" si="1137"/>
        <v>2.6995934989231252E-3</v>
      </c>
      <c r="H1675" s="101">
        <f t="shared" si="1138"/>
        <v>20</v>
      </c>
      <c r="I1675" s="101">
        <f t="shared" si="1139"/>
        <v>31</v>
      </c>
      <c r="J1675" s="96">
        <f t="shared" si="1140"/>
        <v>1.0017408400484749</v>
      </c>
      <c r="K1675" s="96">
        <v>1</v>
      </c>
      <c r="L1675" s="96">
        <f t="shared" si="1141"/>
        <v>1.0017408400000001</v>
      </c>
      <c r="M1675" s="96">
        <f t="shared" si="1142"/>
        <v>1139.8402833299999</v>
      </c>
      <c r="N1675" s="24">
        <f t="shared" si="1097"/>
        <v>0</v>
      </c>
      <c r="O1675" s="95">
        <f t="shared" si="1098"/>
        <v>0</v>
      </c>
      <c r="P1675" s="96">
        <f t="shared" si="1143"/>
        <v>0</v>
      </c>
      <c r="Q1675" s="5">
        <f t="shared" ref="Q1675:Q1738" si="1178">(Q1674)</f>
        <v>0.12</v>
      </c>
      <c r="R1675" s="8">
        <f t="shared" si="1144"/>
        <v>1.00611154</v>
      </c>
      <c r="S1675" s="3">
        <f t="shared" si="1145"/>
        <v>6.9661794800000001</v>
      </c>
      <c r="T1675" s="3">
        <f t="shared" si="1146"/>
        <v>0</v>
      </c>
      <c r="U1675" s="97" t="str">
        <f t="shared" ref="U1675" si="1179">U1674</f>
        <v>A+J=</v>
      </c>
      <c r="V1675" s="122">
        <f t="shared" si="1131"/>
        <v>46438</v>
      </c>
      <c r="W1675" s="4"/>
      <c r="X1675" s="17"/>
      <c r="Y1675" s="16"/>
      <c r="Z1675" s="16"/>
      <c r="AD1675" s="5"/>
    </row>
    <row r="1676" spans="1:30" x14ac:dyDescent="0.2">
      <c r="A1676" s="98">
        <f t="shared" si="1177"/>
        <v>46428</v>
      </c>
      <c r="B1676" s="96">
        <f t="shared" si="1133"/>
        <v>1147.2556531</v>
      </c>
      <c r="C1676" s="3">
        <f t="shared" si="1134"/>
        <v>1137.8594520900001</v>
      </c>
      <c r="D1676" s="99">
        <f t="shared" si="1135"/>
        <v>1088.3119999999999</v>
      </c>
      <c r="E1676" s="120">
        <f>IF(DAY(A1675)=$A$5,VLOOKUP(A1675,[1]A!$E$15:$G$200,3),E1675)</f>
        <v>1091.25</v>
      </c>
      <c r="F1676" s="100">
        <f t="shared" si="1136"/>
        <v>45312</v>
      </c>
      <c r="G1676" s="141">
        <f t="shared" si="1137"/>
        <v>2.6995934989231252E-3</v>
      </c>
      <c r="H1676" s="101">
        <f t="shared" si="1138"/>
        <v>21</v>
      </c>
      <c r="I1676" s="101">
        <f t="shared" si="1139"/>
        <v>31</v>
      </c>
      <c r="J1676" s="96">
        <f t="shared" si="1140"/>
        <v>1.001827961558339</v>
      </c>
      <c r="K1676" s="96">
        <v>1</v>
      </c>
      <c r="L1676" s="96">
        <f t="shared" si="1141"/>
        <v>1.00182796</v>
      </c>
      <c r="M1676" s="96">
        <f t="shared" si="1142"/>
        <v>1139.93941365</v>
      </c>
      <c r="N1676" s="24">
        <f t="shared" ref="N1676:N1739" si="1180">IF(DAY(A1676)=A$5,VLOOKUP(A1676,$Y$10:$AG$80,8),0)</f>
        <v>0</v>
      </c>
      <c r="O1676" s="95">
        <f t="shared" ref="O1676:O1739" si="1181">IF(N1676&gt;0,VLOOKUP(N1676,$X$10:$AD$117,7),0)</f>
        <v>0</v>
      </c>
      <c r="P1676" s="96">
        <f t="shared" si="1143"/>
        <v>0</v>
      </c>
      <c r="Q1676" s="5">
        <f t="shared" si="1178"/>
        <v>0.12</v>
      </c>
      <c r="R1676" s="8">
        <f t="shared" si="1144"/>
        <v>1.0064180949999999</v>
      </c>
      <c r="S1676" s="3">
        <f t="shared" si="1145"/>
        <v>7.3162394500000003</v>
      </c>
      <c r="T1676" s="3">
        <f t="shared" si="1146"/>
        <v>0</v>
      </c>
      <c r="U1676" s="97" t="str">
        <f t="shared" ref="U1676" si="1182">U1675</f>
        <v>A+J=</v>
      </c>
      <c r="V1676" s="122">
        <f t="shared" si="1131"/>
        <v>46438</v>
      </c>
      <c r="W1676" s="4"/>
      <c r="X1676" s="17"/>
      <c r="Y1676" s="16"/>
      <c r="Z1676" s="16"/>
      <c r="AD1676" s="5"/>
    </row>
    <row r="1677" spans="1:30" x14ac:dyDescent="0.2">
      <c r="A1677" s="98">
        <f t="shared" si="1177"/>
        <v>46429</v>
      </c>
      <c r="B1677" s="96">
        <f t="shared" si="1133"/>
        <v>1147.7050227699999</v>
      </c>
      <c r="C1677" s="3">
        <f t="shared" si="1134"/>
        <v>1137.8594520900001</v>
      </c>
      <c r="D1677" s="99">
        <f t="shared" si="1135"/>
        <v>1088.3119999999999</v>
      </c>
      <c r="E1677" s="120">
        <f>IF(DAY(A1676)=$A$5,VLOOKUP(A1676,[1]A!$E$15:$G$200,3),E1676)</f>
        <v>1091.25</v>
      </c>
      <c r="F1677" s="100">
        <f t="shared" si="1136"/>
        <v>45312</v>
      </c>
      <c r="G1677" s="141">
        <f t="shared" si="1137"/>
        <v>2.6995934989231252E-3</v>
      </c>
      <c r="H1677" s="101">
        <f t="shared" si="1138"/>
        <v>22</v>
      </c>
      <c r="I1677" s="101">
        <f t="shared" si="1139"/>
        <v>31</v>
      </c>
      <c r="J1677" s="96">
        <f t="shared" si="1140"/>
        <v>1.0019150906451701</v>
      </c>
      <c r="K1677" s="96">
        <v>1</v>
      </c>
      <c r="L1677" s="96">
        <f t="shared" si="1141"/>
        <v>1.00191509</v>
      </c>
      <c r="M1677" s="96">
        <f t="shared" si="1142"/>
        <v>1140.0385553399999</v>
      </c>
      <c r="N1677" s="24">
        <f t="shared" si="1180"/>
        <v>0</v>
      </c>
      <c r="O1677" s="95">
        <f t="shared" si="1181"/>
        <v>0</v>
      </c>
      <c r="P1677" s="96">
        <f t="shared" si="1143"/>
        <v>0</v>
      </c>
      <c r="Q1677" s="5">
        <f t="shared" si="1178"/>
        <v>0.12</v>
      </c>
      <c r="R1677" s="8">
        <f t="shared" si="1144"/>
        <v>1.006724744</v>
      </c>
      <c r="S1677" s="3">
        <f t="shared" si="1145"/>
        <v>7.66646743</v>
      </c>
      <c r="T1677" s="3">
        <f t="shared" si="1146"/>
        <v>0</v>
      </c>
      <c r="U1677" s="97" t="str">
        <f t="shared" ref="U1677" si="1183">U1676</f>
        <v>A+J=</v>
      </c>
      <c r="V1677" s="122">
        <f t="shared" si="1131"/>
        <v>46438</v>
      </c>
      <c r="W1677" s="4"/>
      <c r="X1677" s="17"/>
      <c r="Y1677" s="16"/>
      <c r="Z1677" s="16"/>
      <c r="AD1677" s="5"/>
    </row>
    <row r="1678" spans="1:30" x14ac:dyDescent="0.2">
      <c r="A1678" s="98">
        <f t="shared" si="1177"/>
        <v>46430</v>
      </c>
      <c r="B1678" s="96">
        <f t="shared" si="1133"/>
        <v>1148.1545604299999</v>
      </c>
      <c r="C1678" s="3">
        <f t="shared" si="1134"/>
        <v>1137.8594520900001</v>
      </c>
      <c r="D1678" s="99">
        <f t="shared" si="1135"/>
        <v>1088.3119999999999</v>
      </c>
      <c r="E1678" s="120">
        <f>IF(DAY(A1677)=$A$5,VLOOKUP(A1677,[1]A!$E$15:$G$200,3),E1677)</f>
        <v>1091.25</v>
      </c>
      <c r="F1678" s="100">
        <f t="shared" si="1136"/>
        <v>45312</v>
      </c>
      <c r="G1678" s="141">
        <f t="shared" si="1137"/>
        <v>2.6995934989231252E-3</v>
      </c>
      <c r="H1678" s="101">
        <f t="shared" si="1138"/>
        <v>23</v>
      </c>
      <c r="I1678" s="101">
        <f t="shared" si="1139"/>
        <v>31</v>
      </c>
      <c r="J1678" s="96">
        <f t="shared" si="1140"/>
        <v>1.0020022273096274</v>
      </c>
      <c r="K1678" s="96">
        <v>1</v>
      </c>
      <c r="L1678" s="96">
        <f t="shared" si="1141"/>
        <v>1.0020022200000001</v>
      </c>
      <c r="M1678" s="96">
        <f t="shared" si="1142"/>
        <v>1140.1376970399999</v>
      </c>
      <c r="N1678" s="24">
        <f t="shared" si="1180"/>
        <v>0</v>
      </c>
      <c r="O1678" s="95">
        <f t="shared" si="1181"/>
        <v>0</v>
      </c>
      <c r="P1678" s="96">
        <f t="shared" si="1143"/>
        <v>0</v>
      </c>
      <c r="Q1678" s="5">
        <f t="shared" si="1178"/>
        <v>0.12</v>
      </c>
      <c r="R1678" s="8">
        <f t="shared" si="1144"/>
        <v>1.0070314869999999</v>
      </c>
      <c r="S1678" s="3">
        <f t="shared" si="1145"/>
        <v>8.0168633899999993</v>
      </c>
      <c r="T1678" s="3">
        <f t="shared" si="1146"/>
        <v>0</v>
      </c>
      <c r="U1678" s="97" t="str">
        <f t="shared" ref="U1678" si="1184">U1677</f>
        <v>A+J=</v>
      </c>
      <c r="V1678" s="122">
        <f t="shared" si="1131"/>
        <v>46438</v>
      </c>
      <c r="W1678" s="4"/>
      <c r="X1678" s="17"/>
      <c r="Y1678" s="16"/>
      <c r="Z1678" s="16"/>
      <c r="AD1678" s="5"/>
    </row>
    <row r="1679" spans="1:30" x14ac:dyDescent="0.2">
      <c r="A1679" s="98">
        <f t="shared" si="1177"/>
        <v>46431</v>
      </c>
      <c r="B1679" s="96">
        <f t="shared" si="1133"/>
        <v>1148.60428787</v>
      </c>
      <c r="C1679" s="3">
        <f t="shared" si="1134"/>
        <v>1137.8594520900001</v>
      </c>
      <c r="D1679" s="99">
        <f t="shared" si="1135"/>
        <v>1088.3119999999999</v>
      </c>
      <c r="E1679" s="120">
        <f>IF(DAY(A1678)=$A$5,VLOOKUP(A1678,[1]A!$E$15:$G$200,3),E1678)</f>
        <v>1091.25</v>
      </c>
      <c r="F1679" s="100">
        <f t="shared" si="1136"/>
        <v>45312</v>
      </c>
      <c r="G1679" s="141">
        <f t="shared" si="1137"/>
        <v>2.6995934989231252E-3</v>
      </c>
      <c r="H1679" s="101">
        <f t="shared" si="1138"/>
        <v>24</v>
      </c>
      <c r="I1679" s="101">
        <f t="shared" si="1139"/>
        <v>31</v>
      </c>
      <c r="J1679" s="96">
        <f t="shared" si="1140"/>
        <v>1.00208937155237</v>
      </c>
      <c r="K1679" s="96">
        <v>1</v>
      </c>
      <c r="L1679" s="96">
        <f t="shared" si="1141"/>
        <v>1.00208937</v>
      </c>
      <c r="M1679" s="96">
        <f t="shared" si="1142"/>
        <v>1140.2368614899999</v>
      </c>
      <c r="N1679" s="24">
        <f t="shared" si="1180"/>
        <v>0</v>
      </c>
      <c r="O1679" s="95">
        <f t="shared" si="1181"/>
        <v>0</v>
      </c>
      <c r="P1679" s="96">
        <f t="shared" si="1143"/>
        <v>0</v>
      </c>
      <c r="Q1679" s="5">
        <f t="shared" si="1178"/>
        <v>0.12</v>
      </c>
      <c r="R1679" s="8">
        <f t="shared" si="1144"/>
        <v>1.0073383229999999</v>
      </c>
      <c r="S1679" s="3">
        <f t="shared" si="1145"/>
        <v>8.3674263799999995</v>
      </c>
      <c r="T1679" s="3">
        <f t="shared" si="1146"/>
        <v>0</v>
      </c>
      <c r="U1679" s="97" t="str">
        <f t="shared" ref="U1679" si="1185">U1678</f>
        <v>A+J=</v>
      </c>
      <c r="V1679" s="122">
        <f t="shared" si="1131"/>
        <v>46438</v>
      </c>
      <c r="W1679" s="4"/>
      <c r="X1679" s="17"/>
      <c r="Y1679" s="16"/>
      <c r="Z1679" s="16"/>
      <c r="AD1679" s="5"/>
    </row>
    <row r="1680" spans="1:30" x14ac:dyDescent="0.2">
      <c r="A1680" s="98">
        <f t="shared" si="1177"/>
        <v>46432</v>
      </c>
      <c r="B1680" s="96">
        <f t="shared" si="1133"/>
        <v>1149.0541822199998</v>
      </c>
      <c r="C1680" s="3">
        <f t="shared" si="1134"/>
        <v>1137.8594520900001</v>
      </c>
      <c r="D1680" s="99">
        <f t="shared" si="1135"/>
        <v>1088.3119999999999</v>
      </c>
      <c r="E1680" s="120">
        <f>IF(DAY(A1679)=$A$5,VLOOKUP(A1679,[1]A!$E$15:$G$200,3),E1679)</f>
        <v>1091.25</v>
      </c>
      <c r="F1680" s="100">
        <f t="shared" si="1136"/>
        <v>45312</v>
      </c>
      <c r="G1680" s="141">
        <f t="shared" si="1137"/>
        <v>2.6995934989231252E-3</v>
      </c>
      <c r="H1680" s="101">
        <f t="shared" si="1138"/>
        <v>25</v>
      </c>
      <c r="I1680" s="101">
        <f t="shared" si="1139"/>
        <v>31</v>
      </c>
      <c r="J1680" s="96">
        <f t="shared" si="1140"/>
        <v>1.0021765233740567</v>
      </c>
      <c r="K1680" s="96">
        <v>1</v>
      </c>
      <c r="L1680" s="96">
        <f t="shared" si="1141"/>
        <v>1.0021765199999999</v>
      </c>
      <c r="M1680" s="96">
        <f t="shared" si="1142"/>
        <v>1140.3360259399999</v>
      </c>
      <c r="N1680" s="24">
        <f t="shared" si="1180"/>
        <v>0</v>
      </c>
      <c r="O1680" s="95">
        <f t="shared" si="1181"/>
        <v>0</v>
      </c>
      <c r="P1680" s="96">
        <f t="shared" si="1143"/>
        <v>0</v>
      </c>
      <c r="Q1680" s="5">
        <f t="shared" si="1178"/>
        <v>0.12</v>
      </c>
      <c r="R1680" s="8">
        <f t="shared" si="1144"/>
        <v>1.0076452520000001</v>
      </c>
      <c r="S1680" s="3">
        <f t="shared" si="1145"/>
        <v>8.7181562800000005</v>
      </c>
      <c r="T1680" s="3">
        <f t="shared" si="1146"/>
        <v>0</v>
      </c>
      <c r="U1680" s="97" t="str">
        <f t="shared" ref="U1680" si="1186">U1679</f>
        <v>A+J=</v>
      </c>
      <c r="V1680" s="122">
        <f t="shared" si="1131"/>
        <v>46438</v>
      </c>
      <c r="W1680" s="4"/>
      <c r="X1680" s="17"/>
      <c r="Y1680" s="16"/>
      <c r="Z1680" s="16"/>
      <c r="AD1680" s="5"/>
    </row>
    <row r="1681" spans="1:30" x14ac:dyDescent="0.2">
      <c r="A1681" s="98">
        <f t="shared" si="1177"/>
        <v>46433</v>
      </c>
      <c r="B1681" s="96">
        <f t="shared" si="1133"/>
        <v>1149.5042561100001</v>
      </c>
      <c r="C1681" s="3">
        <f t="shared" si="1134"/>
        <v>1137.8594520900001</v>
      </c>
      <c r="D1681" s="99">
        <f t="shared" si="1135"/>
        <v>1088.3119999999999</v>
      </c>
      <c r="E1681" s="120">
        <f>IF(DAY(A1680)=$A$5,VLOOKUP(A1680,[1]A!$E$15:$G$200,3),E1680)</f>
        <v>1091.25</v>
      </c>
      <c r="F1681" s="100">
        <f t="shared" si="1136"/>
        <v>45312</v>
      </c>
      <c r="G1681" s="141">
        <f t="shared" si="1137"/>
        <v>2.6995934989231252E-3</v>
      </c>
      <c r="H1681" s="101">
        <f t="shared" si="1138"/>
        <v>26</v>
      </c>
      <c r="I1681" s="101">
        <f t="shared" si="1139"/>
        <v>31</v>
      </c>
      <c r="J1681" s="96">
        <f t="shared" si="1140"/>
        <v>1.0022636827753468</v>
      </c>
      <c r="K1681" s="96">
        <v>1</v>
      </c>
      <c r="L1681" s="96">
        <f t="shared" si="1141"/>
        <v>1.00226368</v>
      </c>
      <c r="M1681" s="96">
        <f t="shared" si="1142"/>
        <v>1140.43520177</v>
      </c>
      <c r="N1681" s="24">
        <f t="shared" si="1180"/>
        <v>0</v>
      </c>
      <c r="O1681" s="95">
        <f t="shared" si="1181"/>
        <v>0</v>
      </c>
      <c r="P1681" s="96">
        <f t="shared" si="1143"/>
        <v>0</v>
      </c>
      <c r="Q1681" s="5">
        <f t="shared" si="1178"/>
        <v>0.12</v>
      </c>
      <c r="R1681" s="8">
        <f t="shared" si="1144"/>
        <v>1.0079522750000001</v>
      </c>
      <c r="S1681" s="3">
        <f t="shared" si="1145"/>
        <v>9.0690543399999992</v>
      </c>
      <c r="T1681" s="3">
        <f t="shared" si="1146"/>
        <v>0</v>
      </c>
      <c r="U1681" s="97" t="str">
        <f t="shared" ref="U1681" si="1187">U1680</f>
        <v>A+J=</v>
      </c>
      <c r="V1681" s="122">
        <f t="shared" si="1131"/>
        <v>46438</v>
      </c>
      <c r="W1681" s="4"/>
      <c r="X1681" s="17"/>
      <c r="Y1681" s="16"/>
      <c r="Z1681" s="16"/>
      <c r="AD1681" s="5"/>
    </row>
    <row r="1682" spans="1:30" x14ac:dyDescent="0.2">
      <c r="A1682" s="98">
        <f t="shared" si="1177"/>
        <v>46434</v>
      </c>
      <c r="B1682" s="96">
        <f t="shared" si="1133"/>
        <v>1149.95449697</v>
      </c>
      <c r="C1682" s="3">
        <f t="shared" si="1134"/>
        <v>1137.8594520900001</v>
      </c>
      <c r="D1682" s="99">
        <f t="shared" si="1135"/>
        <v>1088.3119999999999</v>
      </c>
      <c r="E1682" s="120">
        <f>IF(DAY(A1681)=$A$5,VLOOKUP(A1681,[1]A!$E$15:$G$200,3),E1681)</f>
        <v>1091.25</v>
      </c>
      <c r="F1682" s="100">
        <f t="shared" si="1136"/>
        <v>45312</v>
      </c>
      <c r="G1682" s="141">
        <f t="shared" si="1137"/>
        <v>2.6995934989231252E-3</v>
      </c>
      <c r="H1682" s="101">
        <f t="shared" si="1138"/>
        <v>27</v>
      </c>
      <c r="I1682" s="101">
        <f t="shared" si="1139"/>
        <v>31</v>
      </c>
      <c r="J1682" s="96">
        <f t="shared" si="1140"/>
        <v>1.0023508497568998</v>
      </c>
      <c r="K1682" s="96">
        <v>1</v>
      </c>
      <c r="L1682" s="96">
        <f t="shared" si="1141"/>
        <v>1.0023508400000001</v>
      </c>
      <c r="M1682" s="96">
        <f t="shared" si="1142"/>
        <v>1140.5343776</v>
      </c>
      <c r="N1682" s="24">
        <f t="shared" si="1180"/>
        <v>0</v>
      </c>
      <c r="O1682" s="95">
        <f t="shared" si="1181"/>
        <v>0</v>
      </c>
      <c r="P1682" s="96">
        <f t="shared" si="1143"/>
        <v>0</v>
      </c>
      <c r="Q1682" s="5">
        <f t="shared" si="1178"/>
        <v>0.12</v>
      </c>
      <c r="R1682" s="8">
        <f t="shared" si="1144"/>
        <v>1.0082593909999999</v>
      </c>
      <c r="S1682" s="3">
        <f t="shared" si="1145"/>
        <v>9.4201193700000001</v>
      </c>
      <c r="T1682" s="3">
        <f t="shared" si="1146"/>
        <v>0</v>
      </c>
      <c r="U1682" s="97" t="str">
        <f t="shared" ref="U1682" si="1188">U1681</f>
        <v>A+J=</v>
      </c>
      <c r="V1682" s="122">
        <f t="shared" si="1131"/>
        <v>46438</v>
      </c>
      <c r="W1682" s="4"/>
      <c r="X1682" s="17"/>
      <c r="Y1682" s="16"/>
      <c r="Z1682" s="16"/>
      <c r="AD1682" s="5"/>
    </row>
    <row r="1683" spans="1:30" x14ac:dyDescent="0.2">
      <c r="A1683" s="98">
        <f t="shared" si="1177"/>
        <v>46435</v>
      </c>
      <c r="B1683" s="96">
        <f t="shared" si="1133"/>
        <v>1150.40492892</v>
      </c>
      <c r="C1683" s="3">
        <f t="shared" si="1134"/>
        <v>1137.8594520900001</v>
      </c>
      <c r="D1683" s="99">
        <f t="shared" si="1135"/>
        <v>1088.3119999999999</v>
      </c>
      <c r="E1683" s="120">
        <f>IF(DAY(A1682)=$A$5,VLOOKUP(A1682,[1]A!$E$15:$G$200,3),E1682)</f>
        <v>1091.25</v>
      </c>
      <c r="F1683" s="100">
        <f t="shared" si="1136"/>
        <v>45312</v>
      </c>
      <c r="G1683" s="141">
        <f t="shared" si="1137"/>
        <v>2.6995934989231252E-3</v>
      </c>
      <c r="H1683" s="101">
        <f t="shared" si="1138"/>
        <v>28</v>
      </c>
      <c r="I1683" s="101">
        <f t="shared" si="1139"/>
        <v>31</v>
      </c>
      <c r="J1683" s="96">
        <f t="shared" si="1140"/>
        <v>1.0024380243193745</v>
      </c>
      <c r="K1683" s="96">
        <v>1</v>
      </c>
      <c r="L1683" s="96">
        <f t="shared" si="1141"/>
        <v>1.00243802</v>
      </c>
      <c r="M1683" s="96">
        <f t="shared" si="1142"/>
        <v>1140.63357619</v>
      </c>
      <c r="N1683" s="24">
        <f t="shared" si="1180"/>
        <v>0</v>
      </c>
      <c r="O1683" s="95">
        <f t="shared" si="1181"/>
        <v>0</v>
      </c>
      <c r="P1683" s="96">
        <f t="shared" si="1143"/>
        <v>0</v>
      </c>
      <c r="Q1683" s="5">
        <f t="shared" si="1178"/>
        <v>0.12</v>
      </c>
      <c r="R1683" s="8">
        <f t="shared" si="1144"/>
        <v>1.0085666010000001</v>
      </c>
      <c r="S1683" s="3">
        <f t="shared" si="1145"/>
        <v>9.7713527300000003</v>
      </c>
      <c r="T1683" s="3">
        <f t="shared" si="1146"/>
        <v>0</v>
      </c>
      <c r="U1683" s="97" t="str">
        <f t="shared" ref="U1683" si="1189">U1682</f>
        <v>A+J=</v>
      </c>
      <c r="V1683" s="122">
        <f t="shared" si="1131"/>
        <v>46438</v>
      </c>
      <c r="W1683" s="4"/>
      <c r="X1683" s="17"/>
      <c r="Y1683" s="16"/>
      <c r="Z1683" s="16"/>
      <c r="AD1683" s="5"/>
    </row>
    <row r="1684" spans="1:30" x14ac:dyDescent="0.2">
      <c r="A1684" s="98">
        <f t="shared" si="1177"/>
        <v>46436</v>
      </c>
      <c r="B1684" s="96">
        <f t="shared" si="1133"/>
        <v>1150.8555290400002</v>
      </c>
      <c r="C1684" s="3">
        <f t="shared" si="1134"/>
        <v>1137.8594520900001</v>
      </c>
      <c r="D1684" s="99">
        <f t="shared" si="1135"/>
        <v>1088.3119999999999</v>
      </c>
      <c r="E1684" s="120">
        <f>IF(DAY(A1683)=$A$5,VLOOKUP(A1683,[1]A!$E$15:$G$200,3),E1683)</f>
        <v>1091.25</v>
      </c>
      <c r="F1684" s="100">
        <f t="shared" si="1136"/>
        <v>45312</v>
      </c>
      <c r="G1684" s="141">
        <f t="shared" si="1137"/>
        <v>2.6995934989231252E-3</v>
      </c>
      <c r="H1684" s="101">
        <f t="shared" si="1138"/>
        <v>29</v>
      </c>
      <c r="I1684" s="101">
        <f t="shared" si="1139"/>
        <v>31</v>
      </c>
      <c r="J1684" s="96">
        <f t="shared" si="1140"/>
        <v>1.0025252064634302</v>
      </c>
      <c r="K1684" s="96">
        <v>1</v>
      </c>
      <c r="L1684" s="96">
        <f t="shared" si="1141"/>
        <v>1.0025252</v>
      </c>
      <c r="M1684" s="96">
        <f t="shared" si="1142"/>
        <v>1140.7327747700001</v>
      </c>
      <c r="N1684" s="24">
        <f t="shared" si="1180"/>
        <v>0</v>
      </c>
      <c r="O1684" s="95">
        <f t="shared" si="1181"/>
        <v>0</v>
      </c>
      <c r="P1684" s="96">
        <f t="shared" si="1143"/>
        <v>0</v>
      </c>
      <c r="Q1684" s="5">
        <f t="shared" si="1178"/>
        <v>0.12</v>
      </c>
      <c r="R1684" s="8">
        <f t="shared" si="1144"/>
        <v>1.008873905</v>
      </c>
      <c r="S1684" s="3">
        <f t="shared" si="1145"/>
        <v>10.12275427</v>
      </c>
      <c r="T1684" s="3">
        <f t="shared" si="1146"/>
        <v>0</v>
      </c>
      <c r="U1684" s="97" t="str">
        <f t="shared" ref="U1684" si="1190">U1683</f>
        <v>A+J=</v>
      </c>
      <c r="V1684" s="122">
        <f t="shared" si="1131"/>
        <v>46438</v>
      </c>
      <c r="W1684" s="4"/>
      <c r="X1684" s="17"/>
      <c r="Y1684" s="16"/>
      <c r="Z1684" s="16"/>
      <c r="AD1684" s="5"/>
    </row>
    <row r="1685" spans="1:30" x14ac:dyDescent="0.2">
      <c r="A1685" s="98">
        <f t="shared" si="1177"/>
        <v>46437</v>
      </c>
      <c r="B1685" s="96">
        <f t="shared" si="1133"/>
        <v>1151.3063077199999</v>
      </c>
      <c r="C1685" s="3">
        <f t="shared" si="1134"/>
        <v>1137.8594520900001</v>
      </c>
      <c r="D1685" s="99">
        <f t="shared" si="1135"/>
        <v>1088.3119999999999</v>
      </c>
      <c r="E1685" s="120">
        <f>IF(DAY(A1684)=$A$5,VLOOKUP(A1684,[1]A!$E$15:$G$200,3),E1684)</f>
        <v>1091.25</v>
      </c>
      <c r="F1685" s="100">
        <f t="shared" si="1136"/>
        <v>45312</v>
      </c>
      <c r="G1685" s="141">
        <f t="shared" si="1137"/>
        <v>2.6995934989231252E-3</v>
      </c>
      <c r="H1685" s="101">
        <f t="shared" si="1138"/>
        <v>30</v>
      </c>
      <c r="I1685" s="101">
        <f t="shared" si="1139"/>
        <v>31</v>
      </c>
      <c r="J1685" s="96">
        <f t="shared" si="1140"/>
        <v>1.0026123961897266</v>
      </c>
      <c r="K1685" s="96">
        <v>1</v>
      </c>
      <c r="L1685" s="96">
        <f t="shared" si="1141"/>
        <v>1.0026123899999999</v>
      </c>
      <c r="M1685" s="96">
        <f t="shared" si="1142"/>
        <v>1140.8319847400001</v>
      </c>
      <c r="N1685" s="24">
        <f t="shared" si="1180"/>
        <v>0</v>
      </c>
      <c r="O1685" s="95">
        <f t="shared" si="1181"/>
        <v>0</v>
      </c>
      <c r="P1685" s="96">
        <f t="shared" si="1143"/>
        <v>0</v>
      </c>
      <c r="Q1685" s="5">
        <f t="shared" si="1178"/>
        <v>0.12</v>
      </c>
      <c r="R1685" s="8">
        <f t="shared" si="1144"/>
        <v>1.009181302</v>
      </c>
      <c r="S1685" s="3">
        <f t="shared" si="1145"/>
        <v>10.47432298</v>
      </c>
      <c r="T1685" s="3">
        <f t="shared" si="1146"/>
        <v>0</v>
      </c>
      <c r="U1685" s="97" t="str">
        <f t="shared" ref="U1685" si="1191">U1684</f>
        <v>A+J=</v>
      </c>
      <c r="V1685" s="122">
        <f t="shared" si="1131"/>
        <v>46438</v>
      </c>
      <c r="W1685" s="4"/>
      <c r="X1685" s="17"/>
      <c r="Y1685" s="16"/>
      <c r="Z1685" s="16"/>
      <c r="AD1685" s="5"/>
    </row>
    <row r="1686" spans="1:30" x14ac:dyDescent="0.2">
      <c r="A1686" s="98">
        <f t="shared" si="1177"/>
        <v>46438</v>
      </c>
      <c r="B1686" s="96">
        <f t="shared" si="1133"/>
        <v>1151.7572661199999</v>
      </c>
      <c r="C1686" s="3">
        <f t="shared" si="1134"/>
        <v>1137.8594520900001</v>
      </c>
      <c r="D1686" s="99">
        <f t="shared" si="1135"/>
        <v>1088.3119999999999</v>
      </c>
      <c r="E1686" s="120">
        <f>IF(DAY(A1685)=$A$5,VLOOKUP(A1685,[1]A!$E$15:$G$200,3),E1685)</f>
        <v>1091.25</v>
      </c>
      <c r="F1686" s="100">
        <f t="shared" si="1136"/>
        <v>45312</v>
      </c>
      <c r="G1686" s="141">
        <f t="shared" si="1137"/>
        <v>2.6995934989231252E-3</v>
      </c>
      <c r="H1686" s="101">
        <f t="shared" si="1138"/>
        <v>31</v>
      </c>
      <c r="I1686" s="101">
        <f t="shared" si="1139"/>
        <v>31</v>
      </c>
      <c r="J1686" s="96">
        <f t="shared" si="1140"/>
        <v>1.0026995934989231</v>
      </c>
      <c r="K1686" s="96">
        <v>1</v>
      </c>
      <c r="L1686" s="96">
        <f t="shared" si="1141"/>
        <v>1.00269959</v>
      </c>
      <c r="M1686" s="96">
        <f t="shared" si="1142"/>
        <v>1140.93120608</v>
      </c>
      <c r="N1686" s="24">
        <f t="shared" si="1180"/>
        <v>55</v>
      </c>
      <c r="O1686" s="95">
        <f t="shared" si="1181"/>
        <v>5.0000000000000001E-3</v>
      </c>
      <c r="P1686" s="96">
        <f t="shared" si="1143"/>
        <v>5.7046560299999998</v>
      </c>
      <c r="Q1686" s="5">
        <f t="shared" si="1178"/>
        <v>0.12</v>
      </c>
      <c r="R1686" s="8">
        <f t="shared" si="1144"/>
        <v>1.0094887930000001</v>
      </c>
      <c r="S1686" s="3">
        <f t="shared" si="1145"/>
        <v>10.82606004</v>
      </c>
      <c r="T1686" s="3">
        <f t="shared" si="1146"/>
        <v>16.53071607</v>
      </c>
      <c r="U1686" s="97" t="str">
        <f t="shared" ref="U1686" si="1192">U1685</f>
        <v>A+J=</v>
      </c>
      <c r="V1686" s="122">
        <f t="shared" si="1131"/>
        <v>46438</v>
      </c>
      <c r="W1686" s="4"/>
      <c r="X1686" s="17"/>
      <c r="Y1686" s="16"/>
      <c r="Z1686" s="16"/>
      <c r="AD1686" s="5"/>
    </row>
    <row r="1687" spans="1:30" x14ac:dyDescent="0.2">
      <c r="A1687" s="98">
        <f t="shared" si="1177"/>
        <v>46439</v>
      </c>
      <c r="B1687" s="96">
        <f t="shared" si="1133"/>
        <v>1135.7188495299999</v>
      </c>
      <c r="C1687" s="3">
        <f t="shared" si="1134"/>
        <v>1135.22655005</v>
      </c>
      <c r="D1687" s="99">
        <f t="shared" si="1135"/>
        <v>1088.3119999999999</v>
      </c>
      <c r="E1687" s="120">
        <f>IF(DAY(A1686)=$A$5,VLOOKUP(A1686,[1]A!$E$15:$G$200,3),E1686)</f>
        <v>1091.25</v>
      </c>
      <c r="F1687" s="100">
        <f t="shared" si="1136"/>
        <v>45312</v>
      </c>
      <c r="G1687" s="141">
        <f t="shared" si="1137"/>
        <v>2.6995934989231252E-3</v>
      </c>
      <c r="H1687" s="101">
        <f t="shared" si="1138"/>
        <v>1</v>
      </c>
      <c r="I1687" s="101">
        <f t="shared" si="1139"/>
        <v>28</v>
      </c>
      <c r="J1687" s="96">
        <f t="shared" si="1140"/>
        <v>1.0000962887833666</v>
      </c>
      <c r="K1687" s="96">
        <v>1</v>
      </c>
      <c r="L1687" s="96">
        <f t="shared" si="1141"/>
        <v>1.0000962799999999</v>
      </c>
      <c r="M1687" s="96">
        <f t="shared" si="1142"/>
        <v>1135.3358496599999</v>
      </c>
      <c r="N1687" s="24">
        <f t="shared" si="1180"/>
        <v>0</v>
      </c>
      <c r="O1687" s="95">
        <f t="shared" si="1181"/>
        <v>0</v>
      </c>
      <c r="P1687" s="96">
        <f t="shared" si="1143"/>
        <v>0</v>
      </c>
      <c r="Q1687" s="5">
        <f t="shared" si="1178"/>
        <v>0.12</v>
      </c>
      <c r="R1687" s="8">
        <f t="shared" si="1144"/>
        <v>1.0003373449999999</v>
      </c>
      <c r="S1687" s="3">
        <f t="shared" si="1145"/>
        <v>0.38299987000000002</v>
      </c>
      <c r="T1687" s="3">
        <f t="shared" si="1146"/>
        <v>0</v>
      </c>
      <c r="U1687" s="97" t="str">
        <f t="shared" ref="U1687" si="1193">U1686</f>
        <v>A+J=</v>
      </c>
      <c r="V1687" s="122">
        <f t="shared" si="1131"/>
        <v>46466</v>
      </c>
      <c r="W1687" s="4"/>
      <c r="X1687" s="17"/>
      <c r="Y1687" s="16"/>
      <c r="Z1687" s="16"/>
      <c r="AD1687" s="5"/>
    </row>
    <row r="1688" spans="1:30" x14ac:dyDescent="0.2">
      <c r="A1688" s="98">
        <f t="shared" si="1177"/>
        <v>46440</v>
      </c>
      <c r="B1688" s="96">
        <f t="shared" si="1133"/>
        <v>1136.2113737700001</v>
      </c>
      <c r="C1688" s="3">
        <f t="shared" si="1134"/>
        <v>1135.22655005</v>
      </c>
      <c r="D1688" s="99">
        <f t="shared" si="1135"/>
        <v>1088.3119999999999</v>
      </c>
      <c r="E1688" s="120">
        <f>IF(DAY(A1687)=$A$5,VLOOKUP(A1687,[1]A!$E$15:$G$200,3),E1687)</f>
        <v>1091.25</v>
      </c>
      <c r="F1688" s="100">
        <f t="shared" si="1136"/>
        <v>45312</v>
      </c>
      <c r="G1688" s="141">
        <f t="shared" si="1137"/>
        <v>2.6995934989231252E-3</v>
      </c>
      <c r="H1688" s="101">
        <f t="shared" si="1138"/>
        <v>2</v>
      </c>
      <c r="I1688" s="101">
        <f t="shared" si="1139"/>
        <v>28</v>
      </c>
      <c r="J1688" s="96">
        <f t="shared" si="1140"/>
        <v>1.0001925868382631</v>
      </c>
      <c r="K1688" s="96">
        <v>1</v>
      </c>
      <c r="L1688" s="96">
        <f t="shared" si="1141"/>
        <v>1.00019258</v>
      </c>
      <c r="M1688" s="96">
        <f t="shared" si="1142"/>
        <v>1135.44517197</v>
      </c>
      <c r="N1688" s="24">
        <f t="shared" si="1180"/>
        <v>0</v>
      </c>
      <c r="O1688" s="95">
        <f t="shared" si="1181"/>
        <v>0</v>
      </c>
      <c r="P1688" s="96">
        <f t="shared" si="1143"/>
        <v>0</v>
      </c>
      <c r="Q1688" s="5">
        <f t="shared" si="1178"/>
        <v>0.12</v>
      </c>
      <c r="R1688" s="8">
        <f t="shared" si="1144"/>
        <v>1.0006748029999999</v>
      </c>
      <c r="S1688" s="3">
        <f t="shared" si="1145"/>
        <v>0.76620180000000004</v>
      </c>
      <c r="T1688" s="3">
        <f t="shared" si="1146"/>
        <v>0</v>
      </c>
      <c r="U1688" s="97" t="str">
        <f t="shared" ref="U1688" si="1194">U1687</f>
        <v>A+J=</v>
      </c>
      <c r="V1688" s="122">
        <f t="shared" si="1131"/>
        <v>46466</v>
      </c>
      <c r="W1688" s="4"/>
      <c r="X1688" s="17"/>
      <c r="Y1688" s="16"/>
      <c r="Z1688" s="16"/>
      <c r="AD1688" s="5"/>
    </row>
    <row r="1689" spans="1:30" x14ac:dyDescent="0.2">
      <c r="A1689" s="98">
        <f t="shared" si="1177"/>
        <v>46441</v>
      </c>
      <c r="B1689" s="96">
        <f t="shared" si="1133"/>
        <v>1136.7041126299998</v>
      </c>
      <c r="C1689" s="3">
        <f t="shared" si="1134"/>
        <v>1135.22655005</v>
      </c>
      <c r="D1689" s="99">
        <f t="shared" si="1135"/>
        <v>1088.3119999999999</v>
      </c>
      <c r="E1689" s="120">
        <f>IF(DAY(A1688)=$A$5,VLOOKUP(A1688,[1]A!$E$15:$G$200,3),E1688)</f>
        <v>1091.25</v>
      </c>
      <c r="F1689" s="100">
        <f t="shared" si="1136"/>
        <v>45312</v>
      </c>
      <c r="G1689" s="141">
        <f t="shared" si="1137"/>
        <v>2.6995934989231252E-3</v>
      </c>
      <c r="H1689" s="101">
        <f t="shared" si="1138"/>
        <v>3</v>
      </c>
      <c r="I1689" s="101">
        <f t="shared" si="1139"/>
        <v>28</v>
      </c>
      <c r="J1689" s="96">
        <f t="shared" si="1140"/>
        <v>1.0002888941655821</v>
      </c>
      <c r="K1689" s="96">
        <v>1</v>
      </c>
      <c r="L1689" s="96">
        <f t="shared" si="1141"/>
        <v>1.00028889</v>
      </c>
      <c r="M1689" s="96">
        <f t="shared" si="1142"/>
        <v>1135.5545056399999</v>
      </c>
      <c r="N1689" s="24">
        <f t="shared" si="1180"/>
        <v>0</v>
      </c>
      <c r="O1689" s="95">
        <f t="shared" si="1181"/>
        <v>0</v>
      </c>
      <c r="P1689" s="96">
        <f t="shared" si="1143"/>
        <v>0</v>
      </c>
      <c r="Q1689" s="5">
        <f t="shared" si="1178"/>
        <v>0.12</v>
      </c>
      <c r="R1689" s="8">
        <f t="shared" si="1144"/>
        <v>1.001012375</v>
      </c>
      <c r="S1689" s="3">
        <f t="shared" si="1145"/>
        <v>1.1496069900000001</v>
      </c>
      <c r="T1689" s="3">
        <f t="shared" si="1146"/>
        <v>0</v>
      </c>
      <c r="U1689" s="97" t="str">
        <f t="shared" ref="U1689" si="1195">U1688</f>
        <v>A+J=</v>
      </c>
      <c r="V1689" s="122">
        <f t="shared" si="1131"/>
        <v>46466</v>
      </c>
      <c r="W1689" s="4"/>
      <c r="X1689" s="17"/>
      <c r="Y1689" s="16"/>
      <c r="Z1689" s="16"/>
      <c r="AD1689" s="5"/>
    </row>
    <row r="1690" spans="1:30" x14ac:dyDescent="0.2">
      <c r="A1690" s="98">
        <f t="shared" si="1177"/>
        <v>46442</v>
      </c>
      <c r="B1690" s="96">
        <f t="shared" si="1133"/>
        <v>1137.19706726</v>
      </c>
      <c r="C1690" s="3">
        <f t="shared" si="1134"/>
        <v>1135.22655005</v>
      </c>
      <c r="D1690" s="99">
        <f t="shared" si="1135"/>
        <v>1088.3119999999999</v>
      </c>
      <c r="E1690" s="120">
        <f>IF(DAY(A1689)=$A$5,VLOOKUP(A1689,[1]A!$E$15:$G$200,3),E1689)</f>
        <v>1091.25</v>
      </c>
      <c r="F1690" s="100">
        <f t="shared" si="1136"/>
        <v>45312</v>
      </c>
      <c r="G1690" s="141">
        <f t="shared" si="1137"/>
        <v>2.6995934989231252E-3</v>
      </c>
      <c r="H1690" s="101">
        <f t="shared" si="1138"/>
        <v>4</v>
      </c>
      <c r="I1690" s="101">
        <f t="shared" si="1139"/>
        <v>28</v>
      </c>
      <c r="J1690" s="96">
        <f t="shared" si="1140"/>
        <v>1.0003852107662166</v>
      </c>
      <c r="K1690" s="96">
        <v>1</v>
      </c>
      <c r="L1690" s="96">
        <f t="shared" si="1141"/>
        <v>1.0003852099999999</v>
      </c>
      <c r="M1690" s="96">
        <f t="shared" si="1142"/>
        <v>1135.66385066</v>
      </c>
      <c r="N1690" s="24">
        <f t="shared" si="1180"/>
        <v>0</v>
      </c>
      <c r="O1690" s="95">
        <f t="shared" si="1181"/>
        <v>0</v>
      </c>
      <c r="P1690" s="96">
        <f t="shared" si="1143"/>
        <v>0</v>
      </c>
      <c r="Q1690" s="5">
        <f t="shared" si="1178"/>
        <v>0.12</v>
      </c>
      <c r="R1690" s="8">
        <f t="shared" si="1144"/>
        <v>1.001350062</v>
      </c>
      <c r="S1690" s="3">
        <f t="shared" si="1145"/>
        <v>1.5332166</v>
      </c>
      <c r="T1690" s="3">
        <f t="shared" si="1146"/>
        <v>0</v>
      </c>
      <c r="U1690" s="97" t="str">
        <f t="shared" ref="U1690" si="1196">U1689</f>
        <v>A+J=</v>
      </c>
      <c r="V1690" s="122">
        <f t="shared" si="1131"/>
        <v>46466</v>
      </c>
      <c r="W1690" s="4"/>
      <c r="X1690" s="17"/>
      <c r="Y1690" s="16"/>
      <c r="Z1690" s="16"/>
      <c r="AD1690" s="5"/>
    </row>
    <row r="1691" spans="1:30" x14ac:dyDescent="0.2">
      <c r="A1691" s="98">
        <f t="shared" si="1177"/>
        <v>46443</v>
      </c>
      <c r="B1691" s="96">
        <f t="shared" si="1133"/>
        <v>1137.6902241</v>
      </c>
      <c r="C1691" s="3">
        <f t="shared" si="1134"/>
        <v>1135.22655005</v>
      </c>
      <c r="D1691" s="99">
        <f t="shared" si="1135"/>
        <v>1088.3119999999999</v>
      </c>
      <c r="E1691" s="120">
        <f>IF(DAY(A1690)=$A$5,VLOOKUP(A1690,[1]A!$E$15:$G$200,3),E1690)</f>
        <v>1091.25</v>
      </c>
      <c r="F1691" s="100">
        <f t="shared" si="1136"/>
        <v>45312</v>
      </c>
      <c r="G1691" s="141">
        <f t="shared" si="1137"/>
        <v>2.6995934989231252E-3</v>
      </c>
      <c r="H1691" s="101">
        <f t="shared" si="1138"/>
        <v>5</v>
      </c>
      <c r="I1691" s="101">
        <f t="shared" si="1139"/>
        <v>28</v>
      </c>
      <c r="J1691" s="96">
        <f t="shared" si="1140"/>
        <v>1.0004815366410593</v>
      </c>
      <c r="K1691" s="96">
        <v>1</v>
      </c>
      <c r="L1691" s="96">
        <f t="shared" si="1141"/>
        <v>1.0004815300000001</v>
      </c>
      <c r="M1691" s="96">
        <f t="shared" si="1142"/>
        <v>1135.77319569</v>
      </c>
      <c r="N1691" s="24">
        <f t="shared" si="1180"/>
        <v>0</v>
      </c>
      <c r="O1691" s="95">
        <f t="shared" si="1181"/>
        <v>0</v>
      </c>
      <c r="P1691" s="96">
        <f t="shared" si="1143"/>
        <v>0</v>
      </c>
      <c r="Q1691" s="5">
        <f t="shared" si="1178"/>
        <v>0.12</v>
      </c>
      <c r="R1691" s="8">
        <f t="shared" si="1144"/>
        <v>1.001687862</v>
      </c>
      <c r="S1691" s="3">
        <f t="shared" si="1145"/>
        <v>1.9170284099999999</v>
      </c>
      <c r="T1691" s="3">
        <f t="shared" si="1146"/>
        <v>0</v>
      </c>
      <c r="U1691" s="97" t="str">
        <f t="shared" ref="U1691" si="1197">U1690</f>
        <v>A+J=</v>
      </c>
      <c r="V1691" s="122">
        <f t="shared" si="1131"/>
        <v>46466</v>
      </c>
      <c r="W1691" s="4"/>
      <c r="X1691" s="17"/>
      <c r="Y1691" s="16"/>
      <c r="Z1691" s="16"/>
      <c r="AD1691" s="5"/>
    </row>
    <row r="1692" spans="1:30" x14ac:dyDescent="0.2">
      <c r="A1692" s="98">
        <f t="shared" si="1177"/>
        <v>46444</v>
      </c>
      <c r="B1692" s="96">
        <f t="shared" si="1133"/>
        <v>1138.1836070400002</v>
      </c>
      <c r="C1692" s="3">
        <f t="shared" si="1134"/>
        <v>1135.22655005</v>
      </c>
      <c r="D1692" s="99">
        <f t="shared" si="1135"/>
        <v>1088.3119999999999</v>
      </c>
      <c r="E1692" s="120">
        <f>IF(DAY(A1691)=$A$5,VLOOKUP(A1691,[1]A!$E$15:$G$200,3),E1691)</f>
        <v>1091.25</v>
      </c>
      <c r="F1692" s="100">
        <f t="shared" si="1136"/>
        <v>45312</v>
      </c>
      <c r="G1692" s="141">
        <f t="shared" si="1137"/>
        <v>2.6995934989231252E-3</v>
      </c>
      <c r="H1692" s="101">
        <f t="shared" si="1138"/>
        <v>6</v>
      </c>
      <c r="I1692" s="101">
        <f t="shared" si="1139"/>
        <v>28</v>
      </c>
      <c r="J1692" s="96">
        <f t="shared" si="1140"/>
        <v>1.0005778717910032</v>
      </c>
      <c r="K1692" s="96">
        <v>1</v>
      </c>
      <c r="L1692" s="96">
        <f t="shared" si="1141"/>
        <v>1.0005778700000001</v>
      </c>
      <c r="M1692" s="96">
        <f t="shared" si="1142"/>
        <v>1135.8825634100001</v>
      </c>
      <c r="N1692" s="24">
        <f t="shared" si="1180"/>
        <v>0</v>
      </c>
      <c r="O1692" s="95">
        <f t="shared" si="1181"/>
        <v>0</v>
      </c>
      <c r="P1692" s="96">
        <f t="shared" si="1143"/>
        <v>0</v>
      </c>
      <c r="Q1692" s="5">
        <f t="shared" si="1178"/>
        <v>0.12</v>
      </c>
      <c r="R1692" s="8">
        <f t="shared" si="1144"/>
        <v>1.002025776</v>
      </c>
      <c r="S1692" s="3">
        <f t="shared" si="1145"/>
        <v>2.3010436300000001</v>
      </c>
      <c r="T1692" s="3">
        <f t="shared" si="1146"/>
        <v>0</v>
      </c>
      <c r="U1692" s="97" t="str">
        <f t="shared" ref="U1692" si="1198">U1691</f>
        <v>A+J=</v>
      </c>
      <c r="V1692" s="122">
        <f t="shared" si="1131"/>
        <v>46466</v>
      </c>
      <c r="W1692" s="4"/>
      <c r="X1692" s="17"/>
      <c r="Y1692" s="16"/>
      <c r="Z1692" s="16"/>
      <c r="AD1692" s="5"/>
    </row>
    <row r="1693" spans="1:30" x14ac:dyDescent="0.2">
      <c r="A1693" s="98">
        <f t="shared" si="1177"/>
        <v>46445</v>
      </c>
      <c r="B1693" s="96">
        <f t="shared" si="1133"/>
        <v>1138.67719341</v>
      </c>
      <c r="C1693" s="3">
        <f t="shared" si="1134"/>
        <v>1135.22655005</v>
      </c>
      <c r="D1693" s="99">
        <f t="shared" si="1135"/>
        <v>1088.3119999999999</v>
      </c>
      <c r="E1693" s="120">
        <f>IF(DAY(A1692)=$A$5,VLOOKUP(A1692,[1]A!$E$15:$G$200,3),E1692)</f>
        <v>1091.25</v>
      </c>
      <c r="F1693" s="100">
        <f t="shared" si="1136"/>
        <v>45312</v>
      </c>
      <c r="G1693" s="141">
        <f t="shared" si="1137"/>
        <v>2.6995934989231252E-3</v>
      </c>
      <c r="H1693" s="101">
        <f t="shared" si="1138"/>
        <v>7</v>
      </c>
      <c r="I1693" s="101">
        <f t="shared" si="1139"/>
        <v>28</v>
      </c>
      <c r="J1693" s="96">
        <f t="shared" si="1140"/>
        <v>1.0006742162169415</v>
      </c>
      <c r="K1693" s="96">
        <v>1</v>
      </c>
      <c r="L1693" s="96">
        <f t="shared" si="1141"/>
        <v>1.0006742099999999</v>
      </c>
      <c r="M1693" s="96">
        <f t="shared" si="1142"/>
        <v>1135.9919311399999</v>
      </c>
      <c r="N1693" s="24">
        <f t="shared" si="1180"/>
        <v>0</v>
      </c>
      <c r="O1693" s="95">
        <f t="shared" si="1181"/>
        <v>0</v>
      </c>
      <c r="P1693" s="96">
        <f t="shared" si="1143"/>
        <v>0</v>
      </c>
      <c r="Q1693" s="5">
        <f t="shared" si="1178"/>
        <v>0.12</v>
      </c>
      <c r="R1693" s="8">
        <f t="shared" si="1144"/>
        <v>1.002363804</v>
      </c>
      <c r="S1693" s="3">
        <f t="shared" si="1145"/>
        <v>2.68526227</v>
      </c>
      <c r="T1693" s="3">
        <f t="shared" si="1146"/>
        <v>0</v>
      </c>
      <c r="U1693" s="97" t="str">
        <f t="shared" ref="U1693" si="1199">U1692</f>
        <v>A+J=</v>
      </c>
      <c r="V1693" s="122">
        <f t="shared" si="1131"/>
        <v>46466</v>
      </c>
      <c r="W1693" s="4"/>
      <c r="X1693" s="17"/>
      <c r="Y1693" s="16"/>
      <c r="Z1693" s="16"/>
      <c r="AD1693" s="5"/>
    </row>
    <row r="1694" spans="1:30" x14ac:dyDescent="0.2">
      <c r="A1694" s="98">
        <f t="shared" si="1177"/>
        <v>46446</v>
      </c>
      <c r="B1694" s="96">
        <f t="shared" si="1133"/>
        <v>1139.17099461</v>
      </c>
      <c r="C1694" s="3">
        <f t="shared" si="1134"/>
        <v>1135.22655005</v>
      </c>
      <c r="D1694" s="99">
        <f t="shared" si="1135"/>
        <v>1088.3119999999999</v>
      </c>
      <c r="E1694" s="120">
        <f>IF(DAY(A1693)=$A$5,VLOOKUP(A1693,[1]A!$E$15:$G$200,3),E1693)</f>
        <v>1091.25</v>
      </c>
      <c r="F1694" s="100">
        <f t="shared" si="1136"/>
        <v>45312</v>
      </c>
      <c r="G1694" s="141">
        <f t="shared" si="1137"/>
        <v>2.6995934989231252E-3</v>
      </c>
      <c r="H1694" s="101">
        <f t="shared" si="1138"/>
        <v>8</v>
      </c>
      <c r="I1694" s="101">
        <f t="shared" si="1139"/>
        <v>28</v>
      </c>
      <c r="J1694" s="96">
        <f t="shared" si="1140"/>
        <v>1.0007705699197675</v>
      </c>
      <c r="K1694" s="96">
        <v>1</v>
      </c>
      <c r="L1694" s="96">
        <f t="shared" si="1141"/>
        <v>1.0007705600000001</v>
      </c>
      <c r="M1694" s="96">
        <f t="shared" si="1142"/>
        <v>1136.10131022</v>
      </c>
      <c r="N1694" s="24">
        <f t="shared" si="1180"/>
        <v>0</v>
      </c>
      <c r="O1694" s="95">
        <f t="shared" si="1181"/>
        <v>0</v>
      </c>
      <c r="P1694" s="96">
        <f t="shared" si="1143"/>
        <v>0</v>
      </c>
      <c r="Q1694" s="5">
        <f t="shared" si="1178"/>
        <v>0.12</v>
      </c>
      <c r="R1694" s="8">
        <f t="shared" si="1144"/>
        <v>1.002701946</v>
      </c>
      <c r="S1694" s="3">
        <f t="shared" si="1145"/>
        <v>3.0696843899999999</v>
      </c>
      <c r="T1694" s="3">
        <f t="shared" si="1146"/>
        <v>0</v>
      </c>
      <c r="U1694" s="97" t="str">
        <f t="shared" ref="U1694" si="1200">U1693</f>
        <v>A+J=</v>
      </c>
      <c r="V1694" s="122">
        <f t="shared" si="1131"/>
        <v>46466</v>
      </c>
      <c r="W1694" s="4"/>
      <c r="X1694" s="17"/>
      <c r="Y1694" s="16"/>
      <c r="Z1694" s="16"/>
      <c r="AD1694" s="5"/>
    </row>
    <row r="1695" spans="1:30" x14ac:dyDescent="0.2">
      <c r="A1695" s="98">
        <f t="shared" si="1177"/>
        <v>46447</v>
      </c>
      <c r="B1695" s="96">
        <f t="shared" si="1133"/>
        <v>1139.6650220700001</v>
      </c>
      <c r="C1695" s="3">
        <f t="shared" si="1134"/>
        <v>1135.22655005</v>
      </c>
      <c r="D1695" s="99">
        <f t="shared" si="1135"/>
        <v>1088.3119999999999</v>
      </c>
      <c r="E1695" s="120">
        <f>IF(DAY(A1694)=$A$5,VLOOKUP(A1694,[1]A!$E$15:$G$200,3),E1694)</f>
        <v>1091.25</v>
      </c>
      <c r="F1695" s="100">
        <f t="shared" si="1136"/>
        <v>45312</v>
      </c>
      <c r="G1695" s="141">
        <f t="shared" si="1137"/>
        <v>2.6995934989231252E-3</v>
      </c>
      <c r="H1695" s="101">
        <f t="shared" si="1138"/>
        <v>9</v>
      </c>
      <c r="I1695" s="101">
        <f t="shared" si="1139"/>
        <v>28</v>
      </c>
      <c r="J1695" s="96">
        <f t="shared" si="1140"/>
        <v>1.0008669329003743</v>
      </c>
      <c r="K1695" s="96">
        <v>1</v>
      </c>
      <c r="L1695" s="96">
        <f t="shared" si="1141"/>
        <v>1.0008669299999999</v>
      </c>
      <c r="M1695" s="96">
        <f t="shared" si="1142"/>
        <v>1136.2107120000001</v>
      </c>
      <c r="N1695" s="24">
        <f t="shared" si="1180"/>
        <v>0</v>
      </c>
      <c r="O1695" s="95">
        <f t="shared" si="1181"/>
        <v>0</v>
      </c>
      <c r="P1695" s="96">
        <f t="shared" si="1143"/>
        <v>0</v>
      </c>
      <c r="Q1695" s="5">
        <f t="shared" si="1178"/>
        <v>0.12</v>
      </c>
      <c r="R1695" s="8">
        <f t="shared" si="1144"/>
        <v>1.003040202</v>
      </c>
      <c r="S1695" s="3">
        <f t="shared" si="1145"/>
        <v>3.45431007</v>
      </c>
      <c r="T1695" s="3">
        <f t="shared" si="1146"/>
        <v>0</v>
      </c>
      <c r="U1695" s="97" t="str">
        <f t="shared" ref="U1695" si="1201">U1694</f>
        <v>A+J=</v>
      </c>
      <c r="V1695" s="122">
        <f t="shared" si="1131"/>
        <v>46466</v>
      </c>
      <c r="W1695" s="4"/>
      <c r="X1695" s="17"/>
      <c r="Y1695" s="16"/>
      <c r="Z1695" s="16"/>
      <c r="AD1695" s="5"/>
    </row>
    <row r="1696" spans="1:30" x14ac:dyDescent="0.2">
      <c r="A1696" s="98">
        <f t="shared" si="1177"/>
        <v>46448</v>
      </c>
      <c r="B1696" s="96">
        <f t="shared" si="1133"/>
        <v>1140.15925309</v>
      </c>
      <c r="C1696" s="3">
        <f t="shared" si="1134"/>
        <v>1135.22655005</v>
      </c>
      <c r="D1696" s="99">
        <f t="shared" si="1135"/>
        <v>1088.3119999999999</v>
      </c>
      <c r="E1696" s="120">
        <f>IF(DAY(A1695)=$A$5,VLOOKUP(A1695,[1]A!$E$15:$G$200,3),E1695)</f>
        <v>1091.25</v>
      </c>
      <c r="F1696" s="100">
        <f t="shared" si="1136"/>
        <v>45312</v>
      </c>
      <c r="G1696" s="141">
        <f t="shared" si="1137"/>
        <v>2.6995934989231252E-3</v>
      </c>
      <c r="H1696" s="101">
        <f t="shared" si="1138"/>
        <v>10</v>
      </c>
      <c r="I1696" s="101">
        <f t="shared" si="1139"/>
        <v>28</v>
      </c>
      <c r="J1696" s="96">
        <f t="shared" si="1140"/>
        <v>1.0009633051596551</v>
      </c>
      <c r="K1696" s="96">
        <v>1</v>
      </c>
      <c r="L1696" s="96">
        <f t="shared" si="1141"/>
        <v>1.0009633</v>
      </c>
      <c r="M1696" s="96">
        <f t="shared" si="1142"/>
        <v>1136.3201137799999</v>
      </c>
      <c r="N1696" s="24">
        <f t="shared" si="1180"/>
        <v>0</v>
      </c>
      <c r="O1696" s="95">
        <f t="shared" si="1181"/>
        <v>0</v>
      </c>
      <c r="P1696" s="96">
        <f t="shared" si="1143"/>
        <v>0</v>
      </c>
      <c r="Q1696" s="5">
        <f t="shared" si="1178"/>
        <v>0.12</v>
      </c>
      <c r="R1696" s="8">
        <f t="shared" si="1144"/>
        <v>1.0033785719999999</v>
      </c>
      <c r="S1696" s="3">
        <f t="shared" si="1145"/>
        <v>3.8391393100000002</v>
      </c>
      <c r="T1696" s="3">
        <f t="shared" si="1146"/>
        <v>0</v>
      </c>
      <c r="U1696" s="97" t="str">
        <f t="shared" ref="U1696" si="1202">U1695</f>
        <v>A+J=</v>
      </c>
      <c r="V1696" s="122">
        <f t="shared" si="1131"/>
        <v>46466</v>
      </c>
      <c r="W1696" s="4"/>
      <c r="X1696" s="17"/>
      <c r="Y1696" s="16"/>
      <c r="Z1696" s="16"/>
      <c r="AD1696" s="5"/>
    </row>
    <row r="1697" spans="1:30" x14ac:dyDescent="0.2">
      <c r="A1697" s="98">
        <f t="shared" si="1177"/>
        <v>46449</v>
      </c>
      <c r="B1697" s="96">
        <f t="shared" si="1133"/>
        <v>1140.6536991099999</v>
      </c>
      <c r="C1697" s="3">
        <f t="shared" si="1134"/>
        <v>1135.22655005</v>
      </c>
      <c r="D1697" s="99">
        <f t="shared" si="1135"/>
        <v>1088.3119999999999</v>
      </c>
      <c r="E1697" s="120">
        <f>IF(DAY(A1696)=$A$5,VLOOKUP(A1696,[1]A!$E$15:$G$200,3),E1696)</f>
        <v>1091.25</v>
      </c>
      <c r="F1697" s="100">
        <f t="shared" si="1136"/>
        <v>45312</v>
      </c>
      <c r="G1697" s="141">
        <f t="shared" si="1137"/>
        <v>2.6995934989231252E-3</v>
      </c>
      <c r="H1697" s="101">
        <f t="shared" si="1138"/>
        <v>11</v>
      </c>
      <c r="I1697" s="101">
        <f t="shared" si="1139"/>
        <v>28</v>
      </c>
      <c r="J1697" s="96">
        <f t="shared" si="1140"/>
        <v>1.0010596866985035</v>
      </c>
      <c r="K1697" s="96">
        <v>1</v>
      </c>
      <c r="L1697" s="96">
        <f t="shared" si="1141"/>
        <v>1.00105968</v>
      </c>
      <c r="M1697" s="96">
        <f t="shared" si="1142"/>
        <v>1136.4295269199999</v>
      </c>
      <c r="N1697" s="24">
        <f t="shared" si="1180"/>
        <v>0</v>
      </c>
      <c r="O1697" s="95">
        <f t="shared" si="1181"/>
        <v>0</v>
      </c>
      <c r="P1697" s="96">
        <f t="shared" si="1143"/>
        <v>0</v>
      </c>
      <c r="Q1697" s="5">
        <f t="shared" si="1178"/>
        <v>0.12</v>
      </c>
      <c r="R1697" s="8">
        <f t="shared" si="1144"/>
        <v>1.0037170559999999</v>
      </c>
      <c r="S1697" s="3">
        <f t="shared" si="1145"/>
        <v>4.22417219</v>
      </c>
      <c r="T1697" s="3">
        <f t="shared" si="1146"/>
        <v>0</v>
      </c>
      <c r="U1697" s="97" t="str">
        <f t="shared" ref="U1697" si="1203">U1696</f>
        <v>A+J=</v>
      </c>
      <c r="V1697" s="122">
        <f t="shared" si="1131"/>
        <v>46466</v>
      </c>
      <c r="W1697" s="4"/>
      <c r="X1697" s="17"/>
      <c r="Y1697" s="16"/>
      <c r="Z1697" s="16"/>
      <c r="AD1697" s="5"/>
    </row>
    <row r="1698" spans="1:30" x14ac:dyDescent="0.2">
      <c r="A1698" s="98">
        <f t="shared" si="1177"/>
        <v>46450</v>
      </c>
      <c r="B1698" s="96">
        <f t="shared" si="1133"/>
        <v>1141.14836128</v>
      </c>
      <c r="C1698" s="3">
        <f t="shared" si="1134"/>
        <v>1135.22655005</v>
      </c>
      <c r="D1698" s="99">
        <f t="shared" si="1135"/>
        <v>1088.3119999999999</v>
      </c>
      <c r="E1698" s="120">
        <f>IF(DAY(A1697)=$A$5,VLOOKUP(A1697,[1]A!$E$15:$G$200,3),E1697)</f>
        <v>1091.25</v>
      </c>
      <c r="F1698" s="100">
        <f t="shared" si="1136"/>
        <v>45312</v>
      </c>
      <c r="G1698" s="141">
        <f t="shared" si="1137"/>
        <v>2.6995934989231252E-3</v>
      </c>
      <c r="H1698" s="101">
        <f t="shared" si="1138"/>
        <v>12</v>
      </c>
      <c r="I1698" s="101">
        <f t="shared" si="1139"/>
        <v>28</v>
      </c>
      <c r="J1698" s="96">
        <f t="shared" si="1140"/>
        <v>1.0011560775178132</v>
      </c>
      <c r="K1698" s="96">
        <v>1</v>
      </c>
      <c r="L1698" s="96">
        <f t="shared" si="1141"/>
        <v>1.00115607</v>
      </c>
      <c r="M1698" s="96">
        <f t="shared" si="1142"/>
        <v>1136.5389514000001</v>
      </c>
      <c r="N1698" s="24">
        <f t="shared" si="1180"/>
        <v>0</v>
      </c>
      <c r="O1698" s="95">
        <f t="shared" si="1181"/>
        <v>0</v>
      </c>
      <c r="P1698" s="96">
        <f t="shared" si="1143"/>
        <v>0</v>
      </c>
      <c r="Q1698" s="5">
        <f t="shared" si="1178"/>
        <v>0.12</v>
      </c>
      <c r="R1698" s="8">
        <f t="shared" si="1144"/>
        <v>1.0040556549999999</v>
      </c>
      <c r="S1698" s="3">
        <f t="shared" si="1145"/>
        <v>4.6094098800000003</v>
      </c>
      <c r="T1698" s="3">
        <f t="shared" si="1146"/>
        <v>0</v>
      </c>
      <c r="U1698" s="97" t="str">
        <f t="shared" ref="U1698" si="1204">U1697</f>
        <v>A+J=</v>
      </c>
      <c r="V1698" s="122">
        <f t="shared" si="1131"/>
        <v>46466</v>
      </c>
      <c r="W1698" s="4"/>
      <c r="X1698" s="17"/>
      <c r="Y1698" s="16"/>
      <c r="Z1698" s="16"/>
      <c r="AD1698" s="5"/>
    </row>
    <row r="1699" spans="1:30" x14ac:dyDescent="0.2">
      <c r="A1699" s="98">
        <f t="shared" si="1177"/>
        <v>46451</v>
      </c>
      <c r="B1699" s="96">
        <f t="shared" si="1133"/>
        <v>1141.6432385399999</v>
      </c>
      <c r="C1699" s="3">
        <f t="shared" si="1134"/>
        <v>1135.22655005</v>
      </c>
      <c r="D1699" s="99">
        <f t="shared" si="1135"/>
        <v>1088.3119999999999</v>
      </c>
      <c r="E1699" s="120">
        <f>IF(DAY(A1698)=$A$5,VLOOKUP(A1698,[1]A!$E$15:$G$200,3),E1698)</f>
        <v>1091.25</v>
      </c>
      <c r="F1699" s="100">
        <f t="shared" si="1136"/>
        <v>45312</v>
      </c>
      <c r="G1699" s="141">
        <f t="shared" si="1137"/>
        <v>2.6995934989231252E-3</v>
      </c>
      <c r="H1699" s="101">
        <f t="shared" si="1138"/>
        <v>13</v>
      </c>
      <c r="I1699" s="101">
        <f t="shared" si="1139"/>
        <v>28</v>
      </c>
      <c r="J1699" s="96">
        <f t="shared" si="1140"/>
        <v>1.0012524776184775</v>
      </c>
      <c r="K1699" s="96">
        <v>1</v>
      </c>
      <c r="L1699" s="96">
        <f t="shared" si="1141"/>
        <v>1.0012524700000001</v>
      </c>
      <c r="M1699" s="96">
        <f t="shared" si="1142"/>
        <v>1136.6483872399999</v>
      </c>
      <c r="N1699" s="24">
        <f t="shared" si="1180"/>
        <v>0</v>
      </c>
      <c r="O1699" s="95">
        <f t="shared" si="1181"/>
        <v>0</v>
      </c>
      <c r="P1699" s="96">
        <f t="shared" si="1143"/>
        <v>0</v>
      </c>
      <c r="Q1699" s="5">
        <f t="shared" si="1178"/>
        <v>0.12</v>
      </c>
      <c r="R1699" s="8">
        <f t="shared" si="1144"/>
        <v>1.004394368</v>
      </c>
      <c r="S1699" s="3">
        <f t="shared" si="1145"/>
        <v>4.9948512999999997</v>
      </c>
      <c r="T1699" s="3">
        <f t="shared" si="1146"/>
        <v>0</v>
      </c>
      <c r="U1699" s="97" t="str">
        <f t="shared" ref="U1699" si="1205">U1698</f>
        <v>A+J=</v>
      </c>
      <c r="V1699" s="122">
        <f t="shared" si="1131"/>
        <v>46466</v>
      </c>
      <c r="W1699" s="4"/>
      <c r="X1699" s="17"/>
      <c r="Y1699" s="16"/>
      <c r="Z1699" s="16"/>
      <c r="AD1699" s="5"/>
    </row>
    <row r="1700" spans="1:30" x14ac:dyDescent="0.2">
      <c r="A1700" s="98">
        <f t="shared" si="1177"/>
        <v>46452</v>
      </c>
      <c r="B1700" s="96">
        <f t="shared" si="1133"/>
        <v>1142.13833092</v>
      </c>
      <c r="C1700" s="3">
        <f t="shared" si="1134"/>
        <v>1135.22655005</v>
      </c>
      <c r="D1700" s="99">
        <f t="shared" si="1135"/>
        <v>1088.3119999999999</v>
      </c>
      <c r="E1700" s="120">
        <f>IF(DAY(A1699)=$A$5,VLOOKUP(A1699,[1]A!$E$15:$G$200,3),E1699)</f>
        <v>1091.25</v>
      </c>
      <c r="F1700" s="100">
        <f t="shared" si="1136"/>
        <v>45312</v>
      </c>
      <c r="G1700" s="141">
        <f t="shared" si="1137"/>
        <v>2.6995934989231252E-3</v>
      </c>
      <c r="H1700" s="101">
        <f t="shared" si="1138"/>
        <v>14</v>
      </c>
      <c r="I1700" s="101">
        <f t="shared" si="1139"/>
        <v>28</v>
      </c>
      <c r="J1700" s="96">
        <f t="shared" si="1140"/>
        <v>1.0013488870013902</v>
      </c>
      <c r="K1700" s="96">
        <v>1</v>
      </c>
      <c r="L1700" s="96">
        <f t="shared" si="1141"/>
        <v>1.0013488800000001</v>
      </c>
      <c r="M1700" s="96">
        <f t="shared" si="1142"/>
        <v>1136.75783443</v>
      </c>
      <c r="N1700" s="24">
        <f t="shared" si="1180"/>
        <v>0</v>
      </c>
      <c r="O1700" s="95">
        <f t="shared" si="1181"/>
        <v>0</v>
      </c>
      <c r="P1700" s="96">
        <f t="shared" si="1143"/>
        <v>0</v>
      </c>
      <c r="Q1700" s="5">
        <f t="shared" si="1178"/>
        <v>0.12</v>
      </c>
      <c r="R1700" s="8">
        <f t="shared" si="1144"/>
        <v>1.004733195</v>
      </c>
      <c r="S1700" s="3">
        <f t="shared" si="1145"/>
        <v>5.3804964899999996</v>
      </c>
      <c r="T1700" s="3">
        <f t="shared" si="1146"/>
        <v>0</v>
      </c>
      <c r="U1700" s="97" t="str">
        <f t="shared" ref="U1700" si="1206">U1699</f>
        <v>A+J=</v>
      </c>
      <c r="V1700" s="122">
        <f t="shared" si="1131"/>
        <v>46466</v>
      </c>
      <c r="W1700" s="4"/>
      <c r="X1700" s="17"/>
      <c r="Y1700" s="16"/>
      <c r="Z1700" s="16"/>
      <c r="AD1700" s="5"/>
    </row>
    <row r="1701" spans="1:30" x14ac:dyDescent="0.2">
      <c r="A1701" s="98">
        <f t="shared" si="1177"/>
        <v>46453</v>
      </c>
      <c r="B1701" s="96">
        <f t="shared" si="1133"/>
        <v>1142.6336385</v>
      </c>
      <c r="C1701" s="3">
        <f t="shared" si="1134"/>
        <v>1135.22655005</v>
      </c>
      <c r="D1701" s="99">
        <f t="shared" si="1135"/>
        <v>1088.3119999999999</v>
      </c>
      <c r="E1701" s="120">
        <f>IF(DAY(A1700)=$A$5,VLOOKUP(A1700,[1]A!$E$15:$G$200,3),E1700)</f>
        <v>1091.25</v>
      </c>
      <c r="F1701" s="100">
        <f t="shared" si="1136"/>
        <v>45312</v>
      </c>
      <c r="G1701" s="141">
        <f t="shared" si="1137"/>
        <v>2.6995934989231252E-3</v>
      </c>
      <c r="H1701" s="101">
        <f t="shared" si="1138"/>
        <v>15</v>
      </c>
      <c r="I1701" s="101">
        <f t="shared" si="1139"/>
        <v>28</v>
      </c>
      <c r="J1701" s="96">
        <f t="shared" si="1140"/>
        <v>1.0014453056674453</v>
      </c>
      <c r="K1701" s="96">
        <v>1</v>
      </c>
      <c r="L1701" s="96">
        <f t="shared" si="1141"/>
        <v>1.0014453000000001</v>
      </c>
      <c r="M1701" s="96">
        <f t="shared" si="1142"/>
        <v>1136.86729298</v>
      </c>
      <c r="N1701" s="24">
        <f t="shared" si="1180"/>
        <v>0</v>
      </c>
      <c r="O1701" s="95">
        <f t="shared" si="1181"/>
        <v>0</v>
      </c>
      <c r="P1701" s="96">
        <f t="shared" si="1143"/>
        <v>0</v>
      </c>
      <c r="Q1701" s="5">
        <f t="shared" si="1178"/>
        <v>0.12</v>
      </c>
      <c r="R1701" s="8">
        <f t="shared" si="1144"/>
        <v>1.0050721359999999</v>
      </c>
      <c r="S1701" s="3">
        <f t="shared" si="1145"/>
        <v>5.7663455199999998</v>
      </c>
      <c r="T1701" s="3">
        <f t="shared" si="1146"/>
        <v>0</v>
      </c>
      <c r="U1701" s="97" t="str">
        <f t="shared" ref="U1701" si="1207">U1700</f>
        <v>A+J=</v>
      </c>
      <c r="V1701" s="122">
        <f t="shared" si="1131"/>
        <v>46466</v>
      </c>
      <c r="W1701" s="4"/>
      <c r="X1701" s="17"/>
      <c r="Y1701" s="16"/>
      <c r="Z1701" s="16"/>
      <c r="AD1701" s="5"/>
    </row>
    <row r="1702" spans="1:30" x14ac:dyDescent="0.2">
      <c r="A1702" s="98">
        <f t="shared" si="1177"/>
        <v>46454</v>
      </c>
      <c r="B1702" s="96">
        <f t="shared" si="1133"/>
        <v>1143.12916243</v>
      </c>
      <c r="C1702" s="3">
        <f t="shared" si="1134"/>
        <v>1135.22655005</v>
      </c>
      <c r="D1702" s="99">
        <f t="shared" si="1135"/>
        <v>1088.3119999999999</v>
      </c>
      <c r="E1702" s="120">
        <f>IF(DAY(A1701)=$A$5,VLOOKUP(A1701,[1]A!$E$15:$G$200,3),E1701)</f>
        <v>1091.25</v>
      </c>
      <c r="F1702" s="100">
        <f t="shared" si="1136"/>
        <v>45312</v>
      </c>
      <c r="G1702" s="141">
        <f t="shared" si="1137"/>
        <v>2.6995934989231252E-3</v>
      </c>
      <c r="H1702" s="101">
        <f t="shared" si="1138"/>
        <v>16</v>
      </c>
      <c r="I1702" s="101">
        <f t="shared" si="1139"/>
        <v>28</v>
      </c>
      <c r="J1702" s="96">
        <f t="shared" si="1140"/>
        <v>1.0015417336175363</v>
      </c>
      <c r="K1702" s="96">
        <v>1</v>
      </c>
      <c r="L1702" s="96">
        <f t="shared" si="1141"/>
        <v>1.00154173</v>
      </c>
      <c r="M1702" s="96">
        <f t="shared" si="1142"/>
        <v>1136.9767628699999</v>
      </c>
      <c r="N1702" s="24">
        <f t="shared" si="1180"/>
        <v>0</v>
      </c>
      <c r="O1702" s="95">
        <f t="shared" si="1181"/>
        <v>0</v>
      </c>
      <c r="P1702" s="96">
        <f t="shared" si="1143"/>
        <v>0</v>
      </c>
      <c r="Q1702" s="5">
        <f t="shared" si="1178"/>
        <v>0.12</v>
      </c>
      <c r="R1702" s="8">
        <f t="shared" si="1144"/>
        <v>1.005411192</v>
      </c>
      <c r="S1702" s="3">
        <f t="shared" si="1145"/>
        <v>6.1523995600000001</v>
      </c>
      <c r="T1702" s="3">
        <f t="shared" si="1146"/>
        <v>0</v>
      </c>
      <c r="U1702" s="97" t="str">
        <f t="shared" ref="U1702" si="1208">U1701</f>
        <v>A+J=</v>
      </c>
      <c r="V1702" s="122">
        <f t="shared" si="1131"/>
        <v>46466</v>
      </c>
      <c r="W1702" s="4"/>
      <c r="X1702" s="17"/>
      <c r="Y1702" s="16"/>
      <c r="Z1702" s="16"/>
      <c r="AD1702" s="5"/>
    </row>
    <row r="1703" spans="1:30" x14ac:dyDescent="0.2">
      <c r="A1703" s="98">
        <f t="shared" si="1177"/>
        <v>46455</v>
      </c>
      <c r="B1703" s="96">
        <f t="shared" si="1133"/>
        <v>1143.62490164</v>
      </c>
      <c r="C1703" s="3">
        <f t="shared" si="1134"/>
        <v>1135.22655005</v>
      </c>
      <c r="D1703" s="99">
        <f t="shared" si="1135"/>
        <v>1088.3119999999999</v>
      </c>
      <c r="E1703" s="120">
        <f>IF(DAY(A1702)=$A$5,VLOOKUP(A1702,[1]A!$E$15:$G$200,3),E1702)</f>
        <v>1091.25</v>
      </c>
      <c r="F1703" s="100">
        <f t="shared" si="1136"/>
        <v>45312</v>
      </c>
      <c r="G1703" s="141">
        <f t="shared" si="1137"/>
        <v>2.6995934989231252E-3</v>
      </c>
      <c r="H1703" s="101">
        <f t="shared" si="1138"/>
        <v>17</v>
      </c>
      <c r="I1703" s="101">
        <f t="shared" si="1139"/>
        <v>28</v>
      </c>
      <c r="J1703" s="96">
        <f t="shared" si="1140"/>
        <v>1.0016381708525572</v>
      </c>
      <c r="K1703" s="96">
        <v>1</v>
      </c>
      <c r="L1703" s="96">
        <f t="shared" si="1141"/>
        <v>1.0016381700000001</v>
      </c>
      <c r="M1703" s="96">
        <f t="shared" si="1142"/>
        <v>1137.0862441199999</v>
      </c>
      <c r="N1703" s="24">
        <f t="shared" si="1180"/>
        <v>0</v>
      </c>
      <c r="O1703" s="95">
        <f t="shared" si="1181"/>
        <v>0</v>
      </c>
      <c r="P1703" s="96">
        <f t="shared" si="1143"/>
        <v>0</v>
      </c>
      <c r="Q1703" s="5">
        <f t="shared" si="1178"/>
        <v>0.12</v>
      </c>
      <c r="R1703" s="8">
        <f t="shared" si="1144"/>
        <v>1.0057503619999999</v>
      </c>
      <c r="S1703" s="3">
        <f t="shared" si="1145"/>
        <v>6.5386575200000001</v>
      </c>
      <c r="T1703" s="3">
        <f t="shared" si="1146"/>
        <v>0</v>
      </c>
      <c r="U1703" s="97" t="str">
        <f t="shared" ref="U1703" si="1209">U1702</f>
        <v>A+J=</v>
      </c>
      <c r="V1703" s="122">
        <f t="shared" si="1131"/>
        <v>46466</v>
      </c>
      <c r="W1703" s="4"/>
      <c r="X1703" s="17"/>
      <c r="Y1703" s="16"/>
      <c r="Z1703" s="16"/>
      <c r="AD1703" s="5"/>
    </row>
    <row r="1704" spans="1:30" x14ac:dyDescent="0.2">
      <c r="A1704" s="98">
        <f t="shared" si="1177"/>
        <v>46456</v>
      </c>
      <c r="B1704" s="96">
        <f t="shared" si="1133"/>
        <v>1144.1208458999999</v>
      </c>
      <c r="C1704" s="3">
        <f t="shared" si="1134"/>
        <v>1135.22655005</v>
      </c>
      <c r="D1704" s="99">
        <f t="shared" si="1135"/>
        <v>1088.3119999999999</v>
      </c>
      <c r="E1704" s="120">
        <f>IF(DAY(A1703)=$A$5,VLOOKUP(A1703,[1]A!$E$15:$G$200,3),E1703)</f>
        <v>1091.25</v>
      </c>
      <c r="F1704" s="100">
        <f t="shared" si="1136"/>
        <v>45312</v>
      </c>
      <c r="G1704" s="141">
        <f t="shared" si="1137"/>
        <v>2.6995934989231252E-3</v>
      </c>
      <c r="H1704" s="101">
        <f t="shared" si="1138"/>
        <v>18</v>
      </c>
      <c r="I1704" s="101">
        <f t="shared" si="1139"/>
        <v>28</v>
      </c>
      <c r="J1704" s="96">
        <f t="shared" si="1140"/>
        <v>1.0017346173734021</v>
      </c>
      <c r="K1704" s="96">
        <v>1</v>
      </c>
      <c r="L1704" s="96">
        <f t="shared" si="1141"/>
        <v>1.00173461</v>
      </c>
      <c r="M1704" s="96">
        <f t="shared" si="1142"/>
        <v>1137.19572537</v>
      </c>
      <c r="N1704" s="24">
        <f t="shared" si="1180"/>
        <v>0</v>
      </c>
      <c r="O1704" s="95">
        <f t="shared" si="1181"/>
        <v>0</v>
      </c>
      <c r="P1704" s="96">
        <f t="shared" si="1143"/>
        <v>0</v>
      </c>
      <c r="Q1704" s="5">
        <f t="shared" si="1178"/>
        <v>0.12</v>
      </c>
      <c r="R1704" s="8">
        <f t="shared" si="1144"/>
        <v>1.006089647</v>
      </c>
      <c r="S1704" s="3">
        <f t="shared" si="1145"/>
        <v>6.9251205300000001</v>
      </c>
      <c r="T1704" s="3">
        <f t="shared" si="1146"/>
        <v>0</v>
      </c>
      <c r="U1704" s="97" t="str">
        <f t="shared" ref="U1704" si="1210">U1703</f>
        <v>A+J=</v>
      </c>
      <c r="V1704" s="122">
        <f t="shared" si="1131"/>
        <v>46466</v>
      </c>
      <c r="W1704" s="4"/>
      <c r="X1704" s="17"/>
      <c r="Y1704" s="16"/>
      <c r="Z1704" s="16"/>
      <c r="AD1704" s="5"/>
    </row>
    <row r="1705" spans="1:30" x14ac:dyDescent="0.2">
      <c r="A1705" s="98">
        <f t="shared" si="1177"/>
        <v>46457</v>
      </c>
      <c r="B1705" s="96">
        <f t="shared" si="1133"/>
        <v>1144.6170158100001</v>
      </c>
      <c r="C1705" s="3">
        <f t="shared" si="1134"/>
        <v>1135.22655005</v>
      </c>
      <c r="D1705" s="99">
        <f t="shared" si="1135"/>
        <v>1088.3119999999999</v>
      </c>
      <c r="E1705" s="120">
        <f>IF(DAY(A1704)=$A$5,VLOOKUP(A1704,[1]A!$E$15:$G$200,3),E1704)</f>
        <v>1091.25</v>
      </c>
      <c r="F1705" s="100">
        <f t="shared" si="1136"/>
        <v>45312</v>
      </c>
      <c r="G1705" s="141">
        <f t="shared" si="1137"/>
        <v>2.6995934989231252E-3</v>
      </c>
      <c r="H1705" s="101">
        <f t="shared" si="1138"/>
        <v>19</v>
      </c>
      <c r="I1705" s="101">
        <f t="shared" si="1139"/>
        <v>28</v>
      </c>
      <c r="J1705" s="96">
        <f t="shared" si="1140"/>
        <v>1.0018310731809654</v>
      </c>
      <c r="K1705" s="96">
        <v>1</v>
      </c>
      <c r="L1705" s="96">
        <f t="shared" si="1141"/>
        <v>1.0018310699999999</v>
      </c>
      <c r="M1705" s="96">
        <f t="shared" si="1142"/>
        <v>1137.3052293200001</v>
      </c>
      <c r="N1705" s="24">
        <f t="shared" si="1180"/>
        <v>0</v>
      </c>
      <c r="O1705" s="95">
        <f t="shared" si="1181"/>
        <v>0</v>
      </c>
      <c r="P1705" s="96">
        <f t="shared" si="1143"/>
        <v>0</v>
      </c>
      <c r="Q1705" s="5">
        <f t="shared" si="1178"/>
        <v>0.12</v>
      </c>
      <c r="R1705" s="8">
        <f t="shared" si="1144"/>
        <v>1.006429045</v>
      </c>
      <c r="S1705" s="3">
        <f t="shared" si="1145"/>
        <v>7.3117864900000002</v>
      </c>
      <c r="T1705" s="3">
        <f t="shared" si="1146"/>
        <v>0</v>
      </c>
      <c r="U1705" s="97" t="str">
        <f t="shared" ref="U1705" si="1211">U1704</f>
        <v>A+J=</v>
      </c>
      <c r="V1705" s="122">
        <f t="shared" si="1131"/>
        <v>46466</v>
      </c>
      <c r="W1705" s="4"/>
      <c r="X1705" s="17"/>
      <c r="Y1705" s="16"/>
      <c r="Z1705" s="16"/>
      <c r="AD1705" s="5"/>
    </row>
    <row r="1706" spans="1:30" x14ac:dyDescent="0.2">
      <c r="A1706" s="98">
        <f t="shared" si="1177"/>
        <v>46458</v>
      </c>
      <c r="B1706" s="96">
        <f t="shared" si="1133"/>
        <v>1145.113392</v>
      </c>
      <c r="C1706" s="3">
        <f t="shared" si="1134"/>
        <v>1135.22655005</v>
      </c>
      <c r="D1706" s="99">
        <f t="shared" si="1135"/>
        <v>1088.3119999999999</v>
      </c>
      <c r="E1706" s="120">
        <f>IF(DAY(A1705)=$A$5,VLOOKUP(A1705,[1]A!$E$15:$G$200,3),E1705)</f>
        <v>1091.25</v>
      </c>
      <c r="F1706" s="100">
        <f t="shared" si="1136"/>
        <v>45312</v>
      </c>
      <c r="G1706" s="141">
        <f t="shared" si="1137"/>
        <v>2.6995934989231252E-3</v>
      </c>
      <c r="H1706" s="101">
        <f t="shared" si="1138"/>
        <v>20</v>
      </c>
      <c r="I1706" s="101">
        <f t="shared" si="1139"/>
        <v>28</v>
      </c>
      <c r="J1706" s="96">
        <f t="shared" si="1140"/>
        <v>1.0019275382761408</v>
      </c>
      <c r="K1706" s="96">
        <v>1</v>
      </c>
      <c r="L1706" s="96">
        <f t="shared" si="1141"/>
        <v>1.0019275299999999</v>
      </c>
      <c r="M1706" s="96">
        <f t="shared" si="1142"/>
        <v>1137.4147332800001</v>
      </c>
      <c r="N1706" s="24">
        <f t="shared" si="1180"/>
        <v>0</v>
      </c>
      <c r="O1706" s="95">
        <f t="shared" si="1181"/>
        <v>0</v>
      </c>
      <c r="P1706" s="96">
        <f t="shared" si="1143"/>
        <v>0</v>
      </c>
      <c r="Q1706" s="5">
        <f t="shared" si="1178"/>
        <v>0.12</v>
      </c>
      <c r="R1706" s="8">
        <f t="shared" si="1144"/>
        <v>1.006768559</v>
      </c>
      <c r="S1706" s="3">
        <f t="shared" si="1145"/>
        <v>7.6986587200000001</v>
      </c>
      <c r="T1706" s="3">
        <f t="shared" si="1146"/>
        <v>0</v>
      </c>
      <c r="U1706" s="97" t="str">
        <f t="shared" ref="U1706" si="1212">U1705</f>
        <v>A+J=</v>
      </c>
      <c r="V1706" s="122">
        <f t="shared" si="1131"/>
        <v>46466</v>
      </c>
      <c r="W1706" s="4"/>
      <c r="X1706" s="17"/>
      <c r="Y1706" s="16"/>
      <c r="Z1706" s="16"/>
      <c r="AD1706" s="5"/>
    </row>
    <row r="1707" spans="1:30" x14ac:dyDescent="0.2">
      <c r="A1707" s="98">
        <f t="shared" si="1177"/>
        <v>46459</v>
      </c>
      <c r="B1707" s="96">
        <f t="shared" si="1133"/>
        <v>1145.6099950799999</v>
      </c>
      <c r="C1707" s="3">
        <f t="shared" si="1134"/>
        <v>1135.22655005</v>
      </c>
      <c r="D1707" s="99">
        <f t="shared" si="1135"/>
        <v>1088.3119999999999</v>
      </c>
      <c r="E1707" s="120">
        <f>IF(DAY(A1706)=$A$5,VLOOKUP(A1706,[1]A!$E$15:$G$200,3),E1706)</f>
        <v>1091.25</v>
      </c>
      <c r="F1707" s="100">
        <f t="shared" si="1136"/>
        <v>45312</v>
      </c>
      <c r="G1707" s="141">
        <f t="shared" si="1137"/>
        <v>2.6995934989231252E-3</v>
      </c>
      <c r="H1707" s="101">
        <f t="shared" si="1138"/>
        <v>21</v>
      </c>
      <c r="I1707" s="101">
        <f t="shared" si="1139"/>
        <v>28</v>
      </c>
      <c r="J1707" s="96">
        <f t="shared" si="1140"/>
        <v>1.002024012659823</v>
      </c>
      <c r="K1707" s="96">
        <v>1</v>
      </c>
      <c r="L1707" s="96">
        <f t="shared" si="1141"/>
        <v>1.00202401</v>
      </c>
      <c r="M1707" s="96">
        <f t="shared" si="1142"/>
        <v>1137.52425993</v>
      </c>
      <c r="N1707" s="24">
        <f t="shared" si="1180"/>
        <v>0</v>
      </c>
      <c r="O1707" s="95">
        <f t="shared" si="1181"/>
        <v>0</v>
      </c>
      <c r="P1707" s="96">
        <f t="shared" si="1143"/>
        <v>0</v>
      </c>
      <c r="Q1707" s="5">
        <f t="shared" si="1178"/>
        <v>0.12</v>
      </c>
      <c r="R1707" s="8">
        <f t="shared" si="1144"/>
        <v>1.007108187</v>
      </c>
      <c r="S1707" s="3">
        <f t="shared" si="1145"/>
        <v>8.0857351499999996</v>
      </c>
      <c r="T1707" s="3">
        <f t="shared" si="1146"/>
        <v>0</v>
      </c>
      <c r="U1707" s="97" t="str">
        <f t="shared" ref="U1707" si="1213">U1706</f>
        <v>A+J=</v>
      </c>
      <c r="V1707" s="122">
        <f t="shared" ref="V1707:V1770" si="1214">IF(N1706&gt;0,EDATE(V1706,1),V1706)</f>
        <v>46466</v>
      </c>
      <c r="W1707" s="4"/>
      <c r="X1707" s="17"/>
      <c r="Y1707" s="16"/>
      <c r="Z1707" s="16"/>
      <c r="AD1707" s="5"/>
    </row>
    <row r="1708" spans="1:30" x14ac:dyDescent="0.2">
      <c r="A1708" s="98">
        <f t="shared" si="1177"/>
        <v>46460</v>
      </c>
      <c r="B1708" s="96">
        <f t="shared" si="1133"/>
        <v>1146.10680226</v>
      </c>
      <c r="C1708" s="3">
        <f t="shared" si="1134"/>
        <v>1135.22655005</v>
      </c>
      <c r="D1708" s="99">
        <f t="shared" si="1135"/>
        <v>1088.3119999999999</v>
      </c>
      <c r="E1708" s="120">
        <f>IF(DAY(A1707)=$A$5,VLOOKUP(A1707,[1]A!$E$15:$G$200,3),E1707)</f>
        <v>1091.25</v>
      </c>
      <c r="F1708" s="100">
        <f t="shared" si="1136"/>
        <v>45312</v>
      </c>
      <c r="G1708" s="141">
        <f t="shared" si="1137"/>
        <v>2.6995934989231252E-3</v>
      </c>
      <c r="H1708" s="101">
        <f t="shared" si="1138"/>
        <v>22</v>
      </c>
      <c r="I1708" s="101">
        <f t="shared" si="1139"/>
        <v>28</v>
      </c>
      <c r="J1708" s="96">
        <f t="shared" si="1140"/>
        <v>1.0021204963329062</v>
      </c>
      <c r="K1708" s="96">
        <v>1</v>
      </c>
      <c r="L1708" s="96">
        <f t="shared" si="1141"/>
        <v>1.00212049</v>
      </c>
      <c r="M1708" s="96">
        <f t="shared" si="1142"/>
        <v>1137.63378659</v>
      </c>
      <c r="N1708" s="24">
        <f t="shared" si="1180"/>
        <v>0</v>
      </c>
      <c r="O1708" s="95">
        <f t="shared" si="1181"/>
        <v>0</v>
      </c>
      <c r="P1708" s="96">
        <f t="shared" si="1143"/>
        <v>0</v>
      </c>
      <c r="Q1708" s="5">
        <f t="shared" si="1178"/>
        <v>0.12</v>
      </c>
      <c r="R1708" s="8">
        <f t="shared" si="1144"/>
        <v>1.007447929</v>
      </c>
      <c r="S1708" s="3">
        <f t="shared" si="1145"/>
        <v>8.4730156700000006</v>
      </c>
      <c r="T1708" s="3">
        <f t="shared" si="1146"/>
        <v>0</v>
      </c>
      <c r="U1708" s="97" t="str">
        <f t="shared" ref="U1708" si="1215">U1707</f>
        <v>A+J=</v>
      </c>
      <c r="V1708" s="122">
        <f t="shared" si="1214"/>
        <v>46466</v>
      </c>
      <c r="W1708" s="4"/>
      <c r="X1708" s="17"/>
      <c r="Y1708" s="16"/>
      <c r="Z1708" s="16"/>
      <c r="AD1708" s="5"/>
    </row>
    <row r="1709" spans="1:30" x14ac:dyDescent="0.2">
      <c r="A1709" s="98">
        <f t="shared" si="1177"/>
        <v>46461</v>
      </c>
      <c r="B1709" s="96">
        <f t="shared" ref="B1709:B1772" si="1216">(M1709+S1709)</f>
        <v>1146.60382727</v>
      </c>
      <c r="C1709" s="3">
        <f t="shared" ref="C1709:C1772" si="1217">IF(N1708&gt;0,M1708-P1708,C1708)</f>
        <v>1135.22655005</v>
      </c>
      <c r="D1709" s="99">
        <f t="shared" ref="D1709:D1772" si="1218">IF(E1709=E1708,D1708,E1708)</f>
        <v>1088.3119999999999</v>
      </c>
      <c r="E1709" s="120">
        <f>IF(DAY(A1708)=$A$5,VLOOKUP(A1708,[1]A!$E$15:$G$200,3),E1708)</f>
        <v>1091.25</v>
      </c>
      <c r="F1709" s="100">
        <f t="shared" ref="F1709:F1772" si="1219">IF(D1709=D1708,F1708,EDATE(A1709,-1))</f>
        <v>45312</v>
      </c>
      <c r="G1709" s="141">
        <f t="shared" ref="G1709:G1772" si="1220">(E1709/D1709)-1</f>
        <v>2.6995934989231252E-3</v>
      </c>
      <c r="H1709" s="101">
        <f t="shared" ref="H1709:H1772" si="1221">IF(A1709&gt;A$7,IF(DAY(A1709)=A$5+1,1,H1708+1),0)</f>
        <v>23</v>
      </c>
      <c r="I1709" s="101">
        <f t="shared" ref="I1709:I1772" si="1222">IF(DAY(A1709)=A$5+1,DAY(EOMONTH(A1709,0)),I1708)</f>
        <v>28</v>
      </c>
      <c r="J1709" s="96">
        <f t="shared" ref="J1709:J1772" si="1223">IF(E1709&gt;D1709,((E1709/D1709)^(H1709/I1709)),1)</f>
        <v>1.0022169892962849</v>
      </c>
      <c r="K1709" s="96">
        <v>1</v>
      </c>
      <c r="L1709" s="96">
        <f t="shared" ref="L1709:L1772" si="1224">TRUNC(J1709*K1709,8)</f>
        <v>1.00221698</v>
      </c>
      <c r="M1709" s="96">
        <f t="shared" ref="M1709:M1772" si="1225">TRUNC(C1709*L1709,8)</f>
        <v>1137.7433246000001</v>
      </c>
      <c r="N1709" s="24">
        <f t="shared" si="1180"/>
        <v>0</v>
      </c>
      <c r="O1709" s="95">
        <f t="shared" si="1181"/>
        <v>0</v>
      </c>
      <c r="P1709" s="96">
        <f t="shared" ref="P1709:P1772" si="1226">IF(O1709&gt;0,TRUNC(O1709*M1709,8),0)</f>
        <v>0</v>
      </c>
      <c r="Q1709" s="5">
        <f t="shared" si="1178"/>
        <v>0.12</v>
      </c>
      <c r="R1709" s="8">
        <f t="shared" ref="R1709:R1772" si="1227">ROUND((1+Q1709)^(30/360)^(H1709/I1709),9)</f>
        <v>1.007787787</v>
      </c>
      <c r="S1709" s="3">
        <f t="shared" ref="S1709:S1772" si="1228">TRUNC(M1709*(R1709-1),8)</f>
        <v>8.8605026700000007</v>
      </c>
      <c r="T1709" s="3">
        <f t="shared" ref="T1709:T1772" si="1229">IF(N1709&gt;0,P1709+S1709,0)</f>
        <v>0</v>
      </c>
      <c r="U1709" s="97" t="str">
        <f t="shared" ref="U1709" si="1230">U1708</f>
        <v>A+J=</v>
      </c>
      <c r="V1709" s="122">
        <f t="shared" si="1214"/>
        <v>46466</v>
      </c>
      <c r="W1709" s="4"/>
      <c r="X1709" s="17"/>
      <c r="Y1709" s="16"/>
      <c r="Z1709" s="16"/>
      <c r="AD1709" s="5"/>
    </row>
    <row r="1710" spans="1:30" x14ac:dyDescent="0.2">
      <c r="A1710" s="98">
        <f t="shared" si="1177"/>
        <v>46462</v>
      </c>
      <c r="B1710" s="96">
        <f t="shared" si="1216"/>
        <v>1147.10107821</v>
      </c>
      <c r="C1710" s="3">
        <f t="shared" si="1217"/>
        <v>1135.22655005</v>
      </c>
      <c r="D1710" s="99">
        <f t="shared" si="1218"/>
        <v>1088.3119999999999</v>
      </c>
      <c r="E1710" s="120">
        <f>IF(DAY(A1709)=$A$5,VLOOKUP(A1709,[1]A!$E$15:$G$200,3),E1709)</f>
        <v>1091.25</v>
      </c>
      <c r="F1710" s="100">
        <f t="shared" si="1219"/>
        <v>45312</v>
      </c>
      <c r="G1710" s="141">
        <f t="shared" si="1220"/>
        <v>2.6995934989231252E-3</v>
      </c>
      <c r="H1710" s="101">
        <f t="shared" si="1221"/>
        <v>24</v>
      </c>
      <c r="I1710" s="101">
        <f t="shared" si="1222"/>
        <v>28</v>
      </c>
      <c r="J1710" s="96">
        <f t="shared" si="1223"/>
        <v>1.0023134915508536</v>
      </c>
      <c r="K1710" s="96">
        <v>1</v>
      </c>
      <c r="L1710" s="96">
        <f t="shared" si="1224"/>
        <v>1.0023134899999999</v>
      </c>
      <c r="M1710" s="96">
        <f t="shared" si="1225"/>
        <v>1137.85288532</v>
      </c>
      <c r="N1710" s="24">
        <f t="shared" si="1180"/>
        <v>0</v>
      </c>
      <c r="O1710" s="95">
        <f t="shared" si="1181"/>
        <v>0</v>
      </c>
      <c r="P1710" s="96">
        <f t="shared" si="1226"/>
        <v>0</v>
      </c>
      <c r="Q1710" s="5">
        <f t="shared" si="1178"/>
        <v>0.12</v>
      </c>
      <c r="R1710" s="8">
        <f t="shared" si="1227"/>
        <v>1.0081277580000001</v>
      </c>
      <c r="S1710" s="3">
        <f t="shared" si="1228"/>
        <v>9.2481928900000003</v>
      </c>
      <c r="T1710" s="3">
        <f t="shared" si="1229"/>
        <v>0</v>
      </c>
      <c r="U1710" s="97" t="str">
        <f t="shared" ref="U1710" si="1231">U1709</f>
        <v>A+J=</v>
      </c>
      <c r="V1710" s="122">
        <f t="shared" si="1214"/>
        <v>46466</v>
      </c>
      <c r="W1710" s="4"/>
      <c r="X1710" s="17"/>
      <c r="Y1710" s="16"/>
      <c r="Z1710" s="16"/>
      <c r="AD1710" s="5"/>
    </row>
    <row r="1711" spans="1:30" x14ac:dyDescent="0.2">
      <c r="A1711" s="98">
        <f t="shared" si="1177"/>
        <v>46463</v>
      </c>
      <c r="B1711" s="96">
        <f t="shared" si="1216"/>
        <v>1147.59853563</v>
      </c>
      <c r="C1711" s="3">
        <f t="shared" si="1217"/>
        <v>1135.22655005</v>
      </c>
      <c r="D1711" s="99">
        <f t="shared" si="1218"/>
        <v>1088.3119999999999</v>
      </c>
      <c r="E1711" s="120">
        <f>IF(DAY(A1710)=$A$5,VLOOKUP(A1710,[1]A!$E$15:$G$200,3),E1710)</f>
        <v>1091.25</v>
      </c>
      <c r="F1711" s="100">
        <f t="shared" si="1219"/>
        <v>45312</v>
      </c>
      <c r="G1711" s="141">
        <f t="shared" si="1220"/>
        <v>2.6995934989231252E-3</v>
      </c>
      <c r="H1711" s="101">
        <f t="shared" si="1221"/>
        <v>25</v>
      </c>
      <c r="I1711" s="101">
        <f t="shared" si="1222"/>
        <v>28</v>
      </c>
      <c r="J1711" s="96">
        <f t="shared" si="1223"/>
        <v>1.0024100030975072</v>
      </c>
      <c r="K1711" s="96">
        <v>1</v>
      </c>
      <c r="L1711" s="96">
        <f t="shared" si="1224"/>
        <v>1.00241</v>
      </c>
      <c r="M1711" s="96">
        <f t="shared" si="1225"/>
        <v>1137.9624460299999</v>
      </c>
      <c r="N1711" s="24">
        <f t="shared" si="1180"/>
        <v>0</v>
      </c>
      <c r="O1711" s="95">
        <f t="shared" si="1181"/>
        <v>0</v>
      </c>
      <c r="P1711" s="96">
        <f t="shared" si="1226"/>
        <v>0</v>
      </c>
      <c r="Q1711" s="5">
        <f t="shared" si="1178"/>
        <v>0.12</v>
      </c>
      <c r="R1711" s="8">
        <f t="shared" si="1227"/>
        <v>1.008467845</v>
      </c>
      <c r="S1711" s="3">
        <f t="shared" si="1228"/>
        <v>9.6360896</v>
      </c>
      <c r="T1711" s="3">
        <f t="shared" si="1229"/>
        <v>0</v>
      </c>
      <c r="U1711" s="97" t="str">
        <f t="shared" ref="U1711" si="1232">U1710</f>
        <v>A+J=</v>
      </c>
      <c r="V1711" s="122">
        <f t="shared" si="1214"/>
        <v>46466</v>
      </c>
      <c r="W1711" s="4"/>
      <c r="X1711" s="17"/>
      <c r="Y1711" s="16"/>
      <c r="Z1711" s="16"/>
      <c r="AD1711" s="5"/>
    </row>
    <row r="1712" spans="1:30" x14ac:dyDescent="0.2">
      <c r="A1712" s="98">
        <f t="shared" si="1177"/>
        <v>46464</v>
      </c>
      <c r="B1712" s="96">
        <f t="shared" si="1216"/>
        <v>1148.0962087799999</v>
      </c>
      <c r="C1712" s="3">
        <f t="shared" si="1217"/>
        <v>1135.22655005</v>
      </c>
      <c r="D1712" s="99">
        <f t="shared" si="1218"/>
        <v>1088.3119999999999</v>
      </c>
      <c r="E1712" s="120">
        <f>IF(DAY(A1711)=$A$5,VLOOKUP(A1711,[1]A!$E$15:$G$200,3),E1711)</f>
        <v>1091.25</v>
      </c>
      <c r="F1712" s="100">
        <f t="shared" si="1219"/>
        <v>45312</v>
      </c>
      <c r="G1712" s="141">
        <f t="shared" si="1220"/>
        <v>2.6995934989231252E-3</v>
      </c>
      <c r="H1712" s="101">
        <f t="shared" si="1221"/>
        <v>26</v>
      </c>
      <c r="I1712" s="101">
        <f t="shared" si="1222"/>
        <v>28</v>
      </c>
      <c r="J1712" s="96">
        <f t="shared" si="1223"/>
        <v>1.00250652393714</v>
      </c>
      <c r="K1712" s="96">
        <v>1</v>
      </c>
      <c r="L1712" s="96">
        <f t="shared" si="1224"/>
        <v>1.0025065200000001</v>
      </c>
      <c r="M1712" s="96">
        <f t="shared" si="1225"/>
        <v>1138.0720180999999</v>
      </c>
      <c r="N1712" s="24">
        <f t="shared" si="1180"/>
        <v>0</v>
      </c>
      <c r="O1712" s="95">
        <f t="shared" si="1181"/>
        <v>0</v>
      </c>
      <c r="P1712" s="96">
        <f t="shared" si="1226"/>
        <v>0</v>
      </c>
      <c r="Q1712" s="5">
        <f t="shared" si="1178"/>
        <v>0.12</v>
      </c>
      <c r="R1712" s="8">
        <f t="shared" si="1227"/>
        <v>1.008808046</v>
      </c>
      <c r="S1712" s="3">
        <f t="shared" si="1228"/>
        <v>10.02419068</v>
      </c>
      <c r="T1712" s="3">
        <f t="shared" si="1229"/>
        <v>0</v>
      </c>
      <c r="U1712" s="97" t="str">
        <f t="shared" ref="U1712" si="1233">U1711</f>
        <v>A+J=</v>
      </c>
      <c r="V1712" s="122">
        <f t="shared" si="1214"/>
        <v>46466</v>
      </c>
      <c r="W1712" s="4"/>
      <c r="X1712" s="17"/>
      <c r="Y1712" s="16"/>
      <c r="Z1712" s="16"/>
      <c r="AD1712" s="5"/>
    </row>
    <row r="1713" spans="1:30" x14ac:dyDescent="0.2">
      <c r="A1713" s="98">
        <f t="shared" si="1177"/>
        <v>46465</v>
      </c>
      <c r="B1713" s="96">
        <f t="shared" si="1216"/>
        <v>1148.5940988299999</v>
      </c>
      <c r="C1713" s="3">
        <f t="shared" si="1217"/>
        <v>1135.22655005</v>
      </c>
      <c r="D1713" s="99">
        <f t="shared" si="1218"/>
        <v>1088.3119999999999</v>
      </c>
      <c r="E1713" s="120">
        <f>IF(DAY(A1712)=$A$5,VLOOKUP(A1712,[1]A!$E$15:$G$200,3),E1712)</f>
        <v>1091.25</v>
      </c>
      <c r="F1713" s="100">
        <f t="shared" si="1219"/>
        <v>45312</v>
      </c>
      <c r="G1713" s="141">
        <f t="shared" si="1220"/>
        <v>2.6995934989231252E-3</v>
      </c>
      <c r="H1713" s="101">
        <f t="shared" si="1221"/>
        <v>27</v>
      </c>
      <c r="I1713" s="101">
        <f t="shared" si="1222"/>
        <v>28</v>
      </c>
      <c r="J1713" s="96">
        <f t="shared" si="1223"/>
        <v>1.002603054070647</v>
      </c>
      <c r="K1713" s="96">
        <v>1</v>
      </c>
      <c r="L1713" s="96">
        <f t="shared" si="1224"/>
        <v>1.0026030500000001</v>
      </c>
      <c r="M1713" s="96">
        <f t="shared" si="1225"/>
        <v>1138.18160152</v>
      </c>
      <c r="N1713" s="24">
        <f t="shared" si="1180"/>
        <v>0</v>
      </c>
      <c r="O1713" s="95">
        <f t="shared" si="1181"/>
        <v>0</v>
      </c>
      <c r="P1713" s="96">
        <f t="shared" si="1226"/>
        <v>0</v>
      </c>
      <c r="Q1713" s="5">
        <f t="shared" si="1178"/>
        <v>0.12</v>
      </c>
      <c r="R1713" s="8">
        <f t="shared" si="1227"/>
        <v>1.0091483619999999</v>
      </c>
      <c r="S1713" s="3">
        <f t="shared" si="1228"/>
        <v>10.412497309999999</v>
      </c>
      <c r="T1713" s="3">
        <f t="shared" si="1229"/>
        <v>0</v>
      </c>
      <c r="U1713" s="97" t="str">
        <f t="shared" ref="U1713" si="1234">U1712</f>
        <v>A+J=</v>
      </c>
      <c r="V1713" s="122">
        <f t="shared" si="1214"/>
        <v>46466</v>
      </c>
      <c r="W1713" s="4"/>
      <c r="X1713" s="17"/>
      <c r="Y1713" s="16"/>
      <c r="Z1713" s="16"/>
      <c r="AD1713" s="5"/>
    </row>
    <row r="1714" spans="1:30" x14ac:dyDescent="0.2">
      <c r="A1714" s="98">
        <f t="shared" si="1177"/>
        <v>46466</v>
      </c>
      <c r="B1714" s="96">
        <f t="shared" si="1216"/>
        <v>1149.0922058200001</v>
      </c>
      <c r="C1714" s="3">
        <f t="shared" si="1217"/>
        <v>1135.22655005</v>
      </c>
      <c r="D1714" s="99">
        <f t="shared" si="1218"/>
        <v>1088.3119999999999</v>
      </c>
      <c r="E1714" s="120">
        <f>IF(DAY(A1713)=$A$5,VLOOKUP(A1713,[1]A!$E$15:$G$200,3),E1713)</f>
        <v>1091.25</v>
      </c>
      <c r="F1714" s="100">
        <f t="shared" si="1219"/>
        <v>45312</v>
      </c>
      <c r="G1714" s="141">
        <f t="shared" si="1220"/>
        <v>2.6995934989231252E-3</v>
      </c>
      <c r="H1714" s="101">
        <f t="shared" si="1221"/>
        <v>28</v>
      </c>
      <c r="I1714" s="101">
        <f t="shared" si="1222"/>
        <v>28</v>
      </c>
      <c r="J1714" s="96">
        <f t="shared" si="1223"/>
        <v>1.0026995934989231</v>
      </c>
      <c r="K1714" s="96">
        <v>1</v>
      </c>
      <c r="L1714" s="96">
        <f t="shared" si="1224"/>
        <v>1.00269959</v>
      </c>
      <c r="M1714" s="96">
        <f t="shared" si="1225"/>
        <v>1138.29119629</v>
      </c>
      <c r="N1714" s="24">
        <f t="shared" si="1180"/>
        <v>56</v>
      </c>
      <c r="O1714" s="95">
        <f t="shared" si="1181"/>
        <v>5.0000000000000001E-3</v>
      </c>
      <c r="P1714" s="96">
        <f t="shared" si="1226"/>
        <v>5.6914559799999997</v>
      </c>
      <c r="Q1714" s="5">
        <f t="shared" si="1178"/>
        <v>0.12</v>
      </c>
      <c r="R1714" s="8">
        <f t="shared" si="1227"/>
        <v>1.0094887930000001</v>
      </c>
      <c r="S1714" s="3">
        <f t="shared" si="1228"/>
        <v>10.80100953</v>
      </c>
      <c r="T1714" s="3">
        <f t="shared" si="1229"/>
        <v>16.492465509999999</v>
      </c>
      <c r="U1714" s="97" t="str">
        <f t="shared" ref="U1714" si="1235">U1713</f>
        <v>A+J=</v>
      </c>
      <c r="V1714" s="122">
        <f t="shared" si="1214"/>
        <v>46466</v>
      </c>
      <c r="W1714" s="4"/>
      <c r="X1714" s="17"/>
      <c r="Y1714" s="16"/>
      <c r="Z1714" s="16"/>
      <c r="AD1714" s="5"/>
    </row>
    <row r="1715" spans="1:30" x14ac:dyDescent="0.2">
      <c r="A1715" s="98">
        <f t="shared" si="1177"/>
        <v>46467</v>
      </c>
      <c r="B1715" s="96">
        <f t="shared" si="1216"/>
        <v>1133.0433677200001</v>
      </c>
      <c r="C1715" s="3">
        <f t="shared" si="1217"/>
        <v>1132.59974031</v>
      </c>
      <c r="D1715" s="99">
        <f t="shared" si="1218"/>
        <v>1088.3119999999999</v>
      </c>
      <c r="E1715" s="120">
        <f>IF(DAY(A1714)=$A$5,VLOOKUP(A1714,[1]A!$E$15:$G$200,3),E1714)</f>
        <v>1091.25</v>
      </c>
      <c r="F1715" s="100">
        <f t="shared" si="1219"/>
        <v>45312</v>
      </c>
      <c r="G1715" s="141">
        <f t="shared" si="1220"/>
        <v>2.6995934989231252E-3</v>
      </c>
      <c r="H1715" s="101">
        <f t="shared" si="1221"/>
        <v>1</v>
      </c>
      <c r="I1715" s="101">
        <f t="shared" si="1222"/>
        <v>31</v>
      </c>
      <c r="J1715" s="96">
        <f t="shared" si="1223"/>
        <v>1.0000869701088155</v>
      </c>
      <c r="K1715" s="96">
        <v>1</v>
      </c>
      <c r="L1715" s="96">
        <f t="shared" si="1224"/>
        <v>1.0000869699999999</v>
      </c>
      <c r="M1715" s="96">
        <f t="shared" si="1225"/>
        <v>1132.6982425000001</v>
      </c>
      <c r="N1715" s="24">
        <f t="shared" si="1180"/>
        <v>0</v>
      </c>
      <c r="O1715" s="95">
        <f t="shared" si="1181"/>
        <v>0</v>
      </c>
      <c r="P1715" s="96">
        <f t="shared" si="1226"/>
        <v>0</v>
      </c>
      <c r="Q1715" s="5">
        <f t="shared" si="1178"/>
        <v>0.12</v>
      </c>
      <c r="R1715" s="8">
        <f t="shared" si="1227"/>
        <v>1.0003046929999999</v>
      </c>
      <c r="S1715" s="3">
        <f t="shared" si="1228"/>
        <v>0.34512522000000001</v>
      </c>
      <c r="T1715" s="3">
        <f t="shared" si="1229"/>
        <v>0</v>
      </c>
      <c r="U1715" s="97" t="str">
        <f t="shared" ref="U1715" si="1236">U1714</f>
        <v>A+J=</v>
      </c>
      <c r="V1715" s="122">
        <f t="shared" si="1214"/>
        <v>46497</v>
      </c>
      <c r="W1715" s="4"/>
      <c r="X1715" s="17"/>
      <c r="Y1715" s="16"/>
      <c r="Z1715" s="16"/>
      <c r="AD1715" s="5"/>
    </row>
    <row r="1716" spans="1:30" x14ac:dyDescent="0.2">
      <c r="A1716" s="98">
        <f t="shared" si="1177"/>
        <v>46468</v>
      </c>
      <c r="B1716" s="96">
        <f t="shared" si="1216"/>
        <v>1133.4871616500002</v>
      </c>
      <c r="C1716" s="3">
        <f t="shared" si="1217"/>
        <v>1132.59974031</v>
      </c>
      <c r="D1716" s="99">
        <f t="shared" si="1218"/>
        <v>1088.3119999999999</v>
      </c>
      <c r="E1716" s="120">
        <f>IF(DAY(A1715)=$A$5,VLOOKUP(A1715,[1]A!$E$15:$G$200,3),E1715)</f>
        <v>1091.25</v>
      </c>
      <c r="F1716" s="100">
        <f t="shared" si="1219"/>
        <v>45312</v>
      </c>
      <c r="G1716" s="141">
        <f t="shared" si="1220"/>
        <v>2.6995934989231252E-3</v>
      </c>
      <c r="H1716" s="101">
        <f t="shared" si="1221"/>
        <v>2</v>
      </c>
      <c r="I1716" s="101">
        <f t="shared" si="1222"/>
        <v>31</v>
      </c>
      <c r="J1716" s="96">
        <f t="shared" si="1223"/>
        <v>1.0001739477814309</v>
      </c>
      <c r="K1716" s="96">
        <v>1</v>
      </c>
      <c r="L1716" s="96">
        <f t="shared" si="1224"/>
        <v>1.00017394</v>
      </c>
      <c r="M1716" s="96">
        <f t="shared" si="1225"/>
        <v>1132.7967447000001</v>
      </c>
      <c r="N1716" s="24">
        <f t="shared" si="1180"/>
        <v>0</v>
      </c>
      <c r="O1716" s="95">
        <f t="shared" si="1181"/>
        <v>0</v>
      </c>
      <c r="P1716" s="96">
        <f t="shared" si="1226"/>
        <v>0</v>
      </c>
      <c r="Q1716" s="5">
        <f t="shared" si="1178"/>
        <v>0.12</v>
      </c>
      <c r="R1716" s="8">
        <f t="shared" si="1227"/>
        <v>1.0006094800000001</v>
      </c>
      <c r="S1716" s="3">
        <f t="shared" si="1228"/>
        <v>0.69041695000000003</v>
      </c>
      <c r="T1716" s="3">
        <f t="shared" si="1229"/>
        <v>0</v>
      </c>
      <c r="U1716" s="97" t="str">
        <f t="shared" ref="U1716" si="1237">U1715</f>
        <v>A+J=</v>
      </c>
      <c r="V1716" s="122">
        <f t="shared" si="1214"/>
        <v>46497</v>
      </c>
      <c r="W1716" s="4"/>
      <c r="X1716" s="17"/>
      <c r="Y1716" s="16"/>
      <c r="Z1716" s="16"/>
      <c r="AD1716" s="5"/>
    </row>
    <row r="1717" spans="1:30" x14ac:dyDescent="0.2">
      <c r="A1717" s="98">
        <f t="shared" si="1177"/>
        <v>46469</v>
      </c>
      <c r="B1717" s="96">
        <f t="shared" si="1216"/>
        <v>1133.9311425400001</v>
      </c>
      <c r="C1717" s="3">
        <f t="shared" si="1217"/>
        <v>1132.59974031</v>
      </c>
      <c r="D1717" s="99">
        <f t="shared" si="1218"/>
        <v>1088.3119999999999</v>
      </c>
      <c r="E1717" s="120">
        <f>IF(DAY(A1716)=$A$5,VLOOKUP(A1716,[1]A!$E$15:$G$200,3),E1716)</f>
        <v>1091.25</v>
      </c>
      <c r="F1717" s="100">
        <f t="shared" si="1219"/>
        <v>45312</v>
      </c>
      <c r="G1717" s="141">
        <f t="shared" si="1220"/>
        <v>2.6995934989231252E-3</v>
      </c>
      <c r="H1717" s="101">
        <f t="shared" si="1221"/>
        <v>3</v>
      </c>
      <c r="I1717" s="101">
        <f t="shared" si="1222"/>
        <v>31</v>
      </c>
      <c r="J1717" s="96">
        <f t="shared" si="1223"/>
        <v>1.0002609330185039</v>
      </c>
      <c r="K1717" s="96">
        <v>1</v>
      </c>
      <c r="L1717" s="96">
        <f t="shared" si="1224"/>
        <v>1.00026093</v>
      </c>
      <c r="M1717" s="96">
        <f t="shared" si="1225"/>
        <v>1132.8952695600001</v>
      </c>
      <c r="N1717" s="24">
        <f t="shared" si="1180"/>
        <v>0</v>
      </c>
      <c r="O1717" s="95">
        <f t="shared" si="1181"/>
        <v>0</v>
      </c>
      <c r="P1717" s="96">
        <f t="shared" si="1226"/>
        <v>0</v>
      </c>
      <c r="Q1717" s="5">
        <f t="shared" si="1178"/>
        <v>0.12</v>
      </c>
      <c r="R1717" s="8">
        <f t="shared" si="1227"/>
        <v>1.000914359</v>
      </c>
      <c r="S1717" s="3">
        <f t="shared" si="1228"/>
        <v>1.0358729799999999</v>
      </c>
      <c r="T1717" s="3">
        <f t="shared" si="1229"/>
        <v>0</v>
      </c>
      <c r="U1717" s="97" t="str">
        <f t="shared" ref="U1717" si="1238">U1716</f>
        <v>A+J=</v>
      </c>
      <c r="V1717" s="122">
        <f t="shared" si="1214"/>
        <v>46497</v>
      </c>
      <c r="W1717" s="4"/>
      <c r="X1717" s="17"/>
      <c r="Y1717" s="16"/>
      <c r="Z1717" s="16"/>
      <c r="AD1717" s="5"/>
    </row>
    <row r="1718" spans="1:30" x14ac:dyDescent="0.2">
      <c r="A1718" s="98">
        <f t="shared" si="1177"/>
        <v>46470</v>
      </c>
      <c r="B1718" s="96">
        <f t="shared" si="1216"/>
        <v>1134.37528886</v>
      </c>
      <c r="C1718" s="3">
        <f t="shared" si="1217"/>
        <v>1132.59974031</v>
      </c>
      <c r="D1718" s="99">
        <f t="shared" si="1218"/>
        <v>1088.3119999999999</v>
      </c>
      <c r="E1718" s="120">
        <f>IF(DAY(A1717)=$A$5,VLOOKUP(A1717,[1]A!$E$15:$G$200,3),E1717)</f>
        <v>1091.25</v>
      </c>
      <c r="F1718" s="100">
        <f t="shared" si="1219"/>
        <v>45312</v>
      </c>
      <c r="G1718" s="141">
        <f t="shared" si="1220"/>
        <v>2.6995934989231252E-3</v>
      </c>
      <c r="H1718" s="101">
        <f t="shared" si="1221"/>
        <v>4</v>
      </c>
      <c r="I1718" s="101">
        <f t="shared" si="1222"/>
        <v>31</v>
      </c>
      <c r="J1718" s="96">
        <f t="shared" si="1223"/>
        <v>1.0003479258206924</v>
      </c>
      <c r="K1718" s="96">
        <v>1</v>
      </c>
      <c r="L1718" s="96">
        <f t="shared" si="1224"/>
        <v>1.0003479200000001</v>
      </c>
      <c r="M1718" s="96">
        <f t="shared" si="1225"/>
        <v>1132.99379441</v>
      </c>
      <c r="N1718" s="24">
        <f t="shared" si="1180"/>
        <v>0</v>
      </c>
      <c r="O1718" s="95">
        <f t="shared" si="1181"/>
        <v>0</v>
      </c>
      <c r="P1718" s="96">
        <f t="shared" si="1226"/>
        <v>0</v>
      </c>
      <c r="Q1718" s="5">
        <f t="shared" si="1178"/>
        <v>0.12</v>
      </c>
      <c r="R1718" s="8">
        <f t="shared" si="1227"/>
        <v>1.0012193309999999</v>
      </c>
      <c r="S1718" s="3">
        <f t="shared" si="1228"/>
        <v>1.3814944499999999</v>
      </c>
      <c r="T1718" s="3">
        <f t="shared" si="1229"/>
        <v>0</v>
      </c>
      <c r="U1718" s="97" t="str">
        <f t="shared" ref="U1718" si="1239">U1717</f>
        <v>A+J=</v>
      </c>
      <c r="V1718" s="122">
        <f t="shared" si="1214"/>
        <v>46497</v>
      </c>
      <c r="W1718" s="4"/>
      <c r="X1718" s="17"/>
      <c r="Y1718" s="16"/>
      <c r="Z1718" s="16"/>
      <c r="AD1718" s="5"/>
    </row>
    <row r="1719" spans="1:30" x14ac:dyDescent="0.2">
      <c r="A1719" s="98">
        <f t="shared" si="1177"/>
        <v>46471</v>
      </c>
      <c r="B1719" s="96">
        <f t="shared" si="1216"/>
        <v>1134.8196119899999</v>
      </c>
      <c r="C1719" s="3">
        <f t="shared" si="1217"/>
        <v>1132.59974031</v>
      </c>
      <c r="D1719" s="99">
        <f t="shared" si="1218"/>
        <v>1088.3119999999999</v>
      </c>
      <c r="E1719" s="120">
        <f>IF(DAY(A1718)=$A$5,VLOOKUP(A1718,[1]A!$E$15:$G$200,3),E1718)</f>
        <v>1091.25</v>
      </c>
      <c r="F1719" s="100">
        <f t="shared" si="1219"/>
        <v>45312</v>
      </c>
      <c r="G1719" s="141">
        <f t="shared" si="1220"/>
        <v>2.6995934989231252E-3</v>
      </c>
      <c r="H1719" s="101">
        <f t="shared" si="1221"/>
        <v>5</v>
      </c>
      <c r="I1719" s="101">
        <f t="shared" si="1222"/>
        <v>31</v>
      </c>
      <c r="J1719" s="96">
        <f t="shared" si="1223"/>
        <v>1.0004349261886545</v>
      </c>
      <c r="K1719" s="96">
        <v>1</v>
      </c>
      <c r="L1719" s="96">
        <f t="shared" si="1224"/>
        <v>1.00043492</v>
      </c>
      <c r="M1719" s="96">
        <f t="shared" si="1225"/>
        <v>1133.09233058</v>
      </c>
      <c r="N1719" s="24">
        <f t="shared" si="1180"/>
        <v>0</v>
      </c>
      <c r="O1719" s="95">
        <f t="shared" si="1181"/>
        <v>0</v>
      </c>
      <c r="P1719" s="96">
        <f t="shared" si="1226"/>
        <v>0</v>
      </c>
      <c r="Q1719" s="5">
        <f t="shared" si="1178"/>
        <v>0.12</v>
      </c>
      <c r="R1719" s="8">
        <f t="shared" si="1227"/>
        <v>1.001524396</v>
      </c>
      <c r="S1719" s="3">
        <f t="shared" si="1228"/>
        <v>1.72728141</v>
      </c>
      <c r="T1719" s="3">
        <f t="shared" si="1229"/>
        <v>0</v>
      </c>
      <c r="U1719" s="97" t="str">
        <f t="shared" ref="U1719" si="1240">U1718</f>
        <v>A+J=</v>
      </c>
      <c r="V1719" s="122">
        <f t="shared" si="1214"/>
        <v>46497</v>
      </c>
      <c r="W1719" s="4"/>
      <c r="X1719" s="17"/>
      <c r="Y1719" s="16"/>
      <c r="Z1719" s="16"/>
      <c r="AD1719" s="5"/>
    </row>
    <row r="1720" spans="1:30" x14ac:dyDescent="0.2">
      <c r="A1720" s="98">
        <f t="shared" si="1177"/>
        <v>46472</v>
      </c>
      <c r="B1720" s="96">
        <f t="shared" si="1216"/>
        <v>1135.2641119900002</v>
      </c>
      <c r="C1720" s="3">
        <f t="shared" si="1217"/>
        <v>1132.59974031</v>
      </c>
      <c r="D1720" s="99">
        <f t="shared" si="1218"/>
        <v>1088.3119999999999</v>
      </c>
      <c r="E1720" s="120">
        <f>IF(DAY(A1719)=$A$5,VLOOKUP(A1719,[1]A!$E$15:$G$200,3),E1719)</f>
        <v>1091.25</v>
      </c>
      <c r="F1720" s="100">
        <f t="shared" si="1219"/>
        <v>45312</v>
      </c>
      <c r="G1720" s="141">
        <f t="shared" si="1220"/>
        <v>2.6995934989231252E-3</v>
      </c>
      <c r="H1720" s="101">
        <f t="shared" si="1221"/>
        <v>6</v>
      </c>
      <c r="I1720" s="101">
        <f t="shared" si="1222"/>
        <v>31</v>
      </c>
      <c r="J1720" s="96">
        <f t="shared" si="1223"/>
        <v>1.000521934123048</v>
      </c>
      <c r="K1720" s="96">
        <v>1</v>
      </c>
      <c r="L1720" s="96">
        <f t="shared" si="1224"/>
        <v>1.0005219299999999</v>
      </c>
      <c r="M1720" s="96">
        <f t="shared" si="1225"/>
        <v>1133.1908780900001</v>
      </c>
      <c r="N1720" s="24">
        <f t="shared" si="1180"/>
        <v>0</v>
      </c>
      <c r="O1720" s="95">
        <f t="shared" si="1181"/>
        <v>0</v>
      </c>
      <c r="P1720" s="96">
        <f t="shared" si="1226"/>
        <v>0</v>
      </c>
      <c r="Q1720" s="5">
        <f t="shared" si="1178"/>
        <v>0.12</v>
      </c>
      <c r="R1720" s="8">
        <f t="shared" si="1227"/>
        <v>1.001829554</v>
      </c>
      <c r="S1720" s="3">
        <f t="shared" si="1228"/>
        <v>2.0732339</v>
      </c>
      <c r="T1720" s="3">
        <f t="shared" si="1229"/>
        <v>0</v>
      </c>
      <c r="U1720" s="97" t="str">
        <f t="shared" ref="U1720" si="1241">U1719</f>
        <v>A+J=</v>
      </c>
      <c r="V1720" s="122">
        <f t="shared" si="1214"/>
        <v>46497</v>
      </c>
      <c r="W1720" s="4"/>
      <c r="X1720" s="17"/>
      <c r="Y1720" s="16"/>
      <c r="Z1720" s="16"/>
      <c r="AD1720" s="5"/>
    </row>
    <row r="1721" spans="1:30" x14ac:dyDescent="0.2">
      <c r="A1721" s="98">
        <f t="shared" si="1177"/>
        <v>46473</v>
      </c>
      <c r="B1721" s="96">
        <f t="shared" si="1216"/>
        <v>1135.70877638</v>
      </c>
      <c r="C1721" s="3">
        <f t="shared" si="1217"/>
        <v>1132.59974031</v>
      </c>
      <c r="D1721" s="99">
        <f t="shared" si="1218"/>
        <v>1088.3119999999999</v>
      </c>
      <c r="E1721" s="120">
        <f>IF(DAY(A1720)=$A$5,VLOOKUP(A1720,[1]A!$E$15:$G$200,3),E1720)</f>
        <v>1091.25</v>
      </c>
      <c r="F1721" s="100">
        <f t="shared" si="1219"/>
        <v>45312</v>
      </c>
      <c r="G1721" s="141">
        <f t="shared" si="1220"/>
        <v>2.6995934989231252E-3</v>
      </c>
      <c r="H1721" s="101">
        <f t="shared" si="1221"/>
        <v>7</v>
      </c>
      <c r="I1721" s="101">
        <f t="shared" si="1222"/>
        <v>31</v>
      </c>
      <c r="J1721" s="96">
        <f t="shared" si="1223"/>
        <v>1.000608949624531</v>
      </c>
      <c r="K1721" s="96">
        <v>1</v>
      </c>
      <c r="L1721" s="96">
        <f t="shared" si="1224"/>
        <v>1.00060894</v>
      </c>
      <c r="M1721" s="96">
        <f t="shared" si="1225"/>
        <v>1133.2894255900001</v>
      </c>
      <c r="N1721" s="24">
        <f t="shared" si="1180"/>
        <v>0</v>
      </c>
      <c r="O1721" s="95">
        <f t="shared" si="1181"/>
        <v>0</v>
      </c>
      <c r="P1721" s="96">
        <f t="shared" si="1226"/>
        <v>0</v>
      </c>
      <c r="Q1721" s="5">
        <f t="shared" si="1178"/>
        <v>0.12</v>
      </c>
      <c r="R1721" s="8">
        <f t="shared" si="1227"/>
        <v>1.002134804</v>
      </c>
      <c r="S1721" s="3">
        <f t="shared" si="1228"/>
        <v>2.4193507900000002</v>
      </c>
      <c r="T1721" s="3">
        <f t="shared" si="1229"/>
        <v>0</v>
      </c>
      <c r="U1721" s="97" t="str">
        <f t="shared" ref="U1721" si="1242">U1720</f>
        <v>A+J=</v>
      </c>
      <c r="V1721" s="122">
        <f t="shared" si="1214"/>
        <v>46497</v>
      </c>
      <c r="W1721" s="4"/>
      <c r="X1721" s="17"/>
      <c r="Y1721" s="16"/>
      <c r="Z1721" s="16"/>
      <c r="AD1721" s="5"/>
    </row>
    <row r="1722" spans="1:30" x14ac:dyDescent="0.2">
      <c r="A1722" s="98">
        <f t="shared" si="1177"/>
        <v>46474</v>
      </c>
      <c r="B1722" s="96">
        <f t="shared" si="1216"/>
        <v>1136.1536302000002</v>
      </c>
      <c r="C1722" s="3">
        <f t="shared" si="1217"/>
        <v>1132.59974031</v>
      </c>
      <c r="D1722" s="99">
        <f t="shared" si="1218"/>
        <v>1088.3119999999999</v>
      </c>
      <c r="E1722" s="120">
        <f>IF(DAY(A1721)=$A$5,VLOOKUP(A1721,[1]A!$E$15:$G$200,3),E1721)</f>
        <v>1091.25</v>
      </c>
      <c r="F1722" s="100">
        <f t="shared" si="1219"/>
        <v>45312</v>
      </c>
      <c r="G1722" s="141">
        <f t="shared" si="1220"/>
        <v>2.6995934989231252E-3</v>
      </c>
      <c r="H1722" s="101">
        <f t="shared" si="1221"/>
        <v>8</v>
      </c>
      <c r="I1722" s="101">
        <f t="shared" si="1222"/>
        <v>31</v>
      </c>
      <c r="J1722" s="96">
        <f t="shared" si="1223"/>
        <v>1.0006959726937616</v>
      </c>
      <c r="K1722" s="96">
        <v>1</v>
      </c>
      <c r="L1722" s="96">
        <f t="shared" si="1224"/>
        <v>1.00069597</v>
      </c>
      <c r="M1722" s="96">
        <f t="shared" si="1225"/>
        <v>1133.3879957500001</v>
      </c>
      <c r="N1722" s="24">
        <f t="shared" si="1180"/>
        <v>0</v>
      </c>
      <c r="O1722" s="95">
        <f t="shared" si="1181"/>
        <v>0</v>
      </c>
      <c r="P1722" s="96">
        <f t="shared" si="1226"/>
        <v>0</v>
      </c>
      <c r="Q1722" s="5">
        <f t="shared" si="1178"/>
        <v>0.12</v>
      </c>
      <c r="R1722" s="8">
        <f t="shared" si="1227"/>
        <v>1.002440148</v>
      </c>
      <c r="S1722" s="3">
        <f t="shared" si="1228"/>
        <v>2.7656344499999999</v>
      </c>
      <c r="T1722" s="3">
        <f t="shared" si="1229"/>
        <v>0</v>
      </c>
      <c r="U1722" s="97" t="str">
        <f t="shared" ref="U1722" si="1243">U1721</f>
        <v>A+J=</v>
      </c>
      <c r="V1722" s="122">
        <f t="shared" si="1214"/>
        <v>46497</v>
      </c>
      <c r="W1722" s="4"/>
      <c r="X1722" s="17"/>
      <c r="Y1722" s="16"/>
      <c r="Z1722" s="16"/>
      <c r="AD1722" s="5"/>
    </row>
    <row r="1723" spans="1:30" x14ac:dyDescent="0.2">
      <c r="A1723" s="98">
        <f t="shared" si="1177"/>
        <v>46475</v>
      </c>
      <c r="B1723" s="96">
        <f t="shared" si="1216"/>
        <v>1136.5986496099999</v>
      </c>
      <c r="C1723" s="3">
        <f t="shared" si="1217"/>
        <v>1132.59974031</v>
      </c>
      <c r="D1723" s="99">
        <f t="shared" si="1218"/>
        <v>1088.3119999999999</v>
      </c>
      <c r="E1723" s="120">
        <f>IF(DAY(A1722)=$A$5,VLOOKUP(A1722,[1]A!$E$15:$G$200,3),E1722)</f>
        <v>1091.25</v>
      </c>
      <c r="F1723" s="100">
        <f t="shared" si="1219"/>
        <v>45312</v>
      </c>
      <c r="G1723" s="141">
        <f t="shared" si="1220"/>
        <v>2.6995934989231252E-3</v>
      </c>
      <c r="H1723" s="101">
        <f t="shared" si="1221"/>
        <v>9</v>
      </c>
      <c r="I1723" s="101">
        <f t="shared" si="1222"/>
        <v>31</v>
      </c>
      <c r="J1723" s="96">
        <f t="shared" si="1223"/>
        <v>1.000783003331398</v>
      </c>
      <c r="K1723" s="96">
        <v>1</v>
      </c>
      <c r="L1723" s="96">
        <f t="shared" si="1224"/>
        <v>1.000783</v>
      </c>
      <c r="M1723" s="96">
        <f t="shared" si="1225"/>
        <v>1133.4865659</v>
      </c>
      <c r="N1723" s="24">
        <f t="shared" si="1180"/>
        <v>0</v>
      </c>
      <c r="O1723" s="95">
        <f t="shared" si="1181"/>
        <v>0</v>
      </c>
      <c r="P1723" s="96">
        <f t="shared" si="1226"/>
        <v>0</v>
      </c>
      <c r="Q1723" s="5">
        <f t="shared" si="1178"/>
        <v>0.12</v>
      </c>
      <c r="R1723" s="8">
        <f t="shared" si="1227"/>
        <v>1.002745585</v>
      </c>
      <c r="S1723" s="3">
        <f t="shared" si="1228"/>
        <v>3.1120837099999998</v>
      </c>
      <c r="T1723" s="3">
        <f t="shared" si="1229"/>
        <v>0</v>
      </c>
      <c r="U1723" s="97" t="str">
        <f t="shared" ref="U1723" si="1244">U1722</f>
        <v>A+J=</v>
      </c>
      <c r="V1723" s="122">
        <f t="shared" si="1214"/>
        <v>46497</v>
      </c>
      <c r="W1723" s="4"/>
      <c r="X1723" s="17"/>
      <c r="Y1723" s="16"/>
      <c r="Z1723" s="16"/>
      <c r="AD1723" s="5"/>
    </row>
    <row r="1724" spans="1:30" x14ac:dyDescent="0.2">
      <c r="A1724" s="98">
        <f t="shared" si="1177"/>
        <v>46476</v>
      </c>
      <c r="B1724" s="96">
        <f t="shared" si="1216"/>
        <v>1137.04384602</v>
      </c>
      <c r="C1724" s="3">
        <f t="shared" si="1217"/>
        <v>1132.59974031</v>
      </c>
      <c r="D1724" s="99">
        <f t="shared" si="1218"/>
        <v>1088.3119999999999</v>
      </c>
      <c r="E1724" s="120">
        <f>IF(DAY(A1723)=$A$5,VLOOKUP(A1723,[1]A!$E$15:$G$200,3),E1723)</f>
        <v>1091.25</v>
      </c>
      <c r="F1724" s="100">
        <f t="shared" si="1219"/>
        <v>45312</v>
      </c>
      <c r="G1724" s="141">
        <f t="shared" si="1220"/>
        <v>2.6995934989231252E-3</v>
      </c>
      <c r="H1724" s="101">
        <f t="shared" si="1221"/>
        <v>10</v>
      </c>
      <c r="I1724" s="101">
        <f t="shared" si="1222"/>
        <v>31</v>
      </c>
      <c r="J1724" s="96">
        <f t="shared" si="1223"/>
        <v>1.0008700415380984</v>
      </c>
      <c r="K1724" s="96">
        <v>1</v>
      </c>
      <c r="L1724" s="96">
        <f t="shared" si="1224"/>
        <v>1.0008700399999999</v>
      </c>
      <c r="M1724" s="96">
        <f t="shared" si="1225"/>
        <v>1133.5851473800001</v>
      </c>
      <c r="N1724" s="24">
        <f t="shared" si="1180"/>
        <v>0</v>
      </c>
      <c r="O1724" s="95">
        <f t="shared" si="1181"/>
        <v>0</v>
      </c>
      <c r="P1724" s="96">
        <f t="shared" si="1226"/>
        <v>0</v>
      </c>
      <c r="Q1724" s="5">
        <f t="shared" si="1178"/>
        <v>0.12</v>
      </c>
      <c r="R1724" s="8">
        <f t="shared" si="1227"/>
        <v>1.0030511150000001</v>
      </c>
      <c r="S1724" s="3">
        <f t="shared" si="1228"/>
        <v>3.4586986400000002</v>
      </c>
      <c r="T1724" s="3">
        <f t="shared" si="1229"/>
        <v>0</v>
      </c>
      <c r="U1724" s="97" t="str">
        <f t="shared" ref="U1724" si="1245">U1723</f>
        <v>A+J=</v>
      </c>
      <c r="V1724" s="122">
        <f t="shared" si="1214"/>
        <v>46497</v>
      </c>
      <c r="W1724" s="4"/>
      <c r="X1724" s="17"/>
      <c r="Y1724" s="16"/>
      <c r="Z1724" s="16"/>
      <c r="AD1724" s="5"/>
    </row>
    <row r="1725" spans="1:30" x14ac:dyDescent="0.2">
      <c r="A1725" s="98">
        <f t="shared" si="1177"/>
        <v>46477</v>
      </c>
      <c r="B1725" s="96">
        <f t="shared" si="1216"/>
        <v>1137.4892081099999</v>
      </c>
      <c r="C1725" s="3">
        <f t="shared" si="1217"/>
        <v>1132.59974031</v>
      </c>
      <c r="D1725" s="99">
        <f t="shared" si="1218"/>
        <v>1088.3119999999999</v>
      </c>
      <c r="E1725" s="120">
        <f>IF(DAY(A1724)=$A$5,VLOOKUP(A1724,[1]A!$E$15:$G$200,3),E1724)</f>
        <v>1091.25</v>
      </c>
      <c r="F1725" s="100">
        <f t="shared" si="1219"/>
        <v>45312</v>
      </c>
      <c r="G1725" s="141">
        <f t="shared" si="1220"/>
        <v>2.6995934989231252E-3</v>
      </c>
      <c r="H1725" s="101">
        <f t="shared" si="1221"/>
        <v>11</v>
      </c>
      <c r="I1725" s="101">
        <f t="shared" si="1222"/>
        <v>31</v>
      </c>
      <c r="J1725" s="96">
        <f t="shared" si="1223"/>
        <v>1.0009570873145213</v>
      </c>
      <c r="K1725" s="96">
        <v>1</v>
      </c>
      <c r="L1725" s="96">
        <f t="shared" si="1224"/>
        <v>1.0009570800000001</v>
      </c>
      <c r="M1725" s="96">
        <f t="shared" si="1225"/>
        <v>1133.68372886</v>
      </c>
      <c r="N1725" s="24">
        <f t="shared" si="1180"/>
        <v>0</v>
      </c>
      <c r="O1725" s="95">
        <f t="shared" si="1181"/>
        <v>0</v>
      </c>
      <c r="P1725" s="96">
        <f t="shared" si="1226"/>
        <v>0</v>
      </c>
      <c r="Q1725" s="5">
        <f t="shared" si="1178"/>
        <v>0.12</v>
      </c>
      <c r="R1725" s="8">
        <f t="shared" si="1227"/>
        <v>1.0033567379999999</v>
      </c>
      <c r="S1725" s="3">
        <f t="shared" si="1228"/>
        <v>3.8054792499999999</v>
      </c>
      <c r="T1725" s="3">
        <f t="shared" si="1229"/>
        <v>0</v>
      </c>
      <c r="U1725" s="97" t="str">
        <f t="shared" ref="U1725" si="1246">U1724</f>
        <v>A+J=</v>
      </c>
      <c r="V1725" s="122">
        <f t="shared" si="1214"/>
        <v>46497</v>
      </c>
      <c r="W1725" s="4"/>
      <c r="X1725" s="17"/>
      <c r="Y1725" s="16"/>
      <c r="Z1725" s="16"/>
      <c r="AD1725" s="5"/>
    </row>
    <row r="1726" spans="1:30" x14ac:dyDescent="0.2">
      <c r="A1726" s="98">
        <f t="shared" si="1177"/>
        <v>46478</v>
      </c>
      <c r="B1726" s="96">
        <f t="shared" si="1216"/>
        <v>1137.9347586400002</v>
      </c>
      <c r="C1726" s="3">
        <f t="shared" si="1217"/>
        <v>1132.59974031</v>
      </c>
      <c r="D1726" s="99">
        <f t="shared" si="1218"/>
        <v>1088.3119999999999</v>
      </c>
      <c r="E1726" s="120">
        <f>IF(DAY(A1725)=$A$5,VLOOKUP(A1725,[1]A!$E$15:$G$200,3),E1725)</f>
        <v>1091.25</v>
      </c>
      <c r="F1726" s="100">
        <f t="shared" si="1219"/>
        <v>45312</v>
      </c>
      <c r="G1726" s="141">
        <f t="shared" si="1220"/>
        <v>2.6995934989231252E-3</v>
      </c>
      <c r="H1726" s="101">
        <f t="shared" si="1221"/>
        <v>12</v>
      </c>
      <c r="I1726" s="101">
        <f t="shared" si="1222"/>
        <v>31</v>
      </c>
      <c r="J1726" s="96">
        <f t="shared" si="1223"/>
        <v>1.0010441406613246</v>
      </c>
      <c r="K1726" s="96">
        <v>1</v>
      </c>
      <c r="L1726" s="96">
        <f t="shared" si="1224"/>
        <v>1.0010441400000001</v>
      </c>
      <c r="M1726" s="96">
        <f t="shared" si="1225"/>
        <v>1133.7823330000001</v>
      </c>
      <c r="N1726" s="24">
        <f t="shared" si="1180"/>
        <v>0</v>
      </c>
      <c r="O1726" s="95">
        <f t="shared" si="1181"/>
        <v>0</v>
      </c>
      <c r="P1726" s="96">
        <f t="shared" si="1226"/>
        <v>0</v>
      </c>
      <c r="Q1726" s="5">
        <f t="shared" si="1178"/>
        <v>0.12</v>
      </c>
      <c r="R1726" s="8">
        <f t="shared" si="1227"/>
        <v>1.0036624540000001</v>
      </c>
      <c r="S1726" s="3">
        <f t="shared" si="1228"/>
        <v>4.1524256399999997</v>
      </c>
      <c r="T1726" s="3">
        <f t="shared" si="1229"/>
        <v>0</v>
      </c>
      <c r="U1726" s="97" t="str">
        <f t="shared" ref="U1726" si="1247">U1725</f>
        <v>A+J=</v>
      </c>
      <c r="V1726" s="122">
        <f t="shared" si="1214"/>
        <v>46497</v>
      </c>
      <c r="W1726" s="4"/>
      <c r="X1726" s="17"/>
      <c r="Y1726" s="16"/>
      <c r="Z1726" s="16"/>
      <c r="AD1726" s="5"/>
    </row>
    <row r="1727" spans="1:30" x14ac:dyDescent="0.2">
      <c r="A1727" s="98">
        <f t="shared" si="1177"/>
        <v>46479</v>
      </c>
      <c r="B1727" s="96">
        <f t="shared" si="1216"/>
        <v>1138.38047603</v>
      </c>
      <c r="C1727" s="3">
        <f t="shared" si="1217"/>
        <v>1132.59974031</v>
      </c>
      <c r="D1727" s="99">
        <f t="shared" si="1218"/>
        <v>1088.3119999999999</v>
      </c>
      <c r="E1727" s="120">
        <f>IF(DAY(A1726)=$A$5,VLOOKUP(A1726,[1]A!$E$15:$G$200,3),E1726)</f>
        <v>1091.25</v>
      </c>
      <c r="F1727" s="100">
        <f t="shared" si="1219"/>
        <v>45312</v>
      </c>
      <c r="G1727" s="141">
        <f t="shared" si="1220"/>
        <v>2.6995934989231252E-3</v>
      </c>
      <c r="H1727" s="101">
        <f t="shared" si="1221"/>
        <v>13</v>
      </c>
      <c r="I1727" s="101">
        <f t="shared" si="1222"/>
        <v>31</v>
      </c>
      <c r="J1727" s="96">
        <f t="shared" si="1223"/>
        <v>1.0011312015791671</v>
      </c>
      <c r="K1727" s="96">
        <v>1</v>
      </c>
      <c r="L1727" s="96">
        <f t="shared" si="1224"/>
        <v>1.0011312000000001</v>
      </c>
      <c r="M1727" s="96">
        <f t="shared" si="1225"/>
        <v>1133.8809371299999</v>
      </c>
      <c r="N1727" s="24">
        <f t="shared" si="1180"/>
        <v>0</v>
      </c>
      <c r="O1727" s="95">
        <f t="shared" si="1181"/>
        <v>0</v>
      </c>
      <c r="P1727" s="96">
        <f t="shared" si="1226"/>
        <v>0</v>
      </c>
      <c r="Q1727" s="5">
        <f t="shared" si="1178"/>
        <v>0.12</v>
      </c>
      <c r="R1727" s="8">
        <f t="shared" si="1227"/>
        <v>1.0039682640000001</v>
      </c>
      <c r="S1727" s="3">
        <f t="shared" si="1228"/>
        <v>4.4995389000000001</v>
      </c>
      <c r="T1727" s="3">
        <f t="shared" si="1229"/>
        <v>0</v>
      </c>
      <c r="U1727" s="97" t="str">
        <f t="shared" ref="U1727" si="1248">U1726</f>
        <v>A+J=</v>
      </c>
      <c r="V1727" s="122">
        <f t="shared" si="1214"/>
        <v>46497</v>
      </c>
      <c r="W1727" s="4"/>
      <c r="X1727" s="17"/>
      <c r="Y1727" s="16"/>
      <c r="Z1727" s="16"/>
      <c r="AD1727" s="5"/>
    </row>
    <row r="1728" spans="1:30" x14ac:dyDescent="0.2">
      <c r="A1728" s="98">
        <f t="shared" si="1177"/>
        <v>46480</v>
      </c>
      <c r="B1728" s="96">
        <f t="shared" si="1216"/>
        <v>1138.8263694299999</v>
      </c>
      <c r="C1728" s="3">
        <f t="shared" si="1217"/>
        <v>1132.59974031</v>
      </c>
      <c r="D1728" s="99">
        <f t="shared" si="1218"/>
        <v>1088.3119999999999</v>
      </c>
      <c r="E1728" s="120">
        <f>IF(DAY(A1727)=$A$5,VLOOKUP(A1727,[1]A!$E$15:$G$200,3),E1727)</f>
        <v>1091.25</v>
      </c>
      <c r="F1728" s="100">
        <f t="shared" si="1219"/>
        <v>45312</v>
      </c>
      <c r="G1728" s="141">
        <f t="shared" si="1220"/>
        <v>2.6995934989231252E-3</v>
      </c>
      <c r="H1728" s="101">
        <f t="shared" si="1221"/>
        <v>14</v>
      </c>
      <c r="I1728" s="101">
        <f t="shared" si="1222"/>
        <v>31</v>
      </c>
      <c r="J1728" s="96">
        <f t="shared" si="1223"/>
        <v>1.0012182700687071</v>
      </c>
      <c r="K1728" s="96">
        <v>1</v>
      </c>
      <c r="L1728" s="96">
        <f t="shared" si="1224"/>
        <v>1.0012182700000001</v>
      </c>
      <c r="M1728" s="96">
        <f t="shared" si="1225"/>
        <v>1133.9795525899999</v>
      </c>
      <c r="N1728" s="24">
        <f t="shared" si="1180"/>
        <v>0</v>
      </c>
      <c r="O1728" s="95">
        <f t="shared" si="1181"/>
        <v>0</v>
      </c>
      <c r="P1728" s="96">
        <f t="shared" si="1226"/>
        <v>0</v>
      </c>
      <c r="Q1728" s="5">
        <f t="shared" si="1178"/>
        <v>0.12</v>
      </c>
      <c r="R1728" s="8">
        <f t="shared" si="1227"/>
        <v>1.0042741660000001</v>
      </c>
      <c r="S1728" s="3">
        <f t="shared" si="1228"/>
        <v>4.8468168399999998</v>
      </c>
      <c r="T1728" s="3">
        <f t="shared" si="1229"/>
        <v>0</v>
      </c>
      <c r="U1728" s="97" t="str">
        <f t="shared" ref="U1728" si="1249">U1727</f>
        <v>A+J=</v>
      </c>
      <c r="V1728" s="122">
        <f t="shared" si="1214"/>
        <v>46497</v>
      </c>
      <c r="W1728" s="4"/>
      <c r="X1728" s="17"/>
      <c r="Y1728" s="16"/>
      <c r="Z1728" s="16"/>
      <c r="AD1728" s="5"/>
    </row>
    <row r="1729" spans="1:30" x14ac:dyDescent="0.2">
      <c r="A1729" s="98">
        <f t="shared" si="1177"/>
        <v>46481</v>
      </c>
      <c r="B1729" s="96">
        <f t="shared" si="1216"/>
        <v>1139.27242978</v>
      </c>
      <c r="C1729" s="3">
        <f t="shared" si="1217"/>
        <v>1132.59974031</v>
      </c>
      <c r="D1729" s="99">
        <f t="shared" si="1218"/>
        <v>1088.3119999999999</v>
      </c>
      <c r="E1729" s="120">
        <f>IF(DAY(A1728)=$A$5,VLOOKUP(A1728,[1]A!$E$15:$G$200,3),E1728)</f>
        <v>1091.25</v>
      </c>
      <c r="F1729" s="100">
        <f t="shared" si="1219"/>
        <v>45312</v>
      </c>
      <c r="G1729" s="141">
        <f t="shared" si="1220"/>
        <v>2.6995934989231252E-3</v>
      </c>
      <c r="H1729" s="101">
        <f t="shared" si="1221"/>
        <v>15</v>
      </c>
      <c r="I1729" s="101">
        <f t="shared" si="1222"/>
        <v>31</v>
      </c>
      <c r="J1729" s="96">
        <f t="shared" si="1223"/>
        <v>1.001305346130603</v>
      </c>
      <c r="K1729" s="96">
        <v>1</v>
      </c>
      <c r="L1729" s="96">
        <f t="shared" si="1224"/>
        <v>1.00130534</v>
      </c>
      <c r="M1729" s="96">
        <f t="shared" si="1225"/>
        <v>1134.0781680499999</v>
      </c>
      <c r="N1729" s="24">
        <f t="shared" si="1180"/>
        <v>0</v>
      </c>
      <c r="O1729" s="95">
        <f t="shared" si="1181"/>
        <v>0</v>
      </c>
      <c r="P1729" s="96">
        <f t="shared" si="1226"/>
        <v>0</v>
      </c>
      <c r="Q1729" s="5">
        <f t="shared" si="1178"/>
        <v>0.12</v>
      </c>
      <c r="R1729" s="8">
        <f t="shared" si="1227"/>
        <v>1.0045801620000001</v>
      </c>
      <c r="S1729" s="3">
        <f t="shared" si="1228"/>
        <v>5.19426173</v>
      </c>
      <c r="T1729" s="3">
        <f t="shared" si="1229"/>
        <v>0</v>
      </c>
      <c r="U1729" s="97" t="str">
        <f t="shared" ref="U1729" si="1250">U1728</f>
        <v>A+J=</v>
      </c>
      <c r="V1729" s="122">
        <f t="shared" si="1214"/>
        <v>46497</v>
      </c>
      <c r="W1729" s="4"/>
      <c r="X1729" s="17"/>
      <c r="Y1729" s="16"/>
      <c r="Z1729" s="16"/>
      <c r="AD1729" s="5"/>
    </row>
    <row r="1730" spans="1:30" x14ac:dyDescent="0.2">
      <c r="A1730" s="98">
        <f t="shared" si="1177"/>
        <v>46482</v>
      </c>
      <c r="B1730" s="96">
        <f t="shared" si="1216"/>
        <v>1139.71866733</v>
      </c>
      <c r="C1730" s="3">
        <f t="shared" si="1217"/>
        <v>1132.59974031</v>
      </c>
      <c r="D1730" s="99">
        <f t="shared" si="1218"/>
        <v>1088.3119999999999</v>
      </c>
      <c r="E1730" s="120">
        <f>IF(DAY(A1729)=$A$5,VLOOKUP(A1729,[1]A!$E$15:$G$200,3),E1729)</f>
        <v>1091.25</v>
      </c>
      <c r="F1730" s="100">
        <f t="shared" si="1219"/>
        <v>45312</v>
      </c>
      <c r="G1730" s="141">
        <f t="shared" si="1220"/>
        <v>2.6995934989231252E-3</v>
      </c>
      <c r="H1730" s="101">
        <f t="shared" si="1221"/>
        <v>16</v>
      </c>
      <c r="I1730" s="101">
        <f t="shared" si="1222"/>
        <v>31</v>
      </c>
      <c r="J1730" s="96">
        <f t="shared" si="1223"/>
        <v>1.0013924297655135</v>
      </c>
      <c r="K1730" s="96">
        <v>1</v>
      </c>
      <c r="L1730" s="96">
        <f t="shared" si="1224"/>
        <v>1.0013924199999999</v>
      </c>
      <c r="M1730" s="96">
        <f t="shared" si="1225"/>
        <v>1134.17679484</v>
      </c>
      <c r="N1730" s="24">
        <f t="shared" si="1180"/>
        <v>0</v>
      </c>
      <c r="O1730" s="95">
        <f t="shared" si="1181"/>
        <v>0</v>
      </c>
      <c r="P1730" s="96">
        <f t="shared" si="1226"/>
        <v>0</v>
      </c>
      <c r="Q1730" s="5">
        <f t="shared" si="1178"/>
        <v>0.12</v>
      </c>
      <c r="R1730" s="8">
        <f t="shared" si="1227"/>
        <v>1.0048862510000001</v>
      </c>
      <c r="S1730" s="3">
        <f t="shared" si="1228"/>
        <v>5.5418724900000003</v>
      </c>
      <c r="T1730" s="3">
        <f t="shared" si="1229"/>
        <v>0</v>
      </c>
      <c r="U1730" s="97" t="str">
        <f t="shared" ref="U1730" si="1251">U1729</f>
        <v>A+J=</v>
      </c>
      <c r="V1730" s="122">
        <f t="shared" si="1214"/>
        <v>46497</v>
      </c>
      <c r="W1730" s="4"/>
      <c r="X1730" s="17"/>
      <c r="Y1730" s="16"/>
      <c r="Z1730" s="16"/>
      <c r="AD1730" s="5"/>
    </row>
    <row r="1731" spans="1:30" x14ac:dyDescent="0.2">
      <c r="A1731" s="98">
        <f t="shared" si="1177"/>
        <v>46483</v>
      </c>
      <c r="B1731" s="96">
        <f t="shared" si="1216"/>
        <v>1140.1650935099999</v>
      </c>
      <c r="C1731" s="3">
        <f t="shared" si="1217"/>
        <v>1132.59974031</v>
      </c>
      <c r="D1731" s="99">
        <f t="shared" si="1218"/>
        <v>1088.3119999999999</v>
      </c>
      <c r="E1731" s="120">
        <f>IF(DAY(A1730)=$A$5,VLOOKUP(A1730,[1]A!$E$15:$G$200,3),E1730)</f>
        <v>1091.25</v>
      </c>
      <c r="F1731" s="100">
        <f t="shared" si="1219"/>
        <v>45312</v>
      </c>
      <c r="G1731" s="141">
        <f t="shared" si="1220"/>
        <v>2.6995934989231252E-3</v>
      </c>
      <c r="H1731" s="101">
        <f t="shared" si="1221"/>
        <v>17</v>
      </c>
      <c r="I1731" s="101">
        <f t="shared" si="1222"/>
        <v>31</v>
      </c>
      <c r="J1731" s="96">
        <f t="shared" si="1223"/>
        <v>1.0014795209740972</v>
      </c>
      <c r="K1731" s="96">
        <v>1</v>
      </c>
      <c r="L1731" s="96">
        <f t="shared" si="1224"/>
        <v>1.00147952</v>
      </c>
      <c r="M1731" s="96">
        <f t="shared" si="1225"/>
        <v>1134.27544427</v>
      </c>
      <c r="N1731" s="24">
        <f t="shared" si="1180"/>
        <v>0</v>
      </c>
      <c r="O1731" s="95">
        <f t="shared" si="1181"/>
        <v>0</v>
      </c>
      <c r="P1731" s="96">
        <f t="shared" si="1226"/>
        <v>0</v>
      </c>
      <c r="Q1731" s="5">
        <f t="shared" si="1178"/>
        <v>0.12</v>
      </c>
      <c r="R1731" s="8">
        <f t="shared" si="1227"/>
        <v>1.0051924329999999</v>
      </c>
      <c r="S1731" s="3">
        <f t="shared" si="1228"/>
        <v>5.8896492399999998</v>
      </c>
      <c r="T1731" s="3">
        <f t="shared" si="1229"/>
        <v>0</v>
      </c>
      <c r="U1731" s="97" t="str">
        <f t="shared" ref="U1731" si="1252">U1730</f>
        <v>A+J=</v>
      </c>
      <c r="V1731" s="122">
        <f t="shared" si="1214"/>
        <v>46497</v>
      </c>
      <c r="W1731" s="4"/>
      <c r="X1731" s="17"/>
      <c r="Y1731" s="16"/>
      <c r="Z1731" s="16"/>
      <c r="AD1731" s="5"/>
    </row>
    <row r="1732" spans="1:30" x14ac:dyDescent="0.2">
      <c r="A1732" s="98">
        <f t="shared" si="1177"/>
        <v>46484</v>
      </c>
      <c r="B1732" s="96">
        <f t="shared" si="1216"/>
        <v>1140.6116753499998</v>
      </c>
      <c r="C1732" s="3">
        <f t="shared" si="1217"/>
        <v>1132.59974031</v>
      </c>
      <c r="D1732" s="99">
        <f t="shared" si="1218"/>
        <v>1088.3119999999999</v>
      </c>
      <c r="E1732" s="120">
        <f>IF(DAY(A1731)=$A$5,VLOOKUP(A1731,[1]A!$E$15:$G$200,3),E1731)</f>
        <v>1091.25</v>
      </c>
      <c r="F1732" s="100">
        <f t="shared" si="1219"/>
        <v>45312</v>
      </c>
      <c r="G1732" s="141">
        <f t="shared" si="1220"/>
        <v>2.6995934989231252E-3</v>
      </c>
      <c r="H1732" s="101">
        <f t="shared" si="1221"/>
        <v>18</v>
      </c>
      <c r="I1732" s="101">
        <f t="shared" si="1222"/>
        <v>31</v>
      </c>
      <c r="J1732" s="96">
        <f t="shared" si="1223"/>
        <v>1.001566619757013</v>
      </c>
      <c r="K1732" s="96">
        <v>1</v>
      </c>
      <c r="L1732" s="96">
        <f t="shared" si="1224"/>
        <v>1.00156661</v>
      </c>
      <c r="M1732" s="96">
        <f t="shared" si="1225"/>
        <v>1134.3740823799999</v>
      </c>
      <c r="N1732" s="24">
        <f t="shared" si="1180"/>
        <v>0</v>
      </c>
      <c r="O1732" s="95">
        <f t="shared" si="1181"/>
        <v>0</v>
      </c>
      <c r="P1732" s="96">
        <f t="shared" si="1226"/>
        <v>0</v>
      </c>
      <c r="Q1732" s="5">
        <f t="shared" si="1178"/>
        <v>0.12</v>
      </c>
      <c r="R1732" s="8">
        <f t="shared" si="1227"/>
        <v>1.005498709</v>
      </c>
      <c r="S1732" s="3">
        <f t="shared" si="1228"/>
        <v>6.2375929699999997</v>
      </c>
      <c r="T1732" s="3">
        <f t="shared" si="1229"/>
        <v>0</v>
      </c>
      <c r="U1732" s="97" t="str">
        <f t="shared" ref="U1732" si="1253">U1731</f>
        <v>A+J=</v>
      </c>
      <c r="V1732" s="122">
        <f t="shared" si="1214"/>
        <v>46497</v>
      </c>
      <c r="W1732" s="4"/>
      <c r="X1732" s="17"/>
      <c r="Y1732" s="16"/>
      <c r="Z1732" s="16"/>
      <c r="AD1732" s="5"/>
    </row>
    <row r="1733" spans="1:30" x14ac:dyDescent="0.2">
      <c r="A1733" s="98">
        <f t="shared" si="1177"/>
        <v>46485</v>
      </c>
      <c r="B1733" s="96">
        <f t="shared" si="1216"/>
        <v>1141.05844591</v>
      </c>
      <c r="C1733" s="3">
        <f t="shared" si="1217"/>
        <v>1132.59974031</v>
      </c>
      <c r="D1733" s="99">
        <f t="shared" si="1218"/>
        <v>1088.3119999999999</v>
      </c>
      <c r="E1733" s="120">
        <f>IF(DAY(A1732)=$A$5,VLOOKUP(A1732,[1]A!$E$15:$G$200,3),E1732)</f>
        <v>1091.25</v>
      </c>
      <c r="F1733" s="100">
        <f t="shared" si="1219"/>
        <v>45312</v>
      </c>
      <c r="G1733" s="141">
        <f t="shared" si="1220"/>
        <v>2.6995934989231252E-3</v>
      </c>
      <c r="H1733" s="101">
        <f t="shared" si="1221"/>
        <v>19</v>
      </c>
      <c r="I1733" s="101">
        <f t="shared" si="1222"/>
        <v>31</v>
      </c>
      <c r="J1733" s="96">
        <f t="shared" si="1223"/>
        <v>1.0016537261149192</v>
      </c>
      <c r="K1733" s="96">
        <v>1</v>
      </c>
      <c r="L1733" s="96">
        <f t="shared" si="1224"/>
        <v>1.00165372</v>
      </c>
      <c r="M1733" s="96">
        <f t="shared" si="1225"/>
        <v>1134.47274315</v>
      </c>
      <c r="N1733" s="24">
        <f t="shared" si="1180"/>
        <v>0</v>
      </c>
      <c r="O1733" s="95">
        <f t="shared" si="1181"/>
        <v>0</v>
      </c>
      <c r="P1733" s="96">
        <f t="shared" si="1226"/>
        <v>0</v>
      </c>
      <c r="Q1733" s="5">
        <f t="shared" si="1178"/>
        <v>0.12</v>
      </c>
      <c r="R1733" s="8">
        <f t="shared" si="1227"/>
        <v>1.0058050780000001</v>
      </c>
      <c r="S1733" s="3">
        <f t="shared" si="1228"/>
        <v>6.5857027600000002</v>
      </c>
      <c r="T1733" s="3">
        <f t="shared" si="1229"/>
        <v>0</v>
      </c>
      <c r="U1733" s="97" t="str">
        <f t="shared" ref="U1733" si="1254">U1732</f>
        <v>A+J=</v>
      </c>
      <c r="V1733" s="122">
        <f t="shared" si="1214"/>
        <v>46497</v>
      </c>
      <c r="W1733" s="4"/>
      <c r="X1733" s="17"/>
      <c r="Y1733" s="16"/>
      <c r="Z1733" s="16"/>
      <c r="AD1733" s="5"/>
    </row>
    <row r="1734" spans="1:30" x14ac:dyDescent="0.2">
      <c r="A1734" s="98">
        <f t="shared" si="1177"/>
        <v>46486</v>
      </c>
      <c r="B1734" s="96">
        <f t="shared" si="1216"/>
        <v>1141.5053938200001</v>
      </c>
      <c r="C1734" s="3">
        <f t="shared" si="1217"/>
        <v>1132.59974031</v>
      </c>
      <c r="D1734" s="99">
        <f t="shared" si="1218"/>
        <v>1088.3119999999999</v>
      </c>
      <c r="E1734" s="120">
        <f>IF(DAY(A1733)=$A$5,VLOOKUP(A1733,[1]A!$E$15:$G$200,3),E1733)</f>
        <v>1091.25</v>
      </c>
      <c r="F1734" s="100">
        <f t="shared" si="1219"/>
        <v>45312</v>
      </c>
      <c r="G1734" s="141">
        <f t="shared" si="1220"/>
        <v>2.6995934989231252E-3</v>
      </c>
      <c r="H1734" s="101">
        <f t="shared" si="1221"/>
        <v>20</v>
      </c>
      <c r="I1734" s="101">
        <f t="shared" si="1222"/>
        <v>31</v>
      </c>
      <c r="J1734" s="96">
        <f t="shared" si="1223"/>
        <v>1.0017408400484749</v>
      </c>
      <c r="K1734" s="96">
        <v>1</v>
      </c>
      <c r="L1734" s="96">
        <f t="shared" si="1224"/>
        <v>1.0017408400000001</v>
      </c>
      <c r="M1734" s="96">
        <f t="shared" si="1225"/>
        <v>1134.5714152400001</v>
      </c>
      <c r="N1734" s="24">
        <f t="shared" si="1180"/>
        <v>0</v>
      </c>
      <c r="O1734" s="95">
        <f t="shared" si="1181"/>
        <v>0</v>
      </c>
      <c r="P1734" s="96">
        <f t="shared" si="1226"/>
        <v>0</v>
      </c>
      <c r="Q1734" s="5">
        <f t="shared" si="1178"/>
        <v>0.12</v>
      </c>
      <c r="R1734" s="8">
        <f t="shared" si="1227"/>
        <v>1.00611154</v>
      </c>
      <c r="S1734" s="3">
        <f t="shared" si="1228"/>
        <v>6.9339785799999998</v>
      </c>
      <c r="T1734" s="3">
        <f t="shared" si="1229"/>
        <v>0</v>
      </c>
      <c r="U1734" s="97" t="str">
        <f t="shared" ref="U1734" si="1255">U1733</f>
        <v>A+J=</v>
      </c>
      <c r="V1734" s="122">
        <f t="shared" si="1214"/>
        <v>46497</v>
      </c>
      <c r="W1734" s="4"/>
      <c r="X1734" s="17"/>
      <c r="Y1734" s="16"/>
      <c r="Z1734" s="16"/>
      <c r="AD1734" s="5"/>
    </row>
    <row r="1735" spans="1:30" x14ac:dyDescent="0.2">
      <c r="A1735" s="98">
        <f t="shared" si="1177"/>
        <v>46487</v>
      </c>
      <c r="B1735" s="96">
        <f t="shared" si="1216"/>
        <v>1141.9525077399999</v>
      </c>
      <c r="C1735" s="3">
        <f t="shared" si="1217"/>
        <v>1132.59974031</v>
      </c>
      <c r="D1735" s="99">
        <f t="shared" si="1218"/>
        <v>1088.3119999999999</v>
      </c>
      <c r="E1735" s="120">
        <f>IF(DAY(A1734)=$A$5,VLOOKUP(A1734,[1]A!$E$15:$G$200,3),E1734)</f>
        <v>1091.25</v>
      </c>
      <c r="F1735" s="100">
        <f t="shared" si="1219"/>
        <v>45312</v>
      </c>
      <c r="G1735" s="141">
        <f t="shared" si="1220"/>
        <v>2.6995934989231252E-3</v>
      </c>
      <c r="H1735" s="101">
        <f t="shared" si="1221"/>
        <v>21</v>
      </c>
      <c r="I1735" s="101">
        <f t="shared" si="1222"/>
        <v>31</v>
      </c>
      <c r="J1735" s="96">
        <f t="shared" si="1223"/>
        <v>1.001827961558339</v>
      </c>
      <c r="K1735" s="96">
        <v>1</v>
      </c>
      <c r="L1735" s="96">
        <f t="shared" si="1224"/>
        <v>1.00182796</v>
      </c>
      <c r="M1735" s="96">
        <f t="shared" si="1225"/>
        <v>1134.6700873299999</v>
      </c>
      <c r="N1735" s="24">
        <f t="shared" si="1180"/>
        <v>0</v>
      </c>
      <c r="O1735" s="95">
        <f t="shared" si="1181"/>
        <v>0</v>
      </c>
      <c r="P1735" s="96">
        <f t="shared" si="1226"/>
        <v>0</v>
      </c>
      <c r="Q1735" s="5">
        <f t="shared" si="1178"/>
        <v>0.12</v>
      </c>
      <c r="R1735" s="8">
        <f t="shared" si="1227"/>
        <v>1.0064180949999999</v>
      </c>
      <c r="S1735" s="3">
        <f t="shared" si="1228"/>
        <v>7.2824204100000003</v>
      </c>
      <c r="T1735" s="3">
        <f t="shared" si="1229"/>
        <v>0</v>
      </c>
      <c r="U1735" s="97" t="str">
        <f t="shared" ref="U1735" si="1256">U1734</f>
        <v>A+J=</v>
      </c>
      <c r="V1735" s="122">
        <f t="shared" si="1214"/>
        <v>46497</v>
      </c>
      <c r="W1735" s="4"/>
      <c r="X1735" s="17"/>
      <c r="Y1735" s="16"/>
      <c r="Z1735" s="16"/>
      <c r="AD1735" s="5"/>
    </row>
    <row r="1736" spans="1:30" x14ac:dyDescent="0.2">
      <c r="A1736" s="98">
        <f t="shared" si="1177"/>
        <v>46488</v>
      </c>
      <c r="B1736" s="96">
        <f t="shared" si="1216"/>
        <v>1142.3998002200001</v>
      </c>
      <c r="C1736" s="3">
        <f t="shared" si="1217"/>
        <v>1132.59974031</v>
      </c>
      <c r="D1736" s="99">
        <f t="shared" si="1218"/>
        <v>1088.3119999999999</v>
      </c>
      <c r="E1736" s="120">
        <f>IF(DAY(A1735)=$A$5,VLOOKUP(A1735,[1]A!$E$15:$G$200,3),E1735)</f>
        <v>1091.25</v>
      </c>
      <c r="F1736" s="100">
        <f t="shared" si="1219"/>
        <v>45312</v>
      </c>
      <c r="G1736" s="141">
        <f t="shared" si="1220"/>
        <v>2.6995934989231252E-3</v>
      </c>
      <c r="H1736" s="101">
        <f t="shared" si="1221"/>
        <v>22</v>
      </c>
      <c r="I1736" s="101">
        <f t="shared" si="1222"/>
        <v>31</v>
      </c>
      <c r="J1736" s="96">
        <f t="shared" si="1223"/>
        <v>1.0019150906451701</v>
      </c>
      <c r="K1736" s="96">
        <v>1</v>
      </c>
      <c r="L1736" s="96">
        <f t="shared" si="1224"/>
        <v>1.00191509</v>
      </c>
      <c r="M1736" s="96">
        <f t="shared" si="1225"/>
        <v>1134.76877074</v>
      </c>
      <c r="N1736" s="24">
        <f t="shared" si="1180"/>
        <v>0</v>
      </c>
      <c r="O1736" s="95">
        <f t="shared" si="1181"/>
        <v>0</v>
      </c>
      <c r="P1736" s="96">
        <f t="shared" si="1226"/>
        <v>0</v>
      </c>
      <c r="Q1736" s="5">
        <f t="shared" si="1178"/>
        <v>0.12</v>
      </c>
      <c r="R1736" s="8">
        <f t="shared" si="1227"/>
        <v>1.006724744</v>
      </c>
      <c r="S1736" s="3">
        <f t="shared" si="1228"/>
        <v>7.6310294799999996</v>
      </c>
      <c r="T1736" s="3">
        <f t="shared" si="1229"/>
        <v>0</v>
      </c>
      <c r="U1736" s="97" t="str">
        <f t="shared" ref="U1736" si="1257">U1735</f>
        <v>A+J=</v>
      </c>
      <c r="V1736" s="122">
        <f t="shared" si="1214"/>
        <v>46497</v>
      </c>
      <c r="W1736" s="4"/>
      <c r="X1736" s="17"/>
      <c r="Y1736" s="16"/>
      <c r="Z1736" s="16"/>
      <c r="AD1736" s="5"/>
    </row>
    <row r="1737" spans="1:30" x14ac:dyDescent="0.2">
      <c r="A1737" s="98">
        <f t="shared" si="1177"/>
        <v>46489</v>
      </c>
      <c r="B1737" s="96">
        <f t="shared" si="1216"/>
        <v>1142.84725991</v>
      </c>
      <c r="C1737" s="3">
        <f t="shared" si="1217"/>
        <v>1132.59974031</v>
      </c>
      <c r="D1737" s="99">
        <f t="shared" si="1218"/>
        <v>1088.3119999999999</v>
      </c>
      <c r="E1737" s="120">
        <f>IF(DAY(A1736)=$A$5,VLOOKUP(A1736,[1]A!$E$15:$G$200,3),E1736)</f>
        <v>1091.25</v>
      </c>
      <c r="F1737" s="100">
        <f t="shared" si="1219"/>
        <v>45312</v>
      </c>
      <c r="G1737" s="141">
        <f t="shared" si="1220"/>
        <v>2.6995934989231252E-3</v>
      </c>
      <c r="H1737" s="101">
        <f t="shared" si="1221"/>
        <v>23</v>
      </c>
      <c r="I1737" s="101">
        <f t="shared" si="1222"/>
        <v>31</v>
      </c>
      <c r="J1737" s="96">
        <f t="shared" si="1223"/>
        <v>1.0020022273096274</v>
      </c>
      <c r="K1737" s="96">
        <v>1</v>
      </c>
      <c r="L1737" s="96">
        <f t="shared" si="1224"/>
        <v>1.0020022200000001</v>
      </c>
      <c r="M1737" s="96">
        <f t="shared" si="1225"/>
        <v>1134.8674541600001</v>
      </c>
      <c r="N1737" s="24">
        <f t="shared" si="1180"/>
        <v>0</v>
      </c>
      <c r="O1737" s="95">
        <f t="shared" si="1181"/>
        <v>0</v>
      </c>
      <c r="P1737" s="96">
        <f t="shared" si="1226"/>
        <v>0</v>
      </c>
      <c r="Q1737" s="5">
        <f t="shared" si="1178"/>
        <v>0.12</v>
      </c>
      <c r="R1737" s="8">
        <f t="shared" si="1227"/>
        <v>1.0070314869999999</v>
      </c>
      <c r="S1737" s="3">
        <f t="shared" si="1228"/>
        <v>7.9798057499999997</v>
      </c>
      <c r="T1737" s="3">
        <f t="shared" si="1229"/>
        <v>0</v>
      </c>
      <c r="U1737" s="97" t="str">
        <f t="shared" ref="U1737" si="1258">U1736</f>
        <v>A+J=</v>
      </c>
      <c r="V1737" s="122">
        <f t="shared" si="1214"/>
        <v>46497</v>
      </c>
      <c r="W1737" s="4"/>
      <c r="X1737" s="17"/>
      <c r="Y1737" s="16"/>
      <c r="Z1737" s="16"/>
      <c r="AD1737" s="5"/>
    </row>
    <row r="1738" spans="1:30" x14ac:dyDescent="0.2">
      <c r="A1738" s="98">
        <f t="shared" si="1177"/>
        <v>46490</v>
      </c>
      <c r="B1738" s="96">
        <f t="shared" si="1216"/>
        <v>1143.2949084899999</v>
      </c>
      <c r="C1738" s="3">
        <f t="shared" si="1217"/>
        <v>1132.59974031</v>
      </c>
      <c r="D1738" s="99">
        <f t="shared" si="1218"/>
        <v>1088.3119999999999</v>
      </c>
      <c r="E1738" s="120">
        <f>IF(DAY(A1737)=$A$5,VLOOKUP(A1737,[1]A!$E$15:$G$200,3),E1737)</f>
        <v>1091.25</v>
      </c>
      <c r="F1738" s="100">
        <f t="shared" si="1219"/>
        <v>45312</v>
      </c>
      <c r="G1738" s="141">
        <f t="shared" si="1220"/>
        <v>2.6995934989231252E-3</v>
      </c>
      <c r="H1738" s="101">
        <f t="shared" si="1221"/>
        <v>24</v>
      </c>
      <c r="I1738" s="101">
        <f t="shared" si="1222"/>
        <v>31</v>
      </c>
      <c r="J1738" s="96">
        <f t="shared" si="1223"/>
        <v>1.00208937155237</v>
      </c>
      <c r="K1738" s="96">
        <v>1</v>
      </c>
      <c r="L1738" s="96">
        <f t="shared" si="1224"/>
        <v>1.00208937</v>
      </c>
      <c r="M1738" s="96">
        <f t="shared" si="1225"/>
        <v>1134.9661602199999</v>
      </c>
      <c r="N1738" s="24">
        <f t="shared" si="1180"/>
        <v>0</v>
      </c>
      <c r="O1738" s="95">
        <f t="shared" si="1181"/>
        <v>0</v>
      </c>
      <c r="P1738" s="96">
        <f t="shared" si="1226"/>
        <v>0</v>
      </c>
      <c r="Q1738" s="5">
        <f t="shared" si="1178"/>
        <v>0.12</v>
      </c>
      <c r="R1738" s="8">
        <f t="shared" si="1227"/>
        <v>1.0073383229999999</v>
      </c>
      <c r="S1738" s="3">
        <f t="shared" si="1228"/>
        <v>8.3287482700000002</v>
      </c>
      <c r="T1738" s="3">
        <f t="shared" si="1229"/>
        <v>0</v>
      </c>
      <c r="U1738" s="97" t="str">
        <f t="shared" ref="U1738" si="1259">U1737</f>
        <v>A+J=</v>
      </c>
      <c r="V1738" s="122">
        <f t="shared" si="1214"/>
        <v>46497</v>
      </c>
      <c r="W1738" s="4"/>
      <c r="X1738" s="17"/>
      <c r="Y1738" s="16"/>
      <c r="Z1738" s="16"/>
      <c r="AD1738" s="5"/>
    </row>
    <row r="1739" spans="1:30" x14ac:dyDescent="0.2">
      <c r="A1739" s="98">
        <f t="shared" ref="A1739:A1802" si="1260">(A1738+1)</f>
        <v>46491</v>
      </c>
      <c r="B1739" s="96">
        <f t="shared" si="1216"/>
        <v>1143.74272322</v>
      </c>
      <c r="C1739" s="3">
        <f t="shared" si="1217"/>
        <v>1132.59974031</v>
      </c>
      <c r="D1739" s="99">
        <f t="shared" si="1218"/>
        <v>1088.3119999999999</v>
      </c>
      <c r="E1739" s="120">
        <f>IF(DAY(A1738)=$A$5,VLOOKUP(A1738,[1]A!$E$15:$G$200,3),E1738)</f>
        <v>1091.25</v>
      </c>
      <c r="F1739" s="100">
        <f t="shared" si="1219"/>
        <v>45312</v>
      </c>
      <c r="G1739" s="141">
        <f t="shared" si="1220"/>
        <v>2.6995934989231252E-3</v>
      </c>
      <c r="H1739" s="101">
        <f t="shared" si="1221"/>
        <v>25</v>
      </c>
      <c r="I1739" s="101">
        <f t="shared" si="1222"/>
        <v>31</v>
      </c>
      <c r="J1739" s="96">
        <f t="shared" si="1223"/>
        <v>1.0021765233740567</v>
      </c>
      <c r="K1739" s="96">
        <v>1</v>
      </c>
      <c r="L1739" s="96">
        <f t="shared" si="1224"/>
        <v>1.0021765199999999</v>
      </c>
      <c r="M1739" s="96">
        <f t="shared" si="1225"/>
        <v>1135.0648662900001</v>
      </c>
      <c r="N1739" s="24">
        <f t="shared" si="1180"/>
        <v>0</v>
      </c>
      <c r="O1739" s="95">
        <f t="shared" si="1181"/>
        <v>0</v>
      </c>
      <c r="P1739" s="96">
        <f t="shared" si="1226"/>
        <v>0</v>
      </c>
      <c r="Q1739" s="5">
        <f t="shared" ref="Q1739:Q1802" si="1261">(Q1738)</f>
        <v>0.12</v>
      </c>
      <c r="R1739" s="8">
        <f t="shared" si="1227"/>
        <v>1.0076452520000001</v>
      </c>
      <c r="S1739" s="3">
        <f t="shared" si="1228"/>
        <v>8.6778569300000008</v>
      </c>
      <c r="T1739" s="3">
        <f t="shared" si="1229"/>
        <v>0</v>
      </c>
      <c r="U1739" s="97" t="str">
        <f t="shared" ref="U1739" si="1262">U1738</f>
        <v>A+J=</v>
      </c>
      <c r="V1739" s="122">
        <f t="shared" si="1214"/>
        <v>46497</v>
      </c>
      <c r="W1739" s="4"/>
      <c r="X1739" s="17"/>
      <c r="Y1739" s="16"/>
      <c r="Z1739" s="16"/>
      <c r="AD1739" s="5"/>
    </row>
    <row r="1740" spans="1:30" x14ac:dyDescent="0.2">
      <c r="A1740" s="98">
        <f t="shared" si="1260"/>
        <v>46492</v>
      </c>
      <c r="B1740" s="96">
        <f t="shared" si="1216"/>
        <v>1144.19071667</v>
      </c>
      <c r="C1740" s="3">
        <f t="shared" si="1217"/>
        <v>1132.59974031</v>
      </c>
      <c r="D1740" s="99">
        <f t="shared" si="1218"/>
        <v>1088.3119999999999</v>
      </c>
      <c r="E1740" s="120">
        <f>IF(DAY(A1739)=$A$5,VLOOKUP(A1739,[1]A!$E$15:$G$200,3),E1739)</f>
        <v>1091.25</v>
      </c>
      <c r="F1740" s="100">
        <f t="shared" si="1219"/>
        <v>45312</v>
      </c>
      <c r="G1740" s="141">
        <f t="shared" si="1220"/>
        <v>2.6995934989231252E-3</v>
      </c>
      <c r="H1740" s="101">
        <f t="shared" si="1221"/>
        <v>26</v>
      </c>
      <c r="I1740" s="101">
        <f t="shared" si="1222"/>
        <v>31</v>
      </c>
      <c r="J1740" s="96">
        <f t="shared" si="1223"/>
        <v>1.0022636827753468</v>
      </c>
      <c r="K1740" s="96">
        <v>1</v>
      </c>
      <c r="L1740" s="96">
        <f t="shared" si="1224"/>
        <v>1.00226368</v>
      </c>
      <c r="M1740" s="96">
        <f t="shared" si="1225"/>
        <v>1135.16358369</v>
      </c>
      <c r="N1740" s="24">
        <f t="shared" ref="N1740:N1803" si="1263">IF(DAY(A1740)=A$5,VLOOKUP(A1740,$Y$10:$AG$80,8),0)</f>
        <v>0</v>
      </c>
      <c r="O1740" s="95">
        <f t="shared" ref="O1740:O1803" si="1264">IF(N1740&gt;0,VLOOKUP(N1740,$X$10:$AD$117,7),0)</f>
        <v>0</v>
      </c>
      <c r="P1740" s="96">
        <f t="shared" si="1226"/>
        <v>0</v>
      </c>
      <c r="Q1740" s="5">
        <f t="shared" si="1261"/>
        <v>0.12</v>
      </c>
      <c r="R1740" s="8">
        <f t="shared" si="1227"/>
        <v>1.0079522750000001</v>
      </c>
      <c r="S1740" s="3">
        <f t="shared" si="1228"/>
        <v>9.0271329799999993</v>
      </c>
      <c r="T1740" s="3">
        <f t="shared" si="1229"/>
        <v>0</v>
      </c>
      <c r="U1740" s="97" t="str">
        <f t="shared" ref="U1740" si="1265">U1739</f>
        <v>A+J=</v>
      </c>
      <c r="V1740" s="122">
        <f t="shared" si="1214"/>
        <v>46497</v>
      </c>
      <c r="W1740" s="4"/>
      <c r="X1740" s="17"/>
      <c r="Y1740" s="16"/>
      <c r="Z1740" s="16"/>
      <c r="AD1740" s="5"/>
    </row>
    <row r="1741" spans="1:30" x14ac:dyDescent="0.2">
      <c r="A1741" s="98">
        <f t="shared" si="1260"/>
        <v>46493</v>
      </c>
      <c r="B1741" s="96">
        <f t="shared" si="1216"/>
        <v>1144.6388763100001</v>
      </c>
      <c r="C1741" s="3">
        <f t="shared" si="1217"/>
        <v>1132.59974031</v>
      </c>
      <c r="D1741" s="99">
        <f t="shared" si="1218"/>
        <v>1088.3119999999999</v>
      </c>
      <c r="E1741" s="120">
        <f>IF(DAY(A1740)=$A$5,VLOOKUP(A1740,[1]A!$E$15:$G$200,3),E1740)</f>
        <v>1091.25</v>
      </c>
      <c r="F1741" s="100">
        <f t="shared" si="1219"/>
        <v>45312</v>
      </c>
      <c r="G1741" s="141">
        <f t="shared" si="1220"/>
        <v>2.6995934989231252E-3</v>
      </c>
      <c r="H1741" s="101">
        <f t="shared" si="1221"/>
        <v>27</v>
      </c>
      <c r="I1741" s="101">
        <f t="shared" si="1222"/>
        <v>31</v>
      </c>
      <c r="J1741" s="96">
        <f t="shared" si="1223"/>
        <v>1.0023508497568998</v>
      </c>
      <c r="K1741" s="96">
        <v>1</v>
      </c>
      <c r="L1741" s="96">
        <f t="shared" si="1224"/>
        <v>1.0023508400000001</v>
      </c>
      <c r="M1741" s="96">
        <f t="shared" si="1225"/>
        <v>1135.26230108</v>
      </c>
      <c r="N1741" s="24">
        <f t="shared" si="1263"/>
        <v>0</v>
      </c>
      <c r="O1741" s="95">
        <f t="shared" si="1264"/>
        <v>0</v>
      </c>
      <c r="P1741" s="96">
        <f t="shared" si="1226"/>
        <v>0</v>
      </c>
      <c r="Q1741" s="5">
        <f t="shared" si="1261"/>
        <v>0.12</v>
      </c>
      <c r="R1741" s="8">
        <f t="shared" si="1227"/>
        <v>1.0082593909999999</v>
      </c>
      <c r="S1741" s="3">
        <f t="shared" si="1228"/>
        <v>9.3765752300000003</v>
      </c>
      <c r="T1741" s="3">
        <f t="shared" si="1229"/>
        <v>0</v>
      </c>
      <c r="U1741" s="97" t="str">
        <f t="shared" ref="U1741" si="1266">U1740</f>
        <v>A+J=</v>
      </c>
      <c r="V1741" s="122">
        <f t="shared" si="1214"/>
        <v>46497</v>
      </c>
      <c r="W1741" s="4"/>
      <c r="X1741" s="17"/>
      <c r="Y1741" s="16"/>
      <c r="Z1741" s="16"/>
      <c r="AD1741" s="5"/>
    </row>
    <row r="1742" spans="1:30" x14ac:dyDescent="0.2">
      <c r="A1742" s="98">
        <f t="shared" si="1260"/>
        <v>46494</v>
      </c>
      <c r="B1742" s="96">
        <f t="shared" si="1216"/>
        <v>1145.0872261499999</v>
      </c>
      <c r="C1742" s="3">
        <f t="shared" si="1217"/>
        <v>1132.59974031</v>
      </c>
      <c r="D1742" s="99">
        <f t="shared" si="1218"/>
        <v>1088.3119999999999</v>
      </c>
      <c r="E1742" s="120">
        <f>IF(DAY(A1741)=$A$5,VLOOKUP(A1741,[1]A!$E$15:$G$200,3),E1741)</f>
        <v>1091.25</v>
      </c>
      <c r="F1742" s="100">
        <f t="shared" si="1219"/>
        <v>45312</v>
      </c>
      <c r="G1742" s="141">
        <f t="shared" si="1220"/>
        <v>2.6995934989231252E-3</v>
      </c>
      <c r="H1742" s="101">
        <f t="shared" si="1221"/>
        <v>28</v>
      </c>
      <c r="I1742" s="101">
        <f t="shared" si="1222"/>
        <v>31</v>
      </c>
      <c r="J1742" s="96">
        <f t="shared" si="1223"/>
        <v>1.0024380243193745</v>
      </c>
      <c r="K1742" s="96">
        <v>1</v>
      </c>
      <c r="L1742" s="96">
        <f t="shared" si="1224"/>
        <v>1.00243802</v>
      </c>
      <c r="M1742" s="96">
        <f t="shared" si="1225"/>
        <v>1135.36104112</v>
      </c>
      <c r="N1742" s="24">
        <f t="shared" si="1263"/>
        <v>0</v>
      </c>
      <c r="O1742" s="95">
        <f t="shared" si="1264"/>
        <v>0</v>
      </c>
      <c r="P1742" s="96">
        <f t="shared" si="1226"/>
        <v>0</v>
      </c>
      <c r="Q1742" s="5">
        <f t="shared" si="1261"/>
        <v>0.12</v>
      </c>
      <c r="R1742" s="8">
        <f t="shared" si="1227"/>
        <v>1.0085666010000001</v>
      </c>
      <c r="S1742" s="3">
        <f t="shared" si="1228"/>
        <v>9.7261850299999999</v>
      </c>
      <c r="T1742" s="3">
        <f t="shared" si="1229"/>
        <v>0</v>
      </c>
      <c r="U1742" s="97" t="str">
        <f t="shared" ref="U1742" si="1267">U1741</f>
        <v>A+J=</v>
      </c>
      <c r="V1742" s="122">
        <f t="shared" si="1214"/>
        <v>46497</v>
      </c>
      <c r="W1742" s="4"/>
      <c r="X1742" s="17"/>
      <c r="Y1742" s="16"/>
      <c r="Z1742" s="16"/>
      <c r="AD1742" s="5"/>
    </row>
    <row r="1743" spans="1:30" x14ac:dyDescent="0.2">
      <c r="A1743" s="98">
        <f t="shared" si="1260"/>
        <v>46495</v>
      </c>
      <c r="B1743" s="96">
        <f t="shared" si="1216"/>
        <v>1145.5357433900001</v>
      </c>
      <c r="C1743" s="3">
        <f t="shared" si="1217"/>
        <v>1132.59974031</v>
      </c>
      <c r="D1743" s="99">
        <f t="shared" si="1218"/>
        <v>1088.3119999999999</v>
      </c>
      <c r="E1743" s="120">
        <f>IF(DAY(A1742)=$A$5,VLOOKUP(A1742,[1]A!$E$15:$G$200,3),E1742)</f>
        <v>1091.25</v>
      </c>
      <c r="F1743" s="100">
        <f t="shared" si="1219"/>
        <v>45312</v>
      </c>
      <c r="G1743" s="141">
        <f t="shared" si="1220"/>
        <v>2.6995934989231252E-3</v>
      </c>
      <c r="H1743" s="101">
        <f t="shared" si="1221"/>
        <v>29</v>
      </c>
      <c r="I1743" s="101">
        <f t="shared" si="1222"/>
        <v>31</v>
      </c>
      <c r="J1743" s="96">
        <f t="shared" si="1223"/>
        <v>1.0025252064634302</v>
      </c>
      <c r="K1743" s="96">
        <v>1</v>
      </c>
      <c r="L1743" s="96">
        <f t="shared" si="1224"/>
        <v>1.0025252</v>
      </c>
      <c r="M1743" s="96">
        <f t="shared" si="1225"/>
        <v>1135.45978117</v>
      </c>
      <c r="N1743" s="24">
        <f t="shared" si="1263"/>
        <v>0</v>
      </c>
      <c r="O1743" s="95">
        <f t="shared" si="1264"/>
        <v>0</v>
      </c>
      <c r="P1743" s="96">
        <f t="shared" si="1226"/>
        <v>0</v>
      </c>
      <c r="Q1743" s="5">
        <f t="shared" si="1261"/>
        <v>0.12</v>
      </c>
      <c r="R1743" s="8">
        <f t="shared" si="1227"/>
        <v>1.008873905</v>
      </c>
      <c r="S1743" s="3">
        <f t="shared" si="1228"/>
        <v>10.075962219999999</v>
      </c>
      <c r="T1743" s="3">
        <f t="shared" si="1229"/>
        <v>0</v>
      </c>
      <c r="U1743" s="97" t="str">
        <f t="shared" ref="U1743" si="1268">U1742</f>
        <v>A+J=</v>
      </c>
      <c r="V1743" s="122">
        <f t="shared" si="1214"/>
        <v>46497</v>
      </c>
      <c r="W1743" s="4"/>
      <c r="X1743" s="17"/>
      <c r="Y1743" s="16"/>
      <c r="Z1743" s="16"/>
      <c r="AD1743" s="5"/>
    </row>
    <row r="1744" spans="1:30" x14ac:dyDescent="0.2">
      <c r="A1744" s="98">
        <f t="shared" si="1260"/>
        <v>46496</v>
      </c>
      <c r="B1744" s="96">
        <f t="shared" si="1216"/>
        <v>1145.98443836</v>
      </c>
      <c r="C1744" s="3">
        <f t="shared" si="1217"/>
        <v>1132.59974031</v>
      </c>
      <c r="D1744" s="99">
        <f t="shared" si="1218"/>
        <v>1088.3119999999999</v>
      </c>
      <c r="E1744" s="120">
        <f>IF(DAY(A1743)=$A$5,VLOOKUP(A1743,[1]A!$E$15:$G$200,3),E1743)</f>
        <v>1091.25</v>
      </c>
      <c r="F1744" s="100">
        <f t="shared" si="1219"/>
        <v>45312</v>
      </c>
      <c r="G1744" s="141">
        <f t="shared" si="1220"/>
        <v>2.6995934989231252E-3</v>
      </c>
      <c r="H1744" s="101">
        <f t="shared" si="1221"/>
        <v>30</v>
      </c>
      <c r="I1744" s="101">
        <f t="shared" si="1222"/>
        <v>31</v>
      </c>
      <c r="J1744" s="96">
        <f t="shared" si="1223"/>
        <v>1.0026123961897266</v>
      </c>
      <c r="K1744" s="96">
        <v>1</v>
      </c>
      <c r="L1744" s="96">
        <f t="shared" si="1224"/>
        <v>1.0026123899999999</v>
      </c>
      <c r="M1744" s="96">
        <f t="shared" si="1225"/>
        <v>1135.55853254</v>
      </c>
      <c r="N1744" s="24">
        <f t="shared" si="1263"/>
        <v>0</v>
      </c>
      <c r="O1744" s="95">
        <f t="shared" si="1264"/>
        <v>0</v>
      </c>
      <c r="P1744" s="96">
        <f t="shared" si="1226"/>
        <v>0</v>
      </c>
      <c r="Q1744" s="5">
        <f t="shared" si="1261"/>
        <v>0.12</v>
      </c>
      <c r="R1744" s="8">
        <f t="shared" si="1227"/>
        <v>1.009181302</v>
      </c>
      <c r="S1744" s="3">
        <f t="shared" si="1228"/>
        <v>10.425905820000001</v>
      </c>
      <c r="T1744" s="3">
        <f t="shared" si="1229"/>
        <v>0</v>
      </c>
      <c r="U1744" s="97" t="str">
        <f t="shared" ref="U1744" si="1269">U1743</f>
        <v>A+J=</v>
      </c>
      <c r="V1744" s="122">
        <f t="shared" si="1214"/>
        <v>46497</v>
      </c>
      <c r="W1744" s="4"/>
      <c r="X1744" s="17"/>
      <c r="Y1744" s="16"/>
      <c r="Z1744" s="16"/>
      <c r="AD1744" s="5"/>
    </row>
    <row r="1745" spans="1:30" x14ac:dyDescent="0.2">
      <c r="A1745" s="98">
        <f t="shared" si="1260"/>
        <v>46497</v>
      </c>
      <c r="B1745" s="96">
        <f t="shared" si="1216"/>
        <v>1146.43331223</v>
      </c>
      <c r="C1745" s="3">
        <f t="shared" si="1217"/>
        <v>1132.59974031</v>
      </c>
      <c r="D1745" s="99">
        <f t="shared" si="1218"/>
        <v>1088.3119999999999</v>
      </c>
      <c r="E1745" s="120">
        <f>IF(DAY(A1744)=$A$5,VLOOKUP(A1744,[1]A!$E$15:$G$200,3),E1744)</f>
        <v>1091.25</v>
      </c>
      <c r="F1745" s="100">
        <f t="shared" si="1219"/>
        <v>45312</v>
      </c>
      <c r="G1745" s="141">
        <f t="shared" si="1220"/>
        <v>2.6995934989231252E-3</v>
      </c>
      <c r="H1745" s="101">
        <f t="shared" si="1221"/>
        <v>31</v>
      </c>
      <c r="I1745" s="101">
        <f t="shared" si="1222"/>
        <v>31</v>
      </c>
      <c r="J1745" s="96">
        <f t="shared" si="1223"/>
        <v>1.0026995934989231</v>
      </c>
      <c r="K1745" s="96">
        <v>1</v>
      </c>
      <c r="L1745" s="96">
        <f t="shared" si="1224"/>
        <v>1.00269959</v>
      </c>
      <c r="M1745" s="96">
        <f t="shared" si="1225"/>
        <v>1135.6572952399999</v>
      </c>
      <c r="N1745" s="24">
        <f t="shared" si="1263"/>
        <v>57</v>
      </c>
      <c r="O1745" s="95">
        <f t="shared" si="1264"/>
        <v>5.0000000000000001E-3</v>
      </c>
      <c r="P1745" s="96">
        <f t="shared" si="1226"/>
        <v>5.6782864699999998</v>
      </c>
      <c r="Q1745" s="5">
        <f t="shared" si="1261"/>
        <v>0.12</v>
      </c>
      <c r="R1745" s="8">
        <f t="shared" si="1227"/>
        <v>1.0094887930000001</v>
      </c>
      <c r="S1745" s="3">
        <f t="shared" si="1228"/>
        <v>10.77601699</v>
      </c>
      <c r="T1745" s="3">
        <f t="shared" si="1229"/>
        <v>16.454303459999998</v>
      </c>
      <c r="U1745" s="97" t="str">
        <f t="shared" ref="U1745" si="1270">U1744</f>
        <v>A+J=</v>
      </c>
      <c r="V1745" s="122">
        <f t="shared" si="1214"/>
        <v>46497</v>
      </c>
      <c r="W1745" s="4"/>
      <c r="X1745" s="17"/>
      <c r="Y1745" s="16"/>
      <c r="Z1745" s="16"/>
      <c r="AD1745" s="5"/>
    </row>
    <row r="1746" spans="1:30" x14ac:dyDescent="0.2">
      <c r="A1746" s="98">
        <f t="shared" si="1260"/>
        <v>46498</v>
      </c>
      <c r="B1746" s="96">
        <f t="shared" si="1216"/>
        <v>1130.43635567</v>
      </c>
      <c r="C1746" s="3">
        <f t="shared" si="1217"/>
        <v>1129.9790087699998</v>
      </c>
      <c r="D1746" s="99">
        <f t="shared" si="1218"/>
        <v>1088.3119999999999</v>
      </c>
      <c r="E1746" s="120">
        <f>IF(DAY(A1745)=$A$5,VLOOKUP(A1745,[1]A!$E$15:$G$200,3),E1745)</f>
        <v>1091.25</v>
      </c>
      <c r="F1746" s="100">
        <f t="shared" si="1219"/>
        <v>45312</v>
      </c>
      <c r="G1746" s="141">
        <f t="shared" si="1220"/>
        <v>2.6995934989231252E-3</v>
      </c>
      <c r="H1746" s="101">
        <f t="shared" si="1221"/>
        <v>1</v>
      </c>
      <c r="I1746" s="101">
        <f t="shared" si="1222"/>
        <v>30</v>
      </c>
      <c r="J1746" s="96">
        <f t="shared" si="1223"/>
        <v>1.0000898692427045</v>
      </c>
      <c r="K1746" s="96">
        <v>1</v>
      </c>
      <c r="L1746" s="96">
        <f t="shared" si="1224"/>
        <v>1.0000898600000001</v>
      </c>
      <c r="M1746" s="96">
        <f t="shared" si="1225"/>
        <v>1130.08054868</v>
      </c>
      <c r="N1746" s="24">
        <f t="shared" si="1263"/>
        <v>0</v>
      </c>
      <c r="O1746" s="95">
        <f t="shared" si="1264"/>
        <v>0</v>
      </c>
      <c r="P1746" s="96">
        <f t="shared" si="1226"/>
        <v>0</v>
      </c>
      <c r="Q1746" s="5">
        <f t="shared" si="1261"/>
        <v>0.12</v>
      </c>
      <c r="R1746" s="8">
        <f t="shared" si="1227"/>
        <v>1.0003148509999999</v>
      </c>
      <c r="S1746" s="3">
        <f t="shared" si="1228"/>
        <v>0.35580698999999999</v>
      </c>
      <c r="T1746" s="3">
        <f t="shared" si="1229"/>
        <v>0</v>
      </c>
      <c r="U1746" s="97" t="str">
        <f t="shared" ref="U1746" si="1271">U1745</f>
        <v>A+J=</v>
      </c>
      <c r="V1746" s="122">
        <f t="shared" si="1214"/>
        <v>46527</v>
      </c>
      <c r="W1746" s="4"/>
      <c r="X1746" s="17"/>
      <c r="Y1746" s="16"/>
      <c r="Z1746" s="16"/>
      <c r="AD1746" s="5"/>
    </row>
    <row r="1747" spans="1:30" x14ac:dyDescent="0.2">
      <c r="A1747" s="98">
        <f t="shared" si="1260"/>
        <v>46499</v>
      </c>
      <c r="B1747" s="96">
        <f t="shared" si="1216"/>
        <v>1130.8939021399999</v>
      </c>
      <c r="C1747" s="3">
        <f t="shared" si="1217"/>
        <v>1129.9790087699998</v>
      </c>
      <c r="D1747" s="99">
        <f t="shared" si="1218"/>
        <v>1088.3119999999999</v>
      </c>
      <c r="E1747" s="120">
        <f>IF(DAY(A1746)=$A$5,VLOOKUP(A1746,[1]A!$E$15:$G$200,3),E1746)</f>
        <v>1091.25</v>
      </c>
      <c r="F1747" s="100">
        <f t="shared" si="1219"/>
        <v>45312</v>
      </c>
      <c r="G1747" s="141">
        <f t="shared" si="1220"/>
        <v>2.6995934989231252E-3</v>
      </c>
      <c r="H1747" s="101">
        <f t="shared" si="1221"/>
        <v>2</v>
      </c>
      <c r="I1747" s="101">
        <f t="shared" si="1222"/>
        <v>30</v>
      </c>
      <c r="J1747" s="96">
        <f t="shared" si="1223"/>
        <v>1.0001797465618898</v>
      </c>
      <c r="K1747" s="96">
        <v>1</v>
      </c>
      <c r="L1747" s="96">
        <f t="shared" si="1224"/>
        <v>1.0001797400000001</v>
      </c>
      <c r="M1747" s="96">
        <f t="shared" si="1225"/>
        <v>1130.1821111899999</v>
      </c>
      <c r="N1747" s="24">
        <f t="shared" si="1263"/>
        <v>0</v>
      </c>
      <c r="O1747" s="95">
        <f t="shared" si="1264"/>
        <v>0</v>
      </c>
      <c r="P1747" s="96">
        <f t="shared" si="1226"/>
        <v>0</v>
      </c>
      <c r="Q1747" s="5">
        <f t="shared" si="1261"/>
        <v>0.12</v>
      </c>
      <c r="R1747" s="8">
        <f t="shared" si="1227"/>
        <v>1.000629802</v>
      </c>
      <c r="S1747" s="3">
        <f t="shared" si="1228"/>
        <v>0.71179095000000003</v>
      </c>
      <c r="T1747" s="3">
        <f t="shared" si="1229"/>
        <v>0</v>
      </c>
      <c r="U1747" s="97" t="str">
        <f t="shared" ref="U1747" si="1272">U1746</f>
        <v>A+J=</v>
      </c>
      <c r="V1747" s="122">
        <f t="shared" si="1214"/>
        <v>46527</v>
      </c>
      <c r="W1747" s="4"/>
      <c r="X1747" s="17"/>
      <c r="Y1747" s="16"/>
      <c r="Z1747" s="16"/>
      <c r="AD1747" s="5"/>
    </row>
    <row r="1748" spans="1:30" x14ac:dyDescent="0.2">
      <c r="A1748" s="98">
        <f t="shared" si="1260"/>
        <v>46500</v>
      </c>
      <c r="B1748" s="96">
        <f t="shared" si="1216"/>
        <v>1131.3516358100001</v>
      </c>
      <c r="C1748" s="3">
        <f t="shared" si="1217"/>
        <v>1129.9790087699998</v>
      </c>
      <c r="D1748" s="99">
        <f t="shared" si="1218"/>
        <v>1088.3119999999999</v>
      </c>
      <c r="E1748" s="120">
        <f>IF(DAY(A1747)=$A$5,VLOOKUP(A1747,[1]A!$E$15:$G$200,3),E1747)</f>
        <v>1091.25</v>
      </c>
      <c r="F1748" s="100">
        <f t="shared" si="1219"/>
        <v>45312</v>
      </c>
      <c r="G1748" s="141">
        <f t="shared" si="1220"/>
        <v>2.6995934989231252E-3</v>
      </c>
      <c r="H1748" s="101">
        <f t="shared" si="1221"/>
        <v>3</v>
      </c>
      <c r="I1748" s="101">
        <f t="shared" si="1222"/>
        <v>30</v>
      </c>
      <c r="J1748" s="96">
        <f t="shared" si="1223"/>
        <v>1.0002696319582818</v>
      </c>
      <c r="K1748" s="96">
        <v>1</v>
      </c>
      <c r="L1748" s="96">
        <f t="shared" si="1224"/>
        <v>1.00026963</v>
      </c>
      <c r="M1748" s="96">
        <f t="shared" si="1225"/>
        <v>1130.28368501</v>
      </c>
      <c r="N1748" s="24">
        <f t="shared" si="1263"/>
        <v>0</v>
      </c>
      <c r="O1748" s="95">
        <f t="shared" si="1264"/>
        <v>0</v>
      </c>
      <c r="P1748" s="96">
        <f t="shared" si="1226"/>
        <v>0</v>
      </c>
      <c r="Q1748" s="5">
        <f t="shared" si="1261"/>
        <v>0.12</v>
      </c>
      <c r="R1748" s="8">
        <f t="shared" si="1227"/>
        <v>1.0009448519999999</v>
      </c>
      <c r="S1748" s="3">
        <f t="shared" si="1228"/>
        <v>1.0679508</v>
      </c>
      <c r="T1748" s="3">
        <f t="shared" si="1229"/>
        <v>0</v>
      </c>
      <c r="U1748" s="97" t="str">
        <f t="shared" ref="U1748" si="1273">U1747</f>
        <v>A+J=</v>
      </c>
      <c r="V1748" s="122">
        <f t="shared" si="1214"/>
        <v>46527</v>
      </c>
      <c r="W1748" s="4"/>
      <c r="X1748" s="17"/>
      <c r="Y1748" s="16"/>
      <c r="Z1748" s="16"/>
      <c r="AD1748" s="5"/>
    </row>
    <row r="1749" spans="1:30" x14ac:dyDescent="0.2">
      <c r="A1749" s="98">
        <f t="shared" si="1260"/>
        <v>46501</v>
      </c>
      <c r="B1749" s="96">
        <f t="shared" si="1216"/>
        <v>1131.80954537</v>
      </c>
      <c r="C1749" s="3">
        <f t="shared" si="1217"/>
        <v>1129.9790087699998</v>
      </c>
      <c r="D1749" s="99">
        <f t="shared" si="1218"/>
        <v>1088.3119999999999</v>
      </c>
      <c r="E1749" s="120">
        <f>IF(DAY(A1748)=$A$5,VLOOKUP(A1748,[1]A!$E$15:$G$200,3),E1748)</f>
        <v>1091.25</v>
      </c>
      <c r="F1749" s="100">
        <f t="shared" si="1219"/>
        <v>45312</v>
      </c>
      <c r="G1749" s="141">
        <f t="shared" si="1220"/>
        <v>2.6995934989231252E-3</v>
      </c>
      <c r="H1749" s="101">
        <f t="shared" si="1221"/>
        <v>4</v>
      </c>
      <c r="I1749" s="101">
        <f t="shared" si="1222"/>
        <v>30</v>
      </c>
      <c r="J1749" s="96">
        <f t="shared" si="1223"/>
        <v>1.0003595254326061</v>
      </c>
      <c r="K1749" s="96">
        <v>1</v>
      </c>
      <c r="L1749" s="96">
        <f t="shared" si="1224"/>
        <v>1.0003595199999999</v>
      </c>
      <c r="M1749" s="96">
        <f t="shared" si="1225"/>
        <v>1130.38525882</v>
      </c>
      <c r="N1749" s="24">
        <f t="shared" si="1263"/>
        <v>0</v>
      </c>
      <c r="O1749" s="95">
        <f t="shared" si="1264"/>
        <v>0</v>
      </c>
      <c r="P1749" s="96">
        <f t="shared" si="1226"/>
        <v>0</v>
      </c>
      <c r="Q1749" s="5">
        <f t="shared" si="1261"/>
        <v>0.12</v>
      </c>
      <c r="R1749" s="8">
        <f t="shared" si="1227"/>
        <v>1.0012600009999999</v>
      </c>
      <c r="S1749" s="3">
        <f t="shared" si="1228"/>
        <v>1.4242865499999999</v>
      </c>
      <c r="T1749" s="3">
        <f t="shared" si="1229"/>
        <v>0</v>
      </c>
      <c r="U1749" s="97" t="str">
        <f t="shared" ref="U1749" si="1274">U1748</f>
        <v>A+J=</v>
      </c>
      <c r="V1749" s="122">
        <f t="shared" si="1214"/>
        <v>46527</v>
      </c>
      <c r="W1749" s="4"/>
      <c r="X1749" s="17"/>
      <c r="Y1749" s="16"/>
      <c r="Z1749" s="16"/>
      <c r="AD1749" s="5"/>
    </row>
    <row r="1750" spans="1:30" x14ac:dyDescent="0.2">
      <c r="A1750" s="98">
        <f t="shared" si="1260"/>
        <v>46502</v>
      </c>
      <c r="B1750" s="96">
        <f t="shared" si="1216"/>
        <v>1132.2676422000002</v>
      </c>
      <c r="C1750" s="3">
        <f t="shared" si="1217"/>
        <v>1129.9790087699998</v>
      </c>
      <c r="D1750" s="99">
        <f t="shared" si="1218"/>
        <v>1088.3119999999999</v>
      </c>
      <c r="E1750" s="120">
        <f>IF(DAY(A1749)=$A$5,VLOOKUP(A1749,[1]A!$E$15:$G$200,3),E1749)</f>
        <v>1091.25</v>
      </c>
      <c r="F1750" s="100">
        <f t="shared" si="1219"/>
        <v>45312</v>
      </c>
      <c r="G1750" s="141">
        <f t="shared" si="1220"/>
        <v>2.6995934989231252E-3</v>
      </c>
      <c r="H1750" s="101">
        <f t="shared" si="1221"/>
        <v>5</v>
      </c>
      <c r="I1750" s="101">
        <f t="shared" si="1222"/>
        <v>30</v>
      </c>
      <c r="J1750" s="96">
        <f t="shared" si="1223"/>
        <v>1.000449426985589</v>
      </c>
      <c r="K1750" s="96">
        <v>1</v>
      </c>
      <c r="L1750" s="96">
        <f t="shared" si="1224"/>
        <v>1.00044942</v>
      </c>
      <c r="M1750" s="96">
        <f t="shared" si="1225"/>
        <v>1130.4868439300001</v>
      </c>
      <c r="N1750" s="24">
        <f t="shared" si="1263"/>
        <v>0</v>
      </c>
      <c r="O1750" s="95">
        <f t="shared" si="1264"/>
        <v>0</v>
      </c>
      <c r="P1750" s="96">
        <f t="shared" si="1226"/>
        <v>0</v>
      </c>
      <c r="Q1750" s="5">
        <f t="shared" si="1261"/>
        <v>0.12</v>
      </c>
      <c r="R1750" s="8">
        <f t="shared" si="1227"/>
        <v>1.0015752490000001</v>
      </c>
      <c r="S1750" s="3">
        <f t="shared" si="1228"/>
        <v>1.78079827</v>
      </c>
      <c r="T1750" s="3">
        <f t="shared" si="1229"/>
        <v>0</v>
      </c>
      <c r="U1750" s="97" t="str">
        <f t="shared" ref="U1750" si="1275">U1749</f>
        <v>A+J=</v>
      </c>
      <c r="V1750" s="122">
        <f t="shared" si="1214"/>
        <v>46527</v>
      </c>
      <c r="W1750" s="4"/>
      <c r="X1750" s="17"/>
      <c r="Y1750" s="16"/>
      <c r="Z1750" s="16"/>
      <c r="AD1750" s="5"/>
    </row>
    <row r="1751" spans="1:30" x14ac:dyDescent="0.2">
      <c r="A1751" s="98">
        <f t="shared" si="1260"/>
        <v>46503</v>
      </c>
      <c r="B1751" s="96">
        <f t="shared" si="1216"/>
        <v>1132.7259263200001</v>
      </c>
      <c r="C1751" s="3">
        <f t="shared" si="1217"/>
        <v>1129.9790087699998</v>
      </c>
      <c r="D1751" s="99">
        <f t="shared" si="1218"/>
        <v>1088.3119999999999</v>
      </c>
      <c r="E1751" s="120">
        <f>IF(DAY(A1750)=$A$5,VLOOKUP(A1750,[1]A!$E$15:$G$200,3),E1750)</f>
        <v>1091.25</v>
      </c>
      <c r="F1751" s="100">
        <f t="shared" si="1219"/>
        <v>45312</v>
      </c>
      <c r="G1751" s="141">
        <f t="shared" si="1220"/>
        <v>2.6995934989231252E-3</v>
      </c>
      <c r="H1751" s="101">
        <f t="shared" si="1221"/>
        <v>6</v>
      </c>
      <c r="I1751" s="101">
        <f t="shared" si="1222"/>
        <v>30</v>
      </c>
      <c r="J1751" s="96">
        <f t="shared" si="1223"/>
        <v>1.0005393366179562</v>
      </c>
      <c r="K1751" s="96">
        <v>1</v>
      </c>
      <c r="L1751" s="96">
        <f t="shared" si="1224"/>
        <v>1.0005393300000001</v>
      </c>
      <c r="M1751" s="96">
        <f t="shared" si="1225"/>
        <v>1130.58844034</v>
      </c>
      <c r="N1751" s="24">
        <f t="shared" si="1263"/>
        <v>0</v>
      </c>
      <c r="O1751" s="95">
        <f t="shared" si="1264"/>
        <v>0</v>
      </c>
      <c r="P1751" s="96">
        <f t="shared" si="1226"/>
        <v>0</v>
      </c>
      <c r="Q1751" s="5">
        <f t="shared" si="1261"/>
        <v>0.12</v>
      </c>
      <c r="R1751" s="8">
        <f t="shared" si="1227"/>
        <v>1.001890596</v>
      </c>
      <c r="S1751" s="3">
        <f t="shared" si="1228"/>
        <v>2.1374859800000001</v>
      </c>
      <c r="T1751" s="3">
        <f t="shared" si="1229"/>
        <v>0</v>
      </c>
      <c r="U1751" s="97" t="str">
        <f t="shared" ref="U1751" si="1276">U1750</f>
        <v>A+J=</v>
      </c>
      <c r="V1751" s="122">
        <f t="shared" si="1214"/>
        <v>46527</v>
      </c>
      <c r="W1751" s="4"/>
      <c r="X1751" s="17"/>
      <c r="Y1751" s="16"/>
      <c r="Z1751" s="16"/>
      <c r="AD1751" s="5"/>
    </row>
    <row r="1752" spans="1:30" x14ac:dyDescent="0.2">
      <c r="A1752" s="98">
        <f t="shared" si="1260"/>
        <v>46504</v>
      </c>
      <c r="B1752" s="96">
        <f t="shared" si="1216"/>
        <v>1133.1843989199999</v>
      </c>
      <c r="C1752" s="3">
        <f t="shared" si="1217"/>
        <v>1129.9790087699998</v>
      </c>
      <c r="D1752" s="99">
        <f t="shared" si="1218"/>
        <v>1088.3119999999999</v>
      </c>
      <c r="E1752" s="120">
        <f>IF(DAY(A1751)=$A$5,VLOOKUP(A1751,[1]A!$E$15:$G$200,3),E1751)</f>
        <v>1091.25</v>
      </c>
      <c r="F1752" s="100">
        <f t="shared" si="1219"/>
        <v>45312</v>
      </c>
      <c r="G1752" s="141">
        <f t="shared" si="1220"/>
        <v>2.6995934989231252E-3</v>
      </c>
      <c r="H1752" s="101">
        <f t="shared" si="1221"/>
        <v>7</v>
      </c>
      <c r="I1752" s="101">
        <f t="shared" si="1222"/>
        <v>30</v>
      </c>
      <c r="J1752" s="96">
        <f t="shared" si="1223"/>
        <v>1.0006292543304343</v>
      </c>
      <c r="K1752" s="96">
        <v>1</v>
      </c>
      <c r="L1752" s="96">
        <f t="shared" si="1224"/>
        <v>1.00062925</v>
      </c>
      <c r="M1752" s="96">
        <f t="shared" si="1225"/>
        <v>1130.69004806</v>
      </c>
      <c r="N1752" s="24">
        <f t="shared" si="1263"/>
        <v>0</v>
      </c>
      <c r="O1752" s="95">
        <f t="shared" si="1264"/>
        <v>0</v>
      </c>
      <c r="P1752" s="96">
        <f t="shared" si="1226"/>
        <v>0</v>
      </c>
      <c r="Q1752" s="5">
        <f t="shared" si="1261"/>
        <v>0.12</v>
      </c>
      <c r="R1752" s="8">
        <f t="shared" si="1227"/>
        <v>1.0022060429999999</v>
      </c>
      <c r="S1752" s="3">
        <f t="shared" si="1228"/>
        <v>2.4943508599999999</v>
      </c>
      <c r="T1752" s="3">
        <f t="shared" si="1229"/>
        <v>0</v>
      </c>
      <c r="U1752" s="97" t="str">
        <f t="shared" ref="U1752" si="1277">U1751</f>
        <v>A+J=</v>
      </c>
      <c r="V1752" s="122">
        <f t="shared" si="1214"/>
        <v>46527</v>
      </c>
      <c r="W1752" s="4"/>
      <c r="X1752" s="17"/>
      <c r="Y1752" s="16"/>
      <c r="Z1752" s="16"/>
      <c r="AD1752" s="5"/>
    </row>
    <row r="1753" spans="1:30" x14ac:dyDescent="0.2">
      <c r="A1753" s="98">
        <f t="shared" si="1260"/>
        <v>46505</v>
      </c>
      <c r="B1753" s="96">
        <f t="shared" si="1216"/>
        <v>1133.6430588899998</v>
      </c>
      <c r="C1753" s="3">
        <f t="shared" si="1217"/>
        <v>1129.9790087699998</v>
      </c>
      <c r="D1753" s="99">
        <f t="shared" si="1218"/>
        <v>1088.3119999999999</v>
      </c>
      <c r="E1753" s="120">
        <f>IF(DAY(A1752)=$A$5,VLOOKUP(A1752,[1]A!$E$15:$G$200,3),E1752)</f>
        <v>1091.25</v>
      </c>
      <c r="F1753" s="100">
        <f t="shared" si="1219"/>
        <v>45312</v>
      </c>
      <c r="G1753" s="141">
        <f t="shared" si="1220"/>
        <v>2.6995934989231252E-3</v>
      </c>
      <c r="H1753" s="101">
        <f t="shared" si="1221"/>
        <v>8</v>
      </c>
      <c r="I1753" s="101">
        <f t="shared" si="1222"/>
        <v>30</v>
      </c>
      <c r="J1753" s="96">
        <f t="shared" si="1223"/>
        <v>1.0007191801237489</v>
      </c>
      <c r="K1753" s="96">
        <v>1</v>
      </c>
      <c r="L1753" s="96">
        <f t="shared" si="1224"/>
        <v>1.0007191799999999</v>
      </c>
      <c r="M1753" s="96">
        <f t="shared" si="1225"/>
        <v>1130.7916670699999</v>
      </c>
      <c r="N1753" s="24">
        <f t="shared" si="1263"/>
        <v>0</v>
      </c>
      <c r="O1753" s="95">
        <f t="shared" si="1264"/>
        <v>0</v>
      </c>
      <c r="P1753" s="96">
        <f t="shared" si="1226"/>
        <v>0</v>
      </c>
      <c r="Q1753" s="5">
        <f t="shared" si="1261"/>
        <v>0.12</v>
      </c>
      <c r="R1753" s="8">
        <f t="shared" si="1227"/>
        <v>1.0025215890000001</v>
      </c>
      <c r="S1753" s="3">
        <f t="shared" si="1228"/>
        <v>2.8513918199999999</v>
      </c>
      <c r="T1753" s="3">
        <f t="shared" si="1229"/>
        <v>0</v>
      </c>
      <c r="U1753" s="97" t="str">
        <f t="shared" ref="U1753" si="1278">U1752</f>
        <v>A+J=</v>
      </c>
      <c r="V1753" s="122">
        <f t="shared" si="1214"/>
        <v>46527</v>
      </c>
      <c r="W1753" s="4"/>
      <c r="X1753" s="17"/>
      <c r="Y1753" s="16"/>
      <c r="Z1753" s="16"/>
      <c r="AD1753" s="5"/>
    </row>
    <row r="1754" spans="1:30" x14ac:dyDescent="0.2">
      <c r="A1754" s="98">
        <f t="shared" si="1260"/>
        <v>46506</v>
      </c>
      <c r="B1754" s="96">
        <f t="shared" si="1216"/>
        <v>1134.10189496</v>
      </c>
      <c r="C1754" s="3">
        <f t="shared" si="1217"/>
        <v>1129.9790087699998</v>
      </c>
      <c r="D1754" s="99">
        <f t="shared" si="1218"/>
        <v>1088.3119999999999</v>
      </c>
      <c r="E1754" s="120">
        <f>IF(DAY(A1753)=$A$5,VLOOKUP(A1753,[1]A!$E$15:$G$200,3),E1753)</f>
        <v>1091.25</v>
      </c>
      <c r="F1754" s="100">
        <f t="shared" si="1219"/>
        <v>45312</v>
      </c>
      <c r="G1754" s="141">
        <f t="shared" si="1220"/>
        <v>2.6995934989231252E-3</v>
      </c>
      <c r="H1754" s="101">
        <f t="shared" si="1221"/>
        <v>9</v>
      </c>
      <c r="I1754" s="101">
        <f t="shared" si="1222"/>
        <v>30</v>
      </c>
      <c r="J1754" s="96">
        <f t="shared" si="1223"/>
        <v>1.0008091139986264</v>
      </c>
      <c r="K1754" s="96">
        <v>1</v>
      </c>
      <c r="L1754" s="96">
        <f t="shared" si="1224"/>
        <v>1.0008091100000001</v>
      </c>
      <c r="M1754" s="96">
        <f t="shared" si="1225"/>
        <v>1130.8932860800001</v>
      </c>
      <c r="N1754" s="24">
        <f t="shared" si="1263"/>
        <v>0</v>
      </c>
      <c r="O1754" s="95">
        <f t="shared" si="1264"/>
        <v>0</v>
      </c>
      <c r="P1754" s="96">
        <f t="shared" si="1226"/>
        <v>0</v>
      </c>
      <c r="Q1754" s="5">
        <f t="shared" si="1261"/>
        <v>0.12</v>
      </c>
      <c r="R1754" s="8">
        <f t="shared" si="1227"/>
        <v>1.002837234</v>
      </c>
      <c r="S1754" s="3">
        <f t="shared" si="1228"/>
        <v>3.2086088799999999</v>
      </c>
      <c r="T1754" s="3">
        <f t="shared" si="1229"/>
        <v>0</v>
      </c>
      <c r="U1754" s="97" t="str">
        <f t="shared" ref="U1754" si="1279">U1753</f>
        <v>A+J=</v>
      </c>
      <c r="V1754" s="122">
        <f t="shared" si="1214"/>
        <v>46527</v>
      </c>
      <c r="W1754" s="4"/>
      <c r="X1754" s="17"/>
      <c r="Y1754" s="16"/>
      <c r="Z1754" s="16"/>
      <c r="AD1754" s="5"/>
    </row>
    <row r="1755" spans="1:30" x14ac:dyDescent="0.2">
      <c r="A1755" s="98">
        <f t="shared" si="1260"/>
        <v>46507</v>
      </c>
      <c r="B1755" s="96">
        <f t="shared" si="1216"/>
        <v>1134.5609196100002</v>
      </c>
      <c r="C1755" s="3">
        <f t="shared" si="1217"/>
        <v>1129.9790087699998</v>
      </c>
      <c r="D1755" s="99">
        <f t="shared" si="1218"/>
        <v>1088.3119999999999</v>
      </c>
      <c r="E1755" s="120">
        <f>IF(DAY(A1754)=$A$5,VLOOKUP(A1754,[1]A!$E$15:$G$200,3),E1754)</f>
        <v>1091.25</v>
      </c>
      <c r="F1755" s="100">
        <f t="shared" si="1219"/>
        <v>45312</v>
      </c>
      <c r="G1755" s="141">
        <f t="shared" si="1220"/>
        <v>2.6995934989231252E-3</v>
      </c>
      <c r="H1755" s="101">
        <f t="shared" si="1221"/>
        <v>10</v>
      </c>
      <c r="I1755" s="101">
        <f t="shared" si="1222"/>
        <v>30</v>
      </c>
      <c r="J1755" s="96">
        <f t="shared" si="1223"/>
        <v>1.0008990559557933</v>
      </c>
      <c r="K1755" s="96">
        <v>1</v>
      </c>
      <c r="L1755" s="96">
        <f t="shared" si="1224"/>
        <v>1.0008990499999999</v>
      </c>
      <c r="M1755" s="96">
        <f t="shared" si="1225"/>
        <v>1130.9949163900001</v>
      </c>
      <c r="N1755" s="24">
        <f t="shared" si="1263"/>
        <v>0</v>
      </c>
      <c r="O1755" s="95">
        <f t="shared" si="1264"/>
        <v>0</v>
      </c>
      <c r="P1755" s="96">
        <f t="shared" si="1226"/>
        <v>0</v>
      </c>
      <c r="Q1755" s="5">
        <f t="shared" si="1261"/>
        <v>0.12</v>
      </c>
      <c r="R1755" s="8">
        <f t="shared" si="1227"/>
        <v>1.003152979</v>
      </c>
      <c r="S1755" s="3">
        <f t="shared" si="1228"/>
        <v>3.5660032199999998</v>
      </c>
      <c r="T1755" s="3">
        <f t="shared" si="1229"/>
        <v>0</v>
      </c>
      <c r="U1755" s="97" t="str">
        <f t="shared" ref="U1755" si="1280">U1754</f>
        <v>A+J=</v>
      </c>
      <c r="V1755" s="122">
        <f t="shared" si="1214"/>
        <v>46527</v>
      </c>
      <c r="W1755" s="4"/>
      <c r="X1755" s="17"/>
      <c r="Y1755" s="16"/>
      <c r="Z1755" s="16"/>
      <c r="AD1755" s="5"/>
    </row>
    <row r="1756" spans="1:30" x14ac:dyDescent="0.2">
      <c r="A1756" s="98">
        <f t="shared" si="1260"/>
        <v>46508</v>
      </c>
      <c r="B1756" s="96">
        <f t="shared" si="1216"/>
        <v>1135.02013175</v>
      </c>
      <c r="C1756" s="3">
        <f t="shared" si="1217"/>
        <v>1129.9790087699998</v>
      </c>
      <c r="D1756" s="99">
        <f t="shared" si="1218"/>
        <v>1088.3119999999999</v>
      </c>
      <c r="E1756" s="120">
        <f>IF(DAY(A1755)=$A$5,VLOOKUP(A1755,[1]A!$E$15:$G$200,3),E1755)</f>
        <v>1091.25</v>
      </c>
      <c r="F1756" s="100">
        <f t="shared" si="1219"/>
        <v>45312</v>
      </c>
      <c r="G1756" s="141">
        <f t="shared" si="1220"/>
        <v>2.6995934989231252E-3</v>
      </c>
      <c r="H1756" s="101">
        <f t="shared" si="1221"/>
        <v>11</v>
      </c>
      <c r="I1756" s="101">
        <f t="shared" si="1222"/>
        <v>30</v>
      </c>
      <c r="J1756" s="96">
        <f t="shared" si="1223"/>
        <v>1.0009890059959756</v>
      </c>
      <c r="K1756" s="96">
        <v>1</v>
      </c>
      <c r="L1756" s="96">
        <f t="shared" si="1224"/>
        <v>1.0009889999999999</v>
      </c>
      <c r="M1756" s="96">
        <f t="shared" si="1225"/>
        <v>1131.096558</v>
      </c>
      <c r="N1756" s="24">
        <f t="shared" si="1263"/>
        <v>0</v>
      </c>
      <c r="O1756" s="95">
        <f t="shared" si="1264"/>
        <v>0</v>
      </c>
      <c r="P1756" s="96">
        <f t="shared" si="1226"/>
        <v>0</v>
      </c>
      <c r="Q1756" s="5">
        <f t="shared" si="1261"/>
        <v>0.12</v>
      </c>
      <c r="R1756" s="8">
        <f t="shared" si="1227"/>
        <v>1.003468823</v>
      </c>
      <c r="S1756" s="3">
        <f t="shared" si="1228"/>
        <v>3.9235737500000001</v>
      </c>
      <c r="T1756" s="3">
        <f t="shared" si="1229"/>
        <v>0</v>
      </c>
      <c r="U1756" s="97" t="str">
        <f t="shared" ref="U1756" si="1281">U1755</f>
        <v>A+J=</v>
      </c>
      <c r="V1756" s="122">
        <f t="shared" si="1214"/>
        <v>46527</v>
      </c>
      <c r="W1756" s="4"/>
      <c r="X1756" s="17"/>
      <c r="Y1756" s="16"/>
      <c r="Z1756" s="16"/>
      <c r="AD1756" s="5"/>
    </row>
    <row r="1757" spans="1:30" x14ac:dyDescent="0.2">
      <c r="A1757" s="98">
        <f t="shared" si="1260"/>
        <v>46509</v>
      </c>
      <c r="B1757" s="96">
        <f t="shared" si="1216"/>
        <v>1135.4795325700002</v>
      </c>
      <c r="C1757" s="3">
        <f t="shared" si="1217"/>
        <v>1129.9790087699998</v>
      </c>
      <c r="D1757" s="99">
        <f t="shared" si="1218"/>
        <v>1088.3119999999999</v>
      </c>
      <c r="E1757" s="120">
        <f>IF(DAY(A1756)=$A$5,VLOOKUP(A1756,[1]A!$E$15:$G$200,3),E1756)</f>
        <v>1091.25</v>
      </c>
      <c r="F1757" s="100">
        <f t="shared" si="1219"/>
        <v>45312</v>
      </c>
      <c r="G1757" s="141">
        <f t="shared" si="1220"/>
        <v>2.6995934989231252E-3</v>
      </c>
      <c r="H1757" s="101">
        <f t="shared" si="1221"/>
        <v>12</v>
      </c>
      <c r="I1757" s="101">
        <f t="shared" si="1222"/>
        <v>30</v>
      </c>
      <c r="J1757" s="96">
        <f t="shared" si="1223"/>
        <v>1.0010789641199</v>
      </c>
      <c r="K1757" s="96">
        <v>1</v>
      </c>
      <c r="L1757" s="96">
        <f t="shared" si="1224"/>
        <v>1.0010789600000001</v>
      </c>
      <c r="M1757" s="96">
        <f t="shared" si="1225"/>
        <v>1131.1982109200001</v>
      </c>
      <c r="N1757" s="24">
        <f t="shared" si="1263"/>
        <v>0</v>
      </c>
      <c r="O1757" s="95">
        <f t="shared" si="1264"/>
        <v>0</v>
      </c>
      <c r="P1757" s="96">
        <f t="shared" si="1226"/>
        <v>0</v>
      </c>
      <c r="Q1757" s="5">
        <f t="shared" si="1261"/>
        <v>0.12</v>
      </c>
      <c r="R1757" s="8">
        <f t="shared" si="1227"/>
        <v>1.003784767</v>
      </c>
      <c r="S1757" s="3">
        <f t="shared" si="1228"/>
        <v>4.2813216499999998</v>
      </c>
      <c r="T1757" s="3">
        <f t="shared" si="1229"/>
        <v>0</v>
      </c>
      <c r="U1757" s="97" t="str">
        <f t="shared" ref="U1757" si="1282">U1756</f>
        <v>A+J=</v>
      </c>
      <c r="V1757" s="122">
        <f t="shared" si="1214"/>
        <v>46527</v>
      </c>
      <c r="W1757" s="4"/>
      <c r="X1757" s="17"/>
      <c r="Y1757" s="16"/>
      <c r="Z1757" s="16"/>
      <c r="AD1757" s="5"/>
    </row>
    <row r="1758" spans="1:30" x14ac:dyDescent="0.2">
      <c r="A1758" s="98">
        <f t="shared" si="1260"/>
        <v>46510</v>
      </c>
      <c r="B1758" s="96">
        <f t="shared" si="1216"/>
        <v>1135.93912097</v>
      </c>
      <c r="C1758" s="3">
        <f t="shared" si="1217"/>
        <v>1129.9790087699998</v>
      </c>
      <c r="D1758" s="99">
        <f t="shared" si="1218"/>
        <v>1088.3119999999999</v>
      </c>
      <c r="E1758" s="120">
        <f>IF(DAY(A1757)=$A$5,VLOOKUP(A1757,[1]A!$E$15:$G$200,3),E1757)</f>
        <v>1091.25</v>
      </c>
      <c r="F1758" s="100">
        <f t="shared" si="1219"/>
        <v>45312</v>
      </c>
      <c r="G1758" s="141">
        <f t="shared" si="1220"/>
        <v>2.6995934989231252E-3</v>
      </c>
      <c r="H1758" s="101">
        <f t="shared" si="1221"/>
        <v>13</v>
      </c>
      <c r="I1758" s="101">
        <f t="shared" si="1222"/>
        <v>30</v>
      </c>
      <c r="J1758" s="96">
        <f t="shared" si="1223"/>
        <v>1.0011689303282929</v>
      </c>
      <c r="K1758" s="96">
        <v>1</v>
      </c>
      <c r="L1758" s="96">
        <f t="shared" si="1224"/>
        <v>1.00116893</v>
      </c>
      <c r="M1758" s="96">
        <f t="shared" si="1225"/>
        <v>1131.2998751299999</v>
      </c>
      <c r="N1758" s="24">
        <f t="shared" si="1263"/>
        <v>0</v>
      </c>
      <c r="O1758" s="95">
        <f t="shared" si="1264"/>
        <v>0</v>
      </c>
      <c r="P1758" s="96">
        <f t="shared" si="1226"/>
        <v>0</v>
      </c>
      <c r="Q1758" s="5">
        <f t="shared" si="1261"/>
        <v>0.12</v>
      </c>
      <c r="R1758" s="8">
        <f t="shared" si="1227"/>
        <v>1.00410081</v>
      </c>
      <c r="S1758" s="3">
        <f t="shared" si="1228"/>
        <v>4.6392458400000001</v>
      </c>
      <c r="T1758" s="3">
        <f t="shared" si="1229"/>
        <v>0</v>
      </c>
      <c r="U1758" s="97" t="str">
        <f t="shared" ref="U1758" si="1283">U1757</f>
        <v>A+J=</v>
      </c>
      <c r="V1758" s="122">
        <f t="shared" si="1214"/>
        <v>46527</v>
      </c>
      <c r="W1758" s="4"/>
      <c r="X1758" s="17"/>
      <c r="Y1758" s="16"/>
      <c r="Z1758" s="16"/>
      <c r="AD1758" s="5"/>
    </row>
    <row r="1759" spans="1:30" x14ac:dyDescent="0.2">
      <c r="A1759" s="98">
        <f t="shared" si="1260"/>
        <v>46511</v>
      </c>
      <c r="B1759" s="96">
        <f t="shared" si="1216"/>
        <v>1136.3988867600001</v>
      </c>
      <c r="C1759" s="3">
        <f t="shared" si="1217"/>
        <v>1129.9790087699998</v>
      </c>
      <c r="D1759" s="99">
        <f t="shared" si="1218"/>
        <v>1088.3119999999999</v>
      </c>
      <c r="E1759" s="120">
        <f>IF(DAY(A1758)=$A$5,VLOOKUP(A1758,[1]A!$E$15:$G$200,3),E1758)</f>
        <v>1091.25</v>
      </c>
      <c r="F1759" s="100">
        <f t="shared" si="1219"/>
        <v>45312</v>
      </c>
      <c r="G1759" s="141">
        <f t="shared" si="1220"/>
        <v>2.6995934989231252E-3</v>
      </c>
      <c r="H1759" s="101">
        <f t="shared" si="1221"/>
        <v>14</v>
      </c>
      <c r="I1759" s="101">
        <f t="shared" si="1222"/>
        <v>30</v>
      </c>
      <c r="J1759" s="96">
        <f t="shared" si="1223"/>
        <v>1.0012589046218807</v>
      </c>
      <c r="K1759" s="96">
        <v>1</v>
      </c>
      <c r="L1759" s="96">
        <f t="shared" si="1224"/>
        <v>1.0012589000000001</v>
      </c>
      <c r="M1759" s="96">
        <f t="shared" si="1225"/>
        <v>1131.40153934</v>
      </c>
      <c r="N1759" s="24">
        <f t="shared" si="1263"/>
        <v>0</v>
      </c>
      <c r="O1759" s="95">
        <f t="shared" si="1264"/>
        <v>0</v>
      </c>
      <c r="P1759" s="96">
        <f t="shared" si="1226"/>
        <v>0</v>
      </c>
      <c r="Q1759" s="5">
        <f t="shared" si="1261"/>
        <v>0.12</v>
      </c>
      <c r="R1759" s="8">
        <f t="shared" si="1227"/>
        <v>1.004416953</v>
      </c>
      <c r="S1759" s="3">
        <f t="shared" si="1228"/>
        <v>4.9973474199999997</v>
      </c>
      <c r="T1759" s="3">
        <f t="shared" si="1229"/>
        <v>0</v>
      </c>
      <c r="U1759" s="97" t="str">
        <f t="shared" ref="U1759" si="1284">U1758</f>
        <v>A+J=</v>
      </c>
      <c r="V1759" s="122">
        <f t="shared" si="1214"/>
        <v>46527</v>
      </c>
      <c r="W1759" s="4"/>
      <c r="X1759" s="17"/>
      <c r="Y1759" s="16"/>
      <c r="Z1759" s="16"/>
      <c r="AD1759" s="5"/>
    </row>
    <row r="1760" spans="1:30" x14ac:dyDescent="0.2">
      <c r="A1760" s="98">
        <f t="shared" si="1260"/>
        <v>46512</v>
      </c>
      <c r="B1760" s="96">
        <f t="shared" si="1216"/>
        <v>1136.8588402</v>
      </c>
      <c r="C1760" s="3">
        <f t="shared" si="1217"/>
        <v>1129.9790087699998</v>
      </c>
      <c r="D1760" s="99">
        <f t="shared" si="1218"/>
        <v>1088.3119999999999</v>
      </c>
      <c r="E1760" s="120">
        <f>IF(DAY(A1759)=$A$5,VLOOKUP(A1759,[1]A!$E$15:$G$200,3),E1759)</f>
        <v>1091.25</v>
      </c>
      <c r="F1760" s="100">
        <f t="shared" si="1219"/>
        <v>45312</v>
      </c>
      <c r="G1760" s="141">
        <f t="shared" si="1220"/>
        <v>2.6995934989231252E-3</v>
      </c>
      <c r="H1760" s="101">
        <f t="shared" si="1221"/>
        <v>15</v>
      </c>
      <c r="I1760" s="101">
        <f t="shared" si="1222"/>
        <v>30</v>
      </c>
      <c r="J1760" s="96">
        <f t="shared" si="1223"/>
        <v>1.0013488870013902</v>
      </c>
      <c r="K1760" s="96">
        <v>1</v>
      </c>
      <c r="L1760" s="96">
        <f t="shared" si="1224"/>
        <v>1.0013488800000001</v>
      </c>
      <c r="M1760" s="96">
        <f t="shared" si="1225"/>
        <v>1131.5032148499999</v>
      </c>
      <c r="N1760" s="24">
        <f t="shared" si="1263"/>
        <v>0</v>
      </c>
      <c r="O1760" s="95">
        <f t="shared" si="1264"/>
        <v>0</v>
      </c>
      <c r="P1760" s="96">
        <f t="shared" si="1226"/>
        <v>0</v>
      </c>
      <c r="Q1760" s="5">
        <f t="shared" si="1261"/>
        <v>0.12</v>
      </c>
      <c r="R1760" s="8">
        <f t="shared" si="1227"/>
        <v>1.004733195</v>
      </c>
      <c r="S1760" s="3">
        <f t="shared" si="1228"/>
        <v>5.3556253500000004</v>
      </c>
      <c r="T1760" s="3">
        <f t="shared" si="1229"/>
        <v>0</v>
      </c>
      <c r="U1760" s="97" t="str">
        <f t="shared" ref="U1760" si="1285">U1759</f>
        <v>A+J=</v>
      </c>
      <c r="V1760" s="122">
        <f t="shared" si="1214"/>
        <v>46527</v>
      </c>
      <c r="W1760" s="4"/>
      <c r="X1760" s="17"/>
      <c r="Y1760" s="16"/>
      <c r="Z1760" s="16"/>
      <c r="AD1760" s="5"/>
    </row>
    <row r="1761" spans="1:30" x14ac:dyDescent="0.2">
      <c r="A1761" s="98">
        <f t="shared" si="1260"/>
        <v>46513</v>
      </c>
      <c r="B1761" s="96">
        <f t="shared" si="1216"/>
        <v>1137.3189824799999</v>
      </c>
      <c r="C1761" s="3">
        <f t="shared" si="1217"/>
        <v>1129.9790087699998</v>
      </c>
      <c r="D1761" s="99">
        <f t="shared" si="1218"/>
        <v>1088.3119999999999</v>
      </c>
      <c r="E1761" s="120">
        <f>IF(DAY(A1760)=$A$5,VLOOKUP(A1760,[1]A!$E$15:$G$200,3),E1760)</f>
        <v>1091.25</v>
      </c>
      <c r="F1761" s="100">
        <f t="shared" si="1219"/>
        <v>45312</v>
      </c>
      <c r="G1761" s="141">
        <f t="shared" si="1220"/>
        <v>2.6995934989231252E-3</v>
      </c>
      <c r="H1761" s="101">
        <f t="shared" si="1221"/>
        <v>16</v>
      </c>
      <c r="I1761" s="101">
        <f t="shared" si="1222"/>
        <v>30</v>
      </c>
      <c r="J1761" s="96">
        <f t="shared" si="1223"/>
        <v>1.001438877467548</v>
      </c>
      <c r="K1761" s="96">
        <v>1</v>
      </c>
      <c r="L1761" s="96">
        <f t="shared" si="1224"/>
        <v>1.0014388700000001</v>
      </c>
      <c r="M1761" s="96">
        <f t="shared" si="1225"/>
        <v>1131.60490166</v>
      </c>
      <c r="N1761" s="24">
        <f t="shared" si="1263"/>
        <v>0</v>
      </c>
      <c r="O1761" s="95">
        <f t="shared" si="1264"/>
        <v>0</v>
      </c>
      <c r="P1761" s="96">
        <f t="shared" si="1226"/>
        <v>0</v>
      </c>
      <c r="Q1761" s="5">
        <f t="shared" si="1261"/>
        <v>0.12</v>
      </c>
      <c r="R1761" s="8">
        <f t="shared" si="1227"/>
        <v>1.0050495370000001</v>
      </c>
      <c r="S1761" s="3">
        <f t="shared" si="1228"/>
        <v>5.7140808200000004</v>
      </c>
      <c r="T1761" s="3">
        <f t="shared" si="1229"/>
        <v>0</v>
      </c>
      <c r="U1761" s="97" t="str">
        <f t="shared" ref="U1761" si="1286">U1760</f>
        <v>A+J=</v>
      </c>
      <c r="V1761" s="122">
        <f t="shared" si="1214"/>
        <v>46527</v>
      </c>
      <c r="W1761" s="4"/>
      <c r="X1761" s="17"/>
      <c r="Y1761" s="16"/>
      <c r="Z1761" s="16"/>
      <c r="AD1761" s="5"/>
    </row>
    <row r="1762" spans="1:30" x14ac:dyDescent="0.2">
      <c r="A1762" s="98">
        <f t="shared" si="1260"/>
        <v>46514</v>
      </c>
      <c r="B1762" s="96">
        <f t="shared" si="1216"/>
        <v>1137.7793124799998</v>
      </c>
      <c r="C1762" s="3">
        <f t="shared" si="1217"/>
        <v>1129.9790087699998</v>
      </c>
      <c r="D1762" s="99">
        <f t="shared" si="1218"/>
        <v>1088.3119999999999</v>
      </c>
      <c r="E1762" s="120">
        <f>IF(DAY(A1761)=$A$5,VLOOKUP(A1761,[1]A!$E$15:$G$200,3),E1761)</f>
        <v>1091.25</v>
      </c>
      <c r="F1762" s="100">
        <f t="shared" si="1219"/>
        <v>45312</v>
      </c>
      <c r="G1762" s="141">
        <f t="shared" si="1220"/>
        <v>2.6995934989231252E-3</v>
      </c>
      <c r="H1762" s="101">
        <f t="shared" si="1221"/>
        <v>17</v>
      </c>
      <c r="I1762" s="101">
        <f t="shared" si="1222"/>
        <v>30</v>
      </c>
      <c r="J1762" s="96">
        <f t="shared" si="1223"/>
        <v>1.001528876021081</v>
      </c>
      <c r="K1762" s="96">
        <v>1</v>
      </c>
      <c r="L1762" s="96">
        <f t="shared" si="1224"/>
        <v>1.00152887</v>
      </c>
      <c r="M1762" s="96">
        <f t="shared" si="1225"/>
        <v>1131.7065997699999</v>
      </c>
      <c r="N1762" s="24">
        <f t="shared" si="1263"/>
        <v>0</v>
      </c>
      <c r="O1762" s="95">
        <f t="shared" si="1264"/>
        <v>0</v>
      </c>
      <c r="P1762" s="96">
        <f t="shared" si="1226"/>
        <v>0</v>
      </c>
      <c r="Q1762" s="5">
        <f t="shared" si="1261"/>
        <v>0.12</v>
      </c>
      <c r="R1762" s="8">
        <f t="shared" si="1227"/>
        <v>1.0053659779999999</v>
      </c>
      <c r="S1762" s="3">
        <f t="shared" si="1228"/>
        <v>6.0727127100000002</v>
      </c>
      <c r="T1762" s="3">
        <f t="shared" si="1229"/>
        <v>0</v>
      </c>
      <c r="U1762" s="97" t="str">
        <f t="shared" ref="U1762" si="1287">U1761</f>
        <v>A+J=</v>
      </c>
      <c r="V1762" s="122">
        <f t="shared" si="1214"/>
        <v>46527</v>
      </c>
      <c r="W1762" s="4"/>
      <c r="X1762" s="17"/>
      <c r="Y1762" s="16"/>
      <c r="Z1762" s="16"/>
      <c r="AD1762" s="5"/>
    </row>
    <row r="1763" spans="1:30" x14ac:dyDescent="0.2">
      <c r="A1763" s="98">
        <f t="shared" si="1260"/>
        <v>46515</v>
      </c>
      <c r="B1763" s="96">
        <f t="shared" si="1216"/>
        <v>1138.2398314</v>
      </c>
      <c r="C1763" s="3">
        <f t="shared" si="1217"/>
        <v>1129.9790087699998</v>
      </c>
      <c r="D1763" s="99">
        <f t="shared" si="1218"/>
        <v>1088.3119999999999</v>
      </c>
      <c r="E1763" s="120">
        <f>IF(DAY(A1762)=$A$5,VLOOKUP(A1762,[1]A!$E$15:$G$200,3),E1762)</f>
        <v>1091.25</v>
      </c>
      <c r="F1763" s="100">
        <f t="shared" si="1219"/>
        <v>45312</v>
      </c>
      <c r="G1763" s="141">
        <f t="shared" si="1220"/>
        <v>2.6995934989231252E-3</v>
      </c>
      <c r="H1763" s="101">
        <f t="shared" si="1221"/>
        <v>18</v>
      </c>
      <c r="I1763" s="101">
        <f t="shared" si="1222"/>
        <v>30</v>
      </c>
      <c r="J1763" s="96">
        <f t="shared" si="1223"/>
        <v>1.0016188826627157</v>
      </c>
      <c r="K1763" s="96">
        <v>1</v>
      </c>
      <c r="L1763" s="96">
        <f t="shared" si="1224"/>
        <v>1.0016188800000001</v>
      </c>
      <c r="M1763" s="96">
        <f t="shared" si="1225"/>
        <v>1131.8083091799999</v>
      </c>
      <c r="N1763" s="24">
        <f t="shared" si="1263"/>
        <v>0</v>
      </c>
      <c r="O1763" s="95">
        <f t="shared" si="1264"/>
        <v>0</v>
      </c>
      <c r="P1763" s="96">
        <f t="shared" si="1226"/>
        <v>0</v>
      </c>
      <c r="Q1763" s="5">
        <f t="shared" si="1261"/>
        <v>0.12</v>
      </c>
      <c r="R1763" s="8">
        <f t="shared" si="1227"/>
        <v>1.0056825190000001</v>
      </c>
      <c r="S1763" s="3">
        <f t="shared" si="1228"/>
        <v>6.4315222199999997</v>
      </c>
      <c r="T1763" s="3">
        <f t="shared" si="1229"/>
        <v>0</v>
      </c>
      <c r="U1763" s="97" t="str">
        <f t="shared" ref="U1763" si="1288">U1762</f>
        <v>A+J=</v>
      </c>
      <c r="V1763" s="122">
        <f t="shared" si="1214"/>
        <v>46527</v>
      </c>
      <c r="W1763" s="4"/>
      <c r="X1763" s="17"/>
      <c r="Y1763" s="16"/>
      <c r="Z1763" s="16"/>
      <c r="AD1763" s="5"/>
    </row>
    <row r="1764" spans="1:30" x14ac:dyDescent="0.2">
      <c r="A1764" s="98">
        <f t="shared" si="1260"/>
        <v>46516</v>
      </c>
      <c r="B1764" s="96">
        <f t="shared" si="1216"/>
        <v>1138.70052676</v>
      </c>
      <c r="C1764" s="3">
        <f t="shared" si="1217"/>
        <v>1129.9790087699998</v>
      </c>
      <c r="D1764" s="99">
        <f t="shared" si="1218"/>
        <v>1088.3119999999999</v>
      </c>
      <c r="E1764" s="120">
        <f>IF(DAY(A1763)=$A$5,VLOOKUP(A1763,[1]A!$E$15:$G$200,3),E1763)</f>
        <v>1091.25</v>
      </c>
      <c r="F1764" s="100">
        <f t="shared" si="1219"/>
        <v>45312</v>
      </c>
      <c r="G1764" s="141">
        <f t="shared" si="1220"/>
        <v>2.6995934989231252E-3</v>
      </c>
      <c r="H1764" s="101">
        <f t="shared" si="1221"/>
        <v>19</v>
      </c>
      <c r="I1764" s="101">
        <f t="shared" si="1222"/>
        <v>30</v>
      </c>
      <c r="J1764" s="96">
        <f t="shared" si="1223"/>
        <v>1.0017088973931791</v>
      </c>
      <c r="K1764" s="96">
        <v>1</v>
      </c>
      <c r="L1764" s="96">
        <f t="shared" si="1224"/>
        <v>1.00170889</v>
      </c>
      <c r="M1764" s="96">
        <f t="shared" si="1225"/>
        <v>1131.9100185899999</v>
      </c>
      <c r="N1764" s="24">
        <f t="shared" si="1263"/>
        <v>0</v>
      </c>
      <c r="O1764" s="95">
        <f t="shared" si="1264"/>
        <v>0</v>
      </c>
      <c r="P1764" s="96">
        <f t="shared" si="1226"/>
        <v>0</v>
      </c>
      <c r="Q1764" s="5">
        <f t="shared" si="1261"/>
        <v>0.12</v>
      </c>
      <c r="R1764" s="8">
        <f t="shared" si="1227"/>
        <v>1.0059991589999999</v>
      </c>
      <c r="S1764" s="3">
        <f t="shared" si="1228"/>
        <v>6.7905081699999998</v>
      </c>
      <c r="T1764" s="3">
        <f t="shared" si="1229"/>
        <v>0</v>
      </c>
      <c r="U1764" s="97" t="str">
        <f t="shared" ref="U1764" si="1289">U1763</f>
        <v>A+J=</v>
      </c>
      <c r="V1764" s="122">
        <f t="shared" si="1214"/>
        <v>46527</v>
      </c>
      <c r="W1764" s="4"/>
      <c r="X1764" s="17"/>
      <c r="Y1764" s="16"/>
      <c r="Z1764" s="16"/>
      <c r="AD1764" s="5"/>
    </row>
    <row r="1765" spans="1:30" x14ac:dyDescent="0.2">
      <c r="A1765" s="98">
        <f t="shared" si="1260"/>
        <v>46517</v>
      </c>
      <c r="B1765" s="96">
        <f t="shared" si="1216"/>
        <v>1139.1614236099999</v>
      </c>
      <c r="C1765" s="3">
        <f t="shared" si="1217"/>
        <v>1129.9790087699998</v>
      </c>
      <c r="D1765" s="99">
        <f t="shared" si="1218"/>
        <v>1088.3119999999999</v>
      </c>
      <c r="E1765" s="120">
        <f>IF(DAY(A1764)=$A$5,VLOOKUP(A1764,[1]A!$E$15:$G$200,3),E1764)</f>
        <v>1091.25</v>
      </c>
      <c r="F1765" s="100">
        <f t="shared" si="1219"/>
        <v>45312</v>
      </c>
      <c r="G1765" s="141">
        <f t="shared" si="1220"/>
        <v>2.6995934989231252E-3</v>
      </c>
      <c r="H1765" s="101">
        <f t="shared" si="1221"/>
        <v>20</v>
      </c>
      <c r="I1765" s="101">
        <f t="shared" si="1222"/>
        <v>30</v>
      </c>
      <c r="J1765" s="96">
        <f t="shared" si="1223"/>
        <v>1.0017989202131983</v>
      </c>
      <c r="K1765" s="96">
        <v>1</v>
      </c>
      <c r="L1765" s="96">
        <f t="shared" si="1224"/>
        <v>1.0017989199999999</v>
      </c>
      <c r="M1765" s="96">
        <f t="shared" si="1225"/>
        <v>1132.0117505999999</v>
      </c>
      <c r="N1765" s="24">
        <f t="shared" si="1263"/>
        <v>0</v>
      </c>
      <c r="O1765" s="95">
        <f t="shared" si="1264"/>
        <v>0</v>
      </c>
      <c r="P1765" s="96">
        <f t="shared" si="1226"/>
        <v>0</v>
      </c>
      <c r="Q1765" s="5">
        <f t="shared" si="1261"/>
        <v>0.12</v>
      </c>
      <c r="R1765" s="8">
        <f t="shared" si="1227"/>
        <v>1.0063158999999999</v>
      </c>
      <c r="S1765" s="3">
        <f t="shared" si="1228"/>
        <v>7.1496730099999999</v>
      </c>
      <c r="T1765" s="3">
        <f t="shared" si="1229"/>
        <v>0</v>
      </c>
      <c r="U1765" s="97" t="str">
        <f t="shared" ref="U1765" si="1290">U1764</f>
        <v>A+J=</v>
      </c>
      <c r="V1765" s="122">
        <f t="shared" si="1214"/>
        <v>46527</v>
      </c>
      <c r="W1765" s="4"/>
      <c r="X1765" s="17"/>
      <c r="Y1765" s="16"/>
      <c r="Z1765" s="16"/>
      <c r="AD1765" s="5"/>
    </row>
    <row r="1766" spans="1:30" x14ac:dyDescent="0.2">
      <c r="A1766" s="98">
        <f t="shared" si="1260"/>
        <v>46518</v>
      </c>
      <c r="B1766" s="96">
        <f t="shared" si="1216"/>
        <v>1139.6224969899999</v>
      </c>
      <c r="C1766" s="3">
        <f t="shared" si="1217"/>
        <v>1129.9790087699998</v>
      </c>
      <c r="D1766" s="99">
        <f t="shared" si="1218"/>
        <v>1088.3119999999999</v>
      </c>
      <c r="E1766" s="120">
        <f>IF(DAY(A1765)=$A$5,VLOOKUP(A1765,[1]A!$E$15:$G$200,3),E1765)</f>
        <v>1091.25</v>
      </c>
      <c r="F1766" s="100">
        <f t="shared" si="1219"/>
        <v>45312</v>
      </c>
      <c r="G1766" s="141">
        <f t="shared" si="1220"/>
        <v>2.6995934989231252E-3</v>
      </c>
      <c r="H1766" s="101">
        <f t="shared" si="1221"/>
        <v>21</v>
      </c>
      <c r="I1766" s="101">
        <f t="shared" si="1222"/>
        <v>30</v>
      </c>
      <c r="J1766" s="96">
        <f t="shared" si="1223"/>
        <v>1.0018889511234998</v>
      </c>
      <c r="K1766" s="96">
        <v>1</v>
      </c>
      <c r="L1766" s="96">
        <f t="shared" si="1224"/>
        <v>1.0018889499999999</v>
      </c>
      <c r="M1766" s="96">
        <f t="shared" si="1225"/>
        <v>1132.1134826099999</v>
      </c>
      <c r="N1766" s="24">
        <f t="shared" si="1263"/>
        <v>0</v>
      </c>
      <c r="O1766" s="95">
        <f t="shared" si="1264"/>
        <v>0</v>
      </c>
      <c r="P1766" s="96">
        <f t="shared" si="1226"/>
        <v>0</v>
      </c>
      <c r="Q1766" s="5">
        <f t="shared" si="1261"/>
        <v>0.12</v>
      </c>
      <c r="R1766" s="8">
        <f t="shared" si="1227"/>
        <v>1.0066327399999999</v>
      </c>
      <c r="S1766" s="3">
        <f t="shared" si="1228"/>
        <v>7.50901438</v>
      </c>
      <c r="T1766" s="3">
        <f t="shared" si="1229"/>
        <v>0</v>
      </c>
      <c r="U1766" s="97" t="str">
        <f t="shared" ref="U1766" si="1291">U1765</f>
        <v>A+J=</v>
      </c>
      <c r="V1766" s="122">
        <f t="shared" si="1214"/>
        <v>46527</v>
      </c>
      <c r="W1766" s="4"/>
      <c r="X1766" s="17"/>
      <c r="Y1766" s="16"/>
      <c r="Z1766" s="16"/>
      <c r="AD1766" s="5"/>
    </row>
    <row r="1767" spans="1:30" x14ac:dyDescent="0.2">
      <c r="A1767" s="98">
        <f t="shared" si="1260"/>
        <v>46519</v>
      </c>
      <c r="B1767" s="96">
        <f t="shared" si="1216"/>
        <v>1140.0837594299999</v>
      </c>
      <c r="C1767" s="3">
        <f t="shared" si="1217"/>
        <v>1129.9790087699998</v>
      </c>
      <c r="D1767" s="99">
        <f t="shared" si="1218"/>
        <v>1088.3119999999999</v>
      </c>
      <c r="E1767" s="120">
        <f>IF(DAY(A1766)=$A$5,VLOOKUP(A1766,[1]A!$E$15:$G$200,3),E1766)</f>
        <v>1091.25</v>
      </c>
      <c r="F1767" s="100">
        <f t="shared" si="1219"/>
        <v>45312</v>
      </c>
      <c r="G1767" s="141">
        <f t="shared" si="1220"/>
        <v>2.6995934989231252E-3</v>
      </c>
      <c r="H1767" s="101">
        <f t="shared" si="1221"/>
        <v>22</v>
      </c>
      <c r="I1767" s="101">
        <f t="shared" si="1222"/>
        <v>30</v>
      </c>
      <c r="J1767" s="96">
        <f t="shared" si="1223"/>
        <v>1.0019789901248115</v>
      </c>
      <c r="K1767" s="96">
        <v>1</v>
      </c>
      <c r="L1767" s="96">
        <f t="shared" si="1224"/>
        <v>1.00197899</v>
      </c>
      <c r="M1767" s="96">
        <f t="shared" si="1225"/>
        <v>1132.21522592</v>
      </c>
      <c r="N1767" s="24">
        <f t="shared" si="1263"/>
        <v>0</v>
      </c>
      <c r="O1767" s="95">
        <f t="shared" si="1264"/>
        <v>0</v>
      </c>
      <c r="P1767" s="96">
        <f t="shared" si="1226"/>
        <v>0</v>
      </c>
      <c r="Q1767" s="5">
        <f t="shared" si="1261"/>
        <v>0.12</v>
      </c>
      <c r="R1767" s="8">
        <f t="shared" si="1227"/>
        <v>1.00694968</v>
      </c>
      <c r="S1767" s="3">
        <f t="shared" si="1228"/>
        <v>7.8685335099999998</v>
      </c>
      <c r="T1767" s="3">
        <f t="shared" si="1229"/>
        <v>0</v>
      </c>
      <c r="U1767" s="97" t="str">
        <f t="shared" ref="U1767" si="1292">U1766</f>
        <v>A+J=</v>
      </c>
      <c r="V1767" s="122">
        <f t="shared" si="1214"/>
        <v>46527</v>
      </c>
      <c r="W1767" s="4"/>
      <c r="X1767" s="17"/>
      <c r="Y1767" s="16"/>
      <c r="Z1767" s="16"/>
      <c r="AD1767" s="5"/>
    </row>
    <row r="1768" spans="1:30" x14ac:dyDescent="0.2">
      <c r="A1768" s="98">
        <f t="shared" si="1260"/>
        <v>46520</v>
      </c>
      <c r="B1768" s="96">
        <f t="shared" si="1216"/>
        <v>1140.5451984599999</v>
      </c>
      <c r="C1768" s="3">
        <f t="shared" si="1217"/>
        <v>1129.9790087699998</v>
      </c>
      <c r="D1768" s="99">
        <f t="shared" si="1218"/>
        <v>1088.3119999999999</v>
      </c>
      <c r="E1768" s="120">
        <f>IF(DAY(A1767)=$A$5,VLOOKUP(A1767,[1]A!$E$15:$G$200,3),E1767)</f>
        <v>1091.25</v>
      </c>
      <c r="F1768" s="100">
        <f t="shared" si="1219"/>
        <v>45312</v>
      </c>
      <c r="G1768" s="141">
        <f t="shared" si="1220"/>
        <v>2.6995934989231252E-3</v>
      </c>
      <c r="H1768" s="101">
        <f t="shared" si="1221"/>
        <v>23</v>
      </c>
      <c r="I1768" s="101">
        <f t="shared" si="1222"/>
        <v>30</v>
      </c>
      <c r="J1768" s="96">
        <f t="shared" si="1223"/>
        <v>1.0020690372178598</v>
      </c>
      <c r="K1768" s="96">
        <v>1</v>
      </c>
      <c r="L1768" s="96">
        <f t="shared" si="1224"/>
        <v>1.0020690299999999</v>
      </c>
      <c r="M1768" s="96">
        <f t="shared" si="1225"/>
        <v>1132.31696923</v>
      </c>
      <c r="N1768" s="24">
        <f t="shared" si="1263"/>
        <v>0</v>
      </c>
      <c r="O1768" s="95">
        <f t="shared" si="1264"/>
        <v>0</v>
      </c>
      <c r="P1768" s="96">
        <f t="shared" si="1226"/>
        <v>0</v>
      </c>
      <c r="Q1768" s="5">
        <f t="shared" si="1261"/>
        <v>0.12</v>
      </c>
      <c r="R1768" s="8">
        <f t="shared" si="1227"/>
        <v>1.007266719</v>
      </c>
      <c r="S1768" s="3">
        <f t="shared" si="1228"/>
        <v>8.2282292300000002</v>
      </c>
      <c r="T1768" s="3">
        <f t="shared" si="1229"/>
        <v>0</v>
      </c>
      <c r="U1768" s="97" t="str">
        <f t="shared" ref="U1768" si="1293">U1767</f>
        <v>A+J=</v>
      </c>
      <c r="V1768" s="122">
        <f t="shared" si="1214"/>
        <v>46527</v>
      </c>
      <c r="W1768" s="4"/>
      <c r="X1768" s="17"/>
      <c r="Y1768" s="16"/>
      <c r="Z1768" s="16"/>
      <c r="AD1768" s="5"/>
    </row>
    <row r="1769" spans="1:30" x14ac:dyDescent="0.2">
      <c r="A1769" s="98">
        <f t="shared" si="1260"/>
        <v>46521</v>
      </c>
      <c r="B1769" s="96">
        <f t="shared" si="1216"/>
        <v>1141.0068391500001</v>
      </c>
      <c r="C1769" s="3">
        <f t="shared" si="1217"/>
        <v>1129.9790087699998</v>
      </c>
      <c r="D1769" s="99">
        <f t="shared" si="1218"/>
        <v>1088.3119999999999</v>
      </c>
      <c r="E1769" s="120">
        <f>IF(DAY(A1768)=$A$5,VLOOKUP(A1768,[1]A!$E$15:$G$200,3),E1768)</f>
        <v>1091.25</v>
      </c>
      <c r="F1769" s="100">
        <f t="shared" si="1219"/>
        <v>45312</v>
      </c>
      <c r="G1769" s="141">
        <f t="shared" si="1220"/>
        <v>2.6995934989231252E-3</v>
      </c>
      <c r="H1769" s="101">
        <f t="shared" si="1221"/>
        <v>24</v>
      </c>
      <c r="I1769" s="101">
        <f t="shared" si="1222"/>
        <v>30</v>
      </c>
      <c r="J1769" s="96">
        <f t="shared" si="1223"/>
        <v>1.0021590924033721</v>
      </c>
      <c r="K1769" s="96">
        <v>1</v>
      </c>
      <c r="L1769" s="96">
        <f t="shared" si="1224"/>
        <v>1.0021590899999999</v>
      </c>
      <c r="M1769" s="96">
        <f t="shared" si="1225"/>
        <v>1132.4187351400001</v>
      </c>
      <c r="N1769" s="24">
        <f t="shared" si="1263"/>
        <v>0</v>
      </c>
      <c r="O1769" s="95">
        <f t="shared" si="1264"/>
        <v>0</v>
      </c>
      <c r="P1769" s="96">
        <f t="shared" si="1226"/>
        <v>0</v>
      </c>
      <c r="Q1769" s="5">
        <f t="shared" si="1261"/>
        <v>0.12</v>
      </c>
      <c r="R1769" s="8">
        <f t="shared" si="1227"/>
        <v>1.0075838589999999</v>
      </c>
      <c r="S1769" s="3">
        <f t="shared" si="1228"/>
        <v>8.5881040100000003</v>
      </c>
      <c r="T1769" s="3">
        <f t="shared" si="1229"/>
        <v>0</v>
      </c>
      <c r="U1769" s="97" t="str">
        <f t="shared" ref="U1769" si="1294">U1768</f>
        <v>A+J=</v>
      </c>
      <c r="V1769" s="122">
        <f t="shared" si="1214"/>
        <v>46527</v>
      </c>
      <c r="W1769" s="4"/>
      <c r="X1769" s="17"/>
      <c r="Y1769" s="16"/>
      <c r="Z1769" s="16"/>
      <c r="AD1769" s="5"/>
    </row>
    <row r="1770" spans="1:30" x14ac:dyDescent="0.2">
      <c r="A1770" s="98">
        <f t="shared" si="1260"/>
        <v>46522</v>
      </c>
      <c r="B1770" s="96">
        <f t="shared" si="1216"/>
        <v>1141.4686565099998</v>
      </c>
      <c r="C1770" s="3">
        <f t="shared" si="1217"/>
        <v>1129.9790087699998</v>
      </c>
      <c r="D1770" s="99">
        <f t="shared" si="1218"/>
        <v>1088.3119999999999</v>
      </c>
      <c r="E1770" s="120">
        <f>IF(DAY(A1769)=$A$5,VLOOKUP(A1769,[1]A!$E$15:$G$200,3),E1769)</f>
        <v>1091.25</v>
      </c>
      <c r="F1770" s="100">
        <f t="shared" si="1219"/>
        <v>45312</v>
      </c>
      <c r="G1770" s="141">
        <f t="shared" si="1220"/>
        <v>2.6995934989231252E-3</v>
      </c>
      <c r="H1770" s="101">
        <f t="shared" si="1221"/>
        <v>25</v>
      </c>
      <c r="I1770" s="101">
        <f t="shared" si="1222"/>
        <v>30</v>
      </c>
      <c r="J1770" s="96">
        <f t="shared" si="1223"/>
        <v>1.0022491556820758</v>
      </c>
      <c r="K1770" s="96">
        <v>1</v>
      </c>
      <c r="L1770" s="96">
        <f t="shared" si="1224"/>
        <v>1.0022491499999999</v>
      </c>
      <c r="M1770" s="96">
        <f t="shared" si="1225"/>
        <v>1132.5205010499999</v>
      </c>
      <c r="N1770" s="24">
        <f t="shared" si="1263"/>
        <v>0</v>
      </c>
      <c r="O1770" s="95">
        <f t="shared" si="1264"/>
        <v>0</v>
      </c>
      <c r="P1770" s="96">
        <f t="shared" si="1226"/>
        <v>0</v>
      </c>
      <c r="Q1770" s="5">
        <f t="shared" si="1261"/>
        <v>0.12</v>
      </c>
      <c r="R1770" s="8">
        <f t="shared" si="1227"/>
        <v>1.0079010980000001</v>
      </c>
      <c r="S1770" s="3">
        <f t="shared" si="1228"/>
        <v>8.9481554600000006</v>
      </c>
      <c r="T1770" s="3">
        <f t="shared" si="1229"/>
        <v>0</v>
      </c>
      <c r="U1770" s="97" t="str">
        <f t="shared" ref="U1770" si="1295">U1769</f>
        <v>A+J=</v>
      </c>
      <c r="V1770" s="122">
        <f t="shared" si="1214"/>
        <v>46527</v>
      </c>
      <c r="W1770" s="4"/>
      <c r="X1770" s="17"/>
      <c r="Y1770" s="16"/>
      <c r="Z1770" s="16"/>
      <c r="AD1770" s="5"/>
    </row>
    <row r="1771" spans="1:30" x14ac:dyDescent="0.2">
      <c r="A1771" s="98">
        <f t="shared" si="1260"/>
        <v>46523</v>
      </c>
      <c r="B1771" s="96">
        <f t="shared" si="1216"/>
        <v>1141.9306630900001</v>
      </c>
      <c r="C1771" s="3">
        <f t="shared" si="1217"/>
        <v>1129.9790087699998</v>
      </c>
      <c r="D1771" s="99">
        <f t="shared" si="1218"/>
        <v>1088.3119999999999</v>
      </c>
      <c r="E1771" s="120">
        <f>IF(DAY(A1770)=$A$5,VLOOKUP(A1770,[1]A!$E$15:$G$200,3),E1770)</f>
        <v>1091.25</v>
      </c>
      <c r="F1771" s="100">
        <f t="shared" si="1219"/>
        <v>45312</v>
      </c>
      <c r="G1771" s="141">
        <f t="shared" si="1220"/>
        <v>2.6995934989231252E-3</v>
      </c>
      <c r="H1771" s="101">
        <f t="shared" si="1221"/>
        <v>26</v>
      </c>
      <c r="I1771" s="101">
        <f t="shared" si="1222"/>
        <v>30</v>
      </c>
      <c r="J1771" s="96">
        <f t="shared" si="1223"/>
        <v>1.0023392270546982</v>
      </c>
      <c r="K1771" s="96">
        <v>1</v>
      </c>
      <c r="L1771" s="96">
        <f t="shared" si="1224"/>
        <v>1.0023392200000001</v>
      </c>
      <c r="M1771" s="96">
        <f t="shared" si="1225"/>
        <v>1132.62227826</v>
      </c>
      <c r="N1771" s="24">
        <f t="shared" si="1263"/>
        <v>0</v>
      </c>
      <c r="O1771" s="95">
        <f t="shared" si="1264"/>
        <v>0</v>
      </c>
      <c r="P1771" s="96">
        <f t="shared" si="1226"/>
        <v>0</v>
      </c>
      <c r="Q1771" s="5">
        <f t="shared" si="1261"/>
        <v>0.12</v>
      </c>
      <c r="R1771" s="8">
        <f t="shared" si="1227"/>
        <v>1.008218437</v>
      </c>
      <c r="S1771" s="3">
        <f t="shared" si="1228"/>
        <v>9.3083848299999996</v>
      </c>
      <c r="T1771" s="3">
        <f t="shared" si="1229"/>
        <v>0</v>
      </c>
      <c r="U1771" s="97" t="str">
        <f t="shared" ref="U1771" si="1296">U1770</f>
        <v>A+J=</v>
      </c>
      <c r="V1771" s="122">
        <f t="shared" ref="V1771:V1834" si="1297">IF(N1770&gt;0,EDATE(V1770,1),V1770)</f>
        <v>46527</v>
      </c>
      <c r="W1771" s="4"/>
      <c r="X1771" s="17"/>
      <c r="Y1771" s="16"/>
      <c r="Z1771" s="16"/>
      <c r="AD1771" s="5"/>
    </row>
    <row r="1772" spans="1:30" x14ac:dyDescent="0.2">
      <c r="A1772" s="98">
        <f t="shared" si="1260"/>
        <v>46524</v>
      </c>
      <c r="B1772" s="96">
        <f t="shared" si="1216"/>
        <v>1142.39285894</v>
      </c>
      <c r="C1772" s="3">
        <f t="shared" si="1217"/>
        <v>1129.9790087699998</v>
      </c>
      <c r="D1772" s="99">
        <f t="shared" si="1218"/>
        <v>1088.3119999999999</v>
      </c>
      <c r="E1772" s="120">
        <f>IF(DAY(A1771)=$A$5,VLOOKUP(A1771,[1]A!$E$15:$G$200,3),E1771)</f>
        <v>1091.25</v>
      </c>
      <c r="F1772" s="100">
        <f t="shared" si="1219"/>
        <v>45312</v>
      </c>
      <c r="G1772" s="141">
        <f t="shared" si="1220"/>
        <v>2.6995934989231252E-3</v>
      </c>
      <c r="H1772" s="101">
        <f t="shared" si="1221"/>
        <v>27</v>
      </c>
      <c r="I1772" s="101">
        <f t="shared" si="1222"/>
        <v>30</v>
      </c>
      <c r="J1772" s="96">
        <f t="shared" si="1223"/>
        <v>1.0024293065219667</v>
      </c>
      <c r="K1772" s="96">
        <v>1</v>
      </c>
      <c r="L1772" s="96">
        <f t="shared" si="1224"/>
        <v>1.0024293</v>
      </c>
      <c r="M1772" s="96">
        <f t="shared" si="1225"/>
        <v>1132.72406677</v>
      </c>
      <c r="N1772" s="24">
        <f t="shared" si="1263"/>
        <v>0</v>
      </c>
      <c r="O1772" s="95">
        <f t="shared" si="1264"/>
        <v>0</v>
      </c>
      <c r="P1772" s="96">
        <f t="shared" si="1226"/>
        <v>0</v>
      </c>
      <c r="Q1772" s="5">
        <f t="shared" si="1261"/>
        <v>0.12</v>
      </c>
      <c r="R1772" s="8">
        <f t="shared" si="1227"/>
        <v>1.0085358760000001</v>
      </c>
      <c r="S1772" s="3">
        <f t="shared" si="1228"/>
        <v>9.6687921699999997</v>
      </c>
      <c r="T1772" s="3">
        <f t="shared" si="1229"/>
        <v>0</v>
      </c>
      <c r="U1772" s="97" t="str">
        <f t="shared" ref="U1772" si="1298">U1771</f>
        <v>A+J=</v>
      </c>
      <c r="V1772" s="122">
        <f t="shared" si="1297"/>
        <v>46527</v>
      </c>
      <c r="W1772" s="4"/>
      <c r="X1772" s="17"/>
      <c r="Y1772" s="16"/>
      <c r="Z1772" s="16"/>
      <c r="AD1772" s="5"/>
    </row>
    <row r="1773" spans="1:30" x14ac:dyDescent="0.2">
      <c r="A1773" s="98">
        <f t="shared" si="1260"/>
        <v>46525</v>
      </c>
      <c r="B1773" s="96">
        <f t="shared" ref="B1773:B1836" si="1299">(M1773+S1773)</f>
        <v>1142.8552440899998</v>
      </c>
      <c r="C1773" s="3">
        <f t="shared" ref="C1773:C1836" si="1300">IF(N1772&gt;0,M1772-P1772,C1772)</f>
        <v>1129.9790087699998</v>
      </c>
      <c r="D1773" s="99">
        <f t="shared" ref="D1773:D1836" si="1301">IF(E1773=E1772,D1772,E1772)</f>
        <v>1088.3119999999999</v>
      </c>
      <c r="E1773" s="120">
        <f>IF(DAY(A1772)=$A$5,VLOOKUP(A1772,[1]A!$E$15:$G$200,3),E1772)</f>
        <v>1091.25</v>
      </c>
      <c r="F1773" s="100">
        <f t="shared" ref="F1773:F1836" si="1302">IF(D1773=D1772,F1772,EDATE(A1773,-1))</f>
        <v>45312</v>
      </c>
      <c r="G1773" s="141">
        <f t="shared" ref="G1773:G1836" si="1303">(E1773/D1773)-1</f>
        <v>2.6995934989231252E-3</v>
      </c>
      <c r="H1773" s="101">
        <f t="shared" ref="H1773:H1836" si="1304">IF(A1773&gt;A$7,IF(DAY(A1773)=A$5+1,1,H1772+1),0)</f>
        <v>28</v>
      </c>
      <c r="I1773" s="101">
        <f t="shared" ref="I1773:I1836" si="1305">IF(DAY(A1773)=A$5+1,DAY(EOMONTH(A1773,0)),I1772)</f>
        <v>30</v>
      </c>
      <c r="J1773" s="96">
        <f t="shared" ref="J1773:J1836" si="1306">IF(E1773&gt;D1773,((E1773/D1773)^(H1773/I1773)),1)</f>
        <v>1.0025193940846087</v>
      </c>
      <c r="K1773" s="96">
        <v>1</v>
      </c>
      <c r="L1773" s="96">
        <f t="shared" ref="L1773:L1836" si="1307">TRUNC(J1773*K1773,8)</f>
        <v>1.00251939</v>
      </c>
      <c r="M1773" s="96">
        <f t="shared" ref="M1773:M1836" si="1308">TRUNC(C1773*L1773,8)</f>
        <v>1132.8258665799999</v>
      </c>
      <c r="N1773" s="24">
        <f t="shared" si="1263"/>
        <v>0</v>
      </c>
      <c r="O1773" s="95">
        <f t="shared" si="1264"/>
        <v>0</v>
      </c>
      <c r="P1773" s="96">
        <f t="shared" ref="P1773:P1836" si="1309">IF(O1773&gt;0,TRUNC(O1773*M1773,8),0)</f>
        <v>0</v>
      </c>
      <c r="Q1773" s="5">
        <f t="shared" si="1261"/>
        <v>0.12</v>
      </c>
      <c r="R1773" s="8">
        <f t="shared" ref="R1773:R1836" si="1310">ROUND((1+Q1773)^(30/360)^(H1773/I1773),9)</f>
        <v>1.0088534149999999</v>
      </c>
      <c r="S1773" s="3">
        <f t="shared" ref="S1773:S1836" si="1311">TRUNC(M1773*(R1773-1),8)</f>
        <v>10.02937751</v>
      </c>
      <c r="T1773" s="3">
        <f t="shared" ref="T1773:T1836" si="1312">IF(N1773&gt;0,P1773+S1773,0)</f>
        <v>0</v>
      </c>
      <c r="U1773" s="97" t="str">
        <f t="shared" ref="U1773" si="1313">U1772</f>
        <v>A+J=</v>
      </c>
      <c r="V1773" s="122">
        <f t="shared" si="1297"/>
        <v>46527</v>
      </c>
      <c r="W1773" s="4"/>
      <c r="X1773" s="17"/>
      <c r="Y1773" s="16"/>
      <c r="Z1773" s="16"/>
      <c r="AD1773" s="5"/>
    </row>
    <row r="1774" spans="1:30" x14ac:dyDescent="0.2">
      <c r="A1774" s="98">
        <f t="shared" si="1260"/>
        <v>46526</v>
      </c>
      <c r="B1774" s="96">
        <f t="shared" si="1299"/>
        <v>1143.3178071899999</v>
      </c>
      <c r="C1774" s="3">
        <f t="shared" si="1300"/>
        <v>1129.9790087699998</v>
      </c>
      <c r="D1774" s="99">
        <f t="shared" si="1301"/>
        <v>1088.3119999999999</v>
      </c>
      <c r="E1774" s="120">
        <f>IF(DAY(A1773)=$A$5,VLOOKUP(A1773,[1]A!$E$15:$G$200,3),E1773)</f>
        <v>1091.25</v>
      </c>
      <c r="F1774" s="100">
        <f t="shared" si="1302"/>
        <v>45312</v>
      </c>
      <c r="G1774" s="141">
        <f t="shared" si="1303"/>
        <v>2.6995934989231252E-3</v>
      </c>
      <c r="H1774" s="101">
        <f t="shared" si="1304"/>
        <v>29</v>
      </c>
      <c r="I1774" s="101">
        <f t="shared" si="1305"/>
        <v>30</v>
      </c>
      <c r="J1774" s="96">
        <f t="shared" si="1306"/>
        <v>1.0026094897433515</v>
      </c>
      <c r="K1774" s="96">
        <v>1</v>
      </c>
      <c r="L1774" s="96">
        <f t="shared" si="1307"/>
        <v>1.0026094800000001</v>
      </c>
      <c r="M1774" s="96">
        <f t="shared" si="1308"/>
        <v>1132.92766639</v>
      </c>
      <c r="N1774" s="24">
        <f t="shared" si="1263"/>
        <v>0</v>
      </c>
      <c r="O1774" s="95">
        <f t="shared" si="1264"/>
        <v>0</v>
      </c>
      <c r="P1774" s="96">
        <f t="shared" si="1309"/>
        <v>0</v>
      </c>
      <c r="Q1774" s="5">
        <f t="shared" si="1261"/>
        <v>0.12</v>
      </c>
      <c r="R1774" s="8">
        <f t="shared" si="1310"/>
        <v>1.0091710540000001</v>
      </c>
      <c r="S1774" s="3">
        <f t="shared" si="1311"/>
        <v>10.390140799999999</v>
      </c>
      <c r="T1774" s="3">
        <f t="shared" si="1312"/>
        <v>0</v>
      </c>
      <c r="U1774" s="97" t="str">
        <f t="shared" ref="U1774" si="1314">U1773</f>
        <v>A+J=</v>
      </c>
      <c r="V1774" s="122">
        <f t="shared" si="1297"/>
        <v>46527</v>
      </c>
      <c r="W1774" s="4"/>
      <c r="X1774" s="17"/>
      <c r="Y1774" s="16"/>
      <c r="Z1774" s="16"/>
      <c r="AD1774" s="5"/>
    </row>
    <row r="1775" spans="1:30" x14ac:dyDescent="0.2">
      <c r="A1775" s="98">
        <f t="shared" si="1260"/>
        <v>46527</v>
      </c>
      <c r="B1775" s="96">
        <f t="shared" si="1299"/>
        <v>1143.7805710800001</v>
      </c>
      <c r="C1775" s="3">
        <f t="shared" si="1300"/>
        <v>1129.9790087699998</v>
      </c>
      <c r="D1775" s="99">
        <f t="shared" si="1301"/>
        <v>1088.3119999999999</v>
      </c>
      <c r="E1775" s="120">
        <f>IF(DAY(A1774)=$A$5,VLOOKUP(A1774,[1]A!$E$15:$G$200,3),E1774)</f>
        <v>1091.25</v>
      </c>
      <c r="F1775" s="100">
        <f t="shared" si="1302"/>
        <v>45312</v>
      </c>
      <c r="G1775" s="141">
        <f t="shared" si="1303"/>
        <v>2.6995934989231252E-3</v>
      </c>
      <c r="H1775" s="101">
        <f t="shared" si="1304"/>
        <v>30</v>
      </c>
      <c r="I1775" s="101">
        <f t="shared" si="1305"/>
        <v>30</v>
      </c>
      <c r="J1775" s="96">
        <f t="shared" si="1306"/>
        <v>1.0026995934989231</v>
      </c>
      <c r="K1775" s="96">
        <v>1</v>
      </c>
      <c r="L1775" s="96">
        <f t="shared" si="1307"/>
        <v>1.00269959</v>
      </c>
      <c r="M1775" s="96">
        <f t="shared" si="1308"/>
        <v>1133.0294888000001</v>
      </c>
      <c r="N1775" s="24">
        <f t="shared" si="1263"/>
        <v>58</v>
      </c>
      <c r="O1775" s="95">
        <f t="shared" si="1264"/>
        <v>5.0000000000000001E-3</v>
      </c>
      <c r="P1775" s="96">
        <f t="shared" si="1309"/>
        <v>5.6651474400000001</v>
      </c>
      <c r="Q1775" s="5">
        <f t="shared" si="1261"/>
        <v>0.12</v>
      </c>
      <c r="R1775" s="8">
        <f t="shared" si="1310"/>
        <v>1.0094887930000001</v>
      </c>
      <c r="S1775" s="3">
        <f t="shared" si="1311"/>
        <v>10.75108228</v>
      </c>
      <c r="T1775" s="3">
        <f t="shared" si="1312"/>
        <v>16.41622972</v>
      </c>
      <c r="U1775" s="97" t="str">
        <f t="shared" ref="U1775" si="1315">U1774</f>
        <v>A+J=</v>
      </c>
      <c r="V1775" s="122">
        <f t="shared" si="1297"/>
        <v>46527</v>
      </c>
      <c r="W1775" s="4"/>
      <c r="X1775" s="17"/>
      <c r="Y1775" s="16"/>
      <c r="Z1775" s="16"/>
      <c r="AD1775" s="5"/>
    </row>
    <row r="1776" spans="1:30" x14ac:dyDescent="0.2">
      <c r="A1776" s="98">
        <f t="shared" si="1260"/>
        <v>46528</v>
      </c>
      <c r="B1776" s="96">
        <f t="shared" si="1299"/>
        <v>1127.8059181199999</v>
      </c>
      <c r="C1776" s="3">
        <f t="shared" si="1300"/>
        <v>1127.36434136</v>
      </c>
      <c r="D1776" s="99">
        <f t="shared" si="1301"/>
        <v>1088.3119999999999</v>
      </c>
      <c r="E1776" s="120">
        <f>IF(DAY(A1775)=$A$5,VLOOKUP(A1775,[1]A!$E$15:$G$200,3),E1775)</f>
        <v>1091.25</v>
      </c>
      <c r="F1776" s="100">
        <f t="shared" si="1302"/>
        <v>45312</v>
      </c>
      <c r="G1776" s="141">
        <f t="shared" si="1303"/>
        <v>2.6995934989231252E-3</v>
      </c>
      <c r="H1776" s="101">
        <f t="shared" si="1304"/>
        <v>1</v>
      </c>
      <c r="I1776" s="101">
        <f t="shared" si="1305"/>
        <v>31</v>
      </c>
      <c r="J1776" s="96">
        <f t="shared" si="1306"/>
        <v>1.0000869701088155</v>
      </c>
      <c r="K1776" s="96">
        <v>1</v>
      </c>
      <c r="L1776" s="96">
        <f t="shared" si="1307"/>
        <v>1.0000869699999999</v>
      </c>
      <c r="M1776" s="96">
        <f t="shared" si="1308"/>
        <v>1127.46238823</v>
      </c>
      <c r="N1776" s="24">
        <f t="shared" si="1263"/>
        <v>0</v>
      </c>
      <c r="O1776" s="95">
        <f t="shared" si="1264"/>
        <v>0</v>
      </c>
      <c r="P1776" s="96">
        <f t="shared" si="1309"/>
        <v>0</v>
      </c>
      <c r="Q1776" s="5">
        <f t="shared" si="1261"/>
        <v>0.12</v>
      </c>
      <c r="R1776" s="8">
        <f t="shared" si="1310"/>
        <v>1.0003046929999999</v>
      </c>
      <c r="S1776" s="3">
        <f t="shared" si="1311"/>
        <v>0.34352989</v>
      </c>
      <c r="T1776" s="3">
        <f t="shared" si="1312"/>
        <v>0</v>
      </c>
      <c r="U1776" s="97" t="str">
        <f t="shared" ref="U1776" si="1316">U1775</f>
        <v>A+J=</v>
      </c>
      <c r="V1776" s="122">
        <f t="shared" si="1297"/>
        <v>46558</v>
      </c>
      <c r="W1776" s="4"/>
      <c r="X1776" s="17"/>
      <c r="Y1776" s="16"/>
      <c r="Z1776" s="16"/>
      <c r="AD1776" s="5"/>
    </row>
    <row r="1777" spans="1:30" x14ac:dyDescent="0.2">
      <c r="A1777" s="98">
        <f t="shared" si="1260"/>
        <v>46529</v>
      </c>
      <c r="B1777" s="96">
        <f t="shared" si="1299"/>
        <v>1128.24766064</v>
      </c>
      <c r="C1777" s="3">
        <f t="shared" si="1300"/>
        <v>1127.36434136</v>
      </c>
      <c r="D1777" s="99">
        <f t="shared" si="1301"/>
        <v>1088.3119999999999</v>
      </c>
      <c r="E1777" s="120">
        <f>IF(DAY(A1776)=$A$5,VLOOKUP(A1776,[1]A!$E$15:$G$200,3),E1776)</f>
        <v>1091.25</v>
      </c>
      <c r="F1777" s="100">
        <f t="shared" si="1302"/>
        <v>45312</v>
      </c>
      <c r="G1777" s="141">
        <f t="shared" si="1303"/>
        <v>2.6995934989231252E-3</v>
      </c>
      <c r="H1777" s="101">
        <f t="shared" si="1304"/>
        <v>2</v>
      </c>
      <c r="I1777" s="101">
        <f t="shared" si="1305"/>
        <v>31</v>
      </c>
      <c r="J1777" s="96">
        <f t="shared" si="1306"/>
        <v>1.0001739477814309</v>
      </c>
      <c r="K1777" s="96">
        <v>1</v>
      </c>
      <c r="L1777" s="96">
        <f t="shared" si="1307"/>
        <v>1.00017394</v>
      </c>
      <c r="M1777" s="96">
        <f t="shared" si="1308"/>
        <v>1127.5604351100001</v>
      </c>
      <c r="N1777" s="24">
        <f t="shared" si="1263"/>
        <v>0</v>
      </c>
      <c r="O1777" s="95">
        <f t="shared" si="1264"/>
        <v>0</v>
      </c>
      <c r="P1777" s="96">
        <f t="shared" si="1309"/>
        <v>0</v>
      </c>
      <c r="Q1777" s="5">
        <f t="shared" si="1261"/>
        <v>0.12</v>
      </c>
      <c r="R1777" s="8">
        <f t="shared" si="1310"/>
        <v>1.0006094800000001</v>
      </c>
      <c r="S1777" s="3">
        <f t="shared" si="1311"/>
        <v>0.68722552999999997</v>
      </c>
      <c r="T1777" s="3">
        <f t="shared" si="1312"/>
        <v>0</v>
      </c>
      <c r="U1777" s="97" t="str">
        <f t="shared" ref="U1777" si="1317">U1776</f>
        <v>A+J=</v>
      </c>
      <c r="V1777" s="122">
        <f t="shared" si="1297"/>
        <v>46558</v>
      </c>
      <c r="W1777" s="4"/>
      <c r="X1777" s="17"/>
      <c r="Y1777" s="16"/>
      <c r="Z1777" s="16"/>
      <c r="AD1777" s="5"/>
    </row>
    <row r="1778" spans="1:30" x14ac:dyDescent="0.2">
      <c r="A1778" s="98">
        <f t="shared" si="1260"/>
        <v>46530</v>
      </c>
      <c r="B1778" s="96">
        <f t="shared" si="1299"/>
        <v>1128.6895892300001</v>
      </c>
      <c r="C1778" s="3">
        <f t="shared" si="1300"/>
        <v>1127.36434136</v>
      </c>
      <c r="D1778" s="99">
        <f t="shared" si="1301"/>
        <v>1088.3119999999999</v>
      </c>
      <c r="E1778" s="120">
        <f>IF(DAY(A1777)=$A$5,VLOOKUP(A1777,[1]A!$E$15:$G$200,3),E1777)</f>
        <v>1091.25</v>
      </c>
      <c r="F1778" s="100">
        <f t="shared" si="1302"/>
        <v>45312</v>
      </c>
      <c r="G1778" s="141">
        <f t="shared" si="1303"/>
        <v>2.6995934989231252E-3</v>
      </c>
      <c r="H1778" s="101">
        <f t="shared" si="1304"/>
        <v>3</v>
      </c>
      <c r="I1778" s="101">
        <f t="shared" si="1305"/>
        <v>31</v>
      </c>
      <c r="J1778" s="96">
        <f t="shared" si="1306"/>
        <v>1.0002609330185039</v>
      </c>
      <c r="K1778" s="96">
        <v>1</v>
      </c>
      <c r="L1778" s="96">
        <f t="shared" si="1307"/>
        <v>1.00026093</v>
      </c>
      <c r="M1778" s="96">
        <f t="shared" si="1308"/>
        <v>1127.6585045300001</v>
      </c>
      <c r="N1778" s="24">
        <f t="shared" si="1263"/>
        <v>0</v>
      </c>
      <c r="O1778" s="95">
        <f t="shared" si="1264"/>
        <v>0</v>
      </c>
      <c r="P1778" s="96">
        <f t="shared" si="1309"/>
        <v>0</v>
      </c>
      <c r="Q1778" s="5">
        <f t="shared" si="1261"/>
        <v>0.12</v>
      </c>
      <c r="R1778" s="8">
        <f t="shared" si="1310"/>
        <v>1.000914359</v>
      </c>
      <c r="S1778" s="3">
        <f t="shared" si="1311"/>
        <v>1.0310847000000001</v>
      </c>
      <c r="T1778" s="3">
        <f t="shared" si="1312"/>
        <v>0</v>
      </c>
      <c r="U1778" s="97" t="str">
        <f t="shared" ref="U1778" si="1318">U1777</f>
        <v>A+J=</v>
      </c>
      <c r="V1778" s="122">
        <f t="shared" si="1297"/>
        <v>46558</v>
      </c>
      <c r="W1778" s="4"/>
      <c r="X1778" s="17"/>
      <c r="Y1778" s="16"/>
      <c r="Z1778" s="16"/>
      <c r="AD1778" s="5"/>
    </row>
    <row r="1779" spans="1:30" x14ac:dyDescent="0.2">
      <c r="A1779" s="98">
        <f t="shared" si="1260"/>
        <v>46531</v>
      </c>
      <c r="B1779" s="96">
        <f t="shared" si="1299"/>
        <v>1129.13168251</v>
      </c>
      <c r="C1779" s="3">
        <f t="shared" si="1300"/>
        <v>1127.36434136</v>
      </c>
      <c r="D1779" s="99">
        <f t="shared" si="1301"/>
        <v>1088.3119999999999</v>
      </c>
      <c r="E1779" s="120">
        <f>IF(DAY(A1778)=$A$5,VLOOKUP(A1778,[1]A!$E$15:$G$200,3),E1778)</f>
        <v>1091.25</v>
      </c>
      <c r="F1779" s="100">
        <f t="shared" si="1302"/>
        <v>45312</v>
      </c>
      <c r="G1779" s="141">
        <f t="shared" si="1303"/>
        <v>2.6995934989231252E-3</v>
      </c>
      <c r="H1779" s="101">
        <f t="shared" si="1304"/>
        <v>4</v>
      </c>
      <c r="I1779" s="101">
        <f t="shared" si="1305"/>
        <v>31</v>
      </c>
      <c r="J1779" s="96">
        <f t="shared" si="1306"/>
        <v>1.0003479258206924</v>
      </c>
      <c r="K1779" s="96">
        <v>1</v>
      </c>
      <c r="L1779" s="96">
        <f t="shared" si="1307"/>
        <v>1.0003479200000001</v>
      </c>
      <c r="M1779" s="96">
        <f t="shared" si="1308"/>
        <v>1127.75657396</v>
      </c>
      <c r="N1779" s="24">
        <f t="shared" si="1263"/>
        <v>0</v>
      </c>
      <c r="O1779" s="95">
        <f t="shared" si="1264"/>
        <v>0</v>
      </c>
      <c r="P1779" s="96">
        <f t="shared" si="1309"/>
        <v>0</v>
      </c>
      <c r="Q1779" s="5">
        <f t="shared" si="1261"/>
        <v>0.12</v>
      </c>
      <c r="R1779" s="8">
        <f t="shared" si="1310"/>
        <v>1.0012193309999999</v>
      </c>
      <c r="S1779" s="3">
        <f t="shared" si="1311"/>
        <v>1.37510855</v>
      </c>
      <c r="T1779" s="3">
        <f t="shared" si="1312"/>
        <v>0</v>
      </c>
      <c r="U1779" s="97" t="str">
        <f t="shared" ref="U1779" si="1319">U1778</f>
        <v>A+J=</v>
      </c>
      <c r="V1779" s="122">
        <f t="shared" si="1297"/>
        <v>46558</v>
      </c>
      <c r="W1779" s="4"/>
      <c r="X1779" s="17"/>
      <c r="Y1779" s="16"/>
      <c r="Z1779" s="16"/>
      <c r="AD1779" s="5"/>
    </row>
    <row r="1780" spans="1:30" x14ac:dyDescent="0.2">
      <c r="A1780" s="98">
        <f t="shared" si="1260"/>
        <v>46532</v>
      </c>
      <c r="B1780" s="96">
        <f t="shared" si="1299"/>
        <v>1129.5739517699999</v>
      </c>
      <c r="C1780" s="3">
        <f t="shared" si="1300"/>
        <v>1127.36434136</v>
      </c>
      <c r="D1780" s="99">
        <f t="shared" si="1301"/>
        <v>1088.3119999999999</v>
      </c>
      <c r="E1780" s="120">
        <f>IF(DAY(A1779)=$A$5,VLOOKUP(A1779,[1]A!$E$15:$G$200,3),E1779)</f>
        <v>1091.25</v>
      </c>
      <c r="F1780" s="100">
        <f t="shared" si="1302"/>
        <v>45312</v>
      </c>
      <c r="G1780" s="141">
        <f t="shared" si="1303"/>
        <v>2.6995934989231252E-3</v>
      </c>
      <c r="H1780" s="101">
        <f t="shared" si="1304"/>
        <v>5</v>
      </c>
      <c r="I1780" s="101">
        <f t="shared" si="1305"/>
        <v>31</v>
      </c>
      <c r="J1780" s="96">
        <f t="shared" si="1306"/>
        <v>1.0004349261886545</v>
      </c>
      <c r="K1780" s="96">
        <v>1</v>
      </c>
      <c r="L1780" s="96">
        <f t="shared" si="1307"/>
        <v>1.00043492</v>
      </c>
      <c r="M1780" s="96">
        <f t="shared" si="1308"/>
        <v>1127.8546546499999</v>
      </c>
      <c r="N1780" s="24">
        <f t="shared" si="1263"/>
        <v>0</v>
      </c>
      <c r="O1780" s="95">
        <f t="shared" si="1264"/>
        <v>0</v>
      </c>
      <c r="P1780" s="96">
        <f t="shared" si="1309"/>
        <v>0</v>
      </c>
      <c r="Q1780" s="5">
        <f t="shared" si="1261"/>
        <v>0.12</v>
      </c>
      <c r="R1780" s="8">
        <f t="shared" si="1310"/>
        <v>1.001524396</v>
      </c>
      <c r="S1780" s="3">
        <f t="shared" si="1311"/>
        <v>1.71929712</v>
      </c>
      <c r="T1780" s="3">
        <f t="shared" si="1312"/>
        <v>0</v>
      </c>
      <c r="U1780" s="97" t="str">
        <f t="shared" ref="U1780" si="1320">U1779</f>
        <v>A+J=</v>
      </c>
      <c r="V1780" s="122">
        <f t="shared" si="1297"/>
        <v>46558</v>
      </c>
      <c r="W1780" s="4"/>
      <c r="X1780" s="17"/>
      <c r="Y1780" s="16"/>
      <c r="Z1780" s="16"/>
      <c r="AD1780" s="5"/>
    </row>
    <row r="1781" spans="1:30" x14ac:dyDescent="0.2">
      <c r="A1781" s="98">
        <f t="shared" si="1260"/>
        <v>46533</v>
      </c>
      <c r="B1781" s="96">
        <f t="shared" si="1299"/>
        <v>1130.0163970800002</v>
      </c>
      <c r="C1781" s="3">
        <f t="shared" si="1300"/>
        <v>1127.36434136</v>
      </c>
      <c r="D1781" s="99">
        <f t="shared" si="1301"/>
        <v>1088.3119999999999</v>
      </c>
      <c r="E1781" s="120">
        <f>IF(DAY(A1780)=$A$5,VLOOKUP(A1780,[1]A!$E$15:$G$200,3),E1780)</f>
        <v>1091.25</v>
      </c>
      <c r="F1781" s="100">
        <f t="shared" si="1302"/>
        <v>45312</v>
      </c>
      <c r="G1781" s="141">
        <f t="shared" si="1303"/>
        <v>2.6995934989231252E-3</v>
      </c>
      <c r="H1781" s="101">
        <f t="shared" si="1304"/>
        <v>6</v>
      </c>
      <c r="I1781" s="101">
        <f t="shared" si="1305"/>
        <v>31</v>
      </c>
      <c r="J1781" s="96">
        <f t="shared" si="1306"/>
        <v>1.000521934123048</v>
      </c>
      <c r="K1781" s="96">
        <v>1</v>
      </c>
      <c r="L1781" s="96">
        <f t="shared" si="1307"/>
        <v>1.0005219299999999</v>
      </c>
      <c r="M1781" s="96">
        <f t="shared" si="1308"/>
        <v>1127.9527466300001</v>
      </c>
      <c r="N1781" s="24">
        <f t="shared" si="1263"/>
        <v>0</v>
      </c>
      <c r="O1781" s="95">
        <f t="shared" si="1264"/>
        <v>0</v>
      </c>
      <c r="P1781" s="96">
        <f t="shared" si="1309"/>
        <v>0</v>
      </c>
      <c r="Q1781" s="5">
        <f t="shared" si="1261"/>
        <v>0.12</v>
      </c>
      <c r="R1781" s="8">
        <f t="shared" si="1310"/>
        <v>1.001829554</v>
      </c>
      <c r="S1781" s="3">
        <f t="shared" si="1311"/>
        <v>2.0636504499999999</v>
      </c>
      <c r="T1781" s="3">
        <f t="shared" si="1312"/>
        <v>0</v>
      </c>
      <c r="U1781" s="97" t="str">
        <f t="shared" ref="U1781" si="1321">U1780</f>
        <v>A+J=</v>
      </c>
      <c r="V1781" s="122">
        <f t="shared" si="1297"/>
        <v>46558</v>
      </c>
      <c r="W1781" s="4"/>
      <c r="X1781" s="17"/>
      <c r="Y1781" s="16"/>
      <c r="Z1781" s="16"/>
      <c r="AD1781" s="5"/>
    </row>
    <row r="1782" spans="1:30" x14ac:dyDescent="0.2">
      <c r="A1782" s="98">
        <f t="shared" si="1260"/>
        <v>46534</v>
      </c>
      <c r="B1782" s="96">
        <f t="shared" si="1299"/>
        <v>1130.4590060399998</v>
      </c>
      <c r="C1782" s="3">
        <f t="shared" si="1300"/>
        <v>1127.36434136</v>
      </c>
      <c r="D1782" s="99">
        <f t="shared" si="1301"/>
        <v>1088.3119999999999</v>
      </c>
      <c r="E1782" s="120">
        <f>IF(DAY(A1781)=$A$5,VLOOKUP(A1781,[1]A!$E$15:$G$200,3),E1781)</f>
        <v>1091.25</v>
      </c>
      <c r="F1782" s="100">
        <f t="shared" si="1302"/>
        <v>45312</v>
      </c>
      <c r="G1782" s="141">
        <f t="shared" si="1303"/>
        <v>2.6995934989231252E-3</v>
      </c>
      <c r="H1782" s="101">
        <f t="shared" si="1304"/>
        <v>7</v>
      </c>
      <c r="I1782" s="101">
        <f t="shared" si="1305"/>
        <v>31</v>
      </c>
      <c r="J1782" s="96">
        <f t="shared" si="1306"/>
        <v>1.000608949624531</v>
      </c>
      <c r="K1782" s="96">
        <v>1</v>
      </c>
      <c r="L1782" s="96">
        <f t="shared" si="1307"/>
        <v>1.00060894</v>
      </c>
      <c r="M1782" s="96">
        <f t="shared" si="1308"/>
        <v>1128.0508385999999</v>
      </c>
      <c r="N1782" s="24">
        <f t="shared" si="1263"/>
        <v>0</v>
      </c>
      <c r="O1782" s="95">
        <f t="shared" si="1264"/>
        <v>0</v>
      </c>
      <c r="P1782" s="96">
        <f t="shared" si="1309"/>
        <v>0</v>
      </c>
      <c r="Q1782" s="5">
        <f t="shared" si="1261"/>
        <v>0.12</v>
      </c>
      <c r="R1782" s="8">
        <f t="shared" si="1310"/>
        <v>1.002134804</v>
      </c>
      <c r="S1782" s="3">
        <f t="shared" si="1311"/>
        <v>2.4081674400000002</v>
      </c>
      <c r="T1782" s="3">
        <f t="shared" si="1312"/>
        <v>0</v>
      </c>
      <c r="U1782" s="97" t="str">
        <f t="shared" ref="U1782" si="1322">U1781</f>
        <v>A+J=</v>
      </c>
      <c r="V1782" s="122">
        <f t="shared" si="1297"/>
        <v>46558</v>
      </c>
      <c r="W1782" s="4"/>
      <c r="X1782" s="17"/>
      <c r="Y1782" s="16"/>
      <c r="Z1782" s="16"/>
      <c r="AD1782" s="5"/>
    </row>
    <row r="1783" spans="1:30" x14ac:dyDescent="0.2">
      <c r="A1783" s="98">
        <f t="shared" si="1260"/>
        <v>46535</v>
      </c>
      <c r="B1783" s="96">
        <f t="shared" si="1299"/>
        <v>1130.9018035300001</v>
      </c>
      <c r="C1783" s="3">
        <f t="shared" si="1300"/>
        <v>1127.36434136</v>
      </c>
      <c r="D1783" s="99">
        <f t="shared" si="1301"/>
        <v>1088.3119999999999</v>
      </c>
      <c r="E1783" s="120">
        <f>IF(DAY(A1782)=$A$5,VLOOKUP(A1782,[1]A!$E$15:$G$200,3),E1782)</f>
        <v>1091.25</v>
      </c>
      <c r="F1783" s="100">
        <f t="shared" si="1302"/>
        <v>45312</v>
      </c>
      <c r="G1783" s="141">
        <f t="shared" si="1303"/>
        <v>2.6995934989231252E-3</v>
      </c>
      <c r="H1783" s="101">
        <f t="shared" si="1304"/>
        <v>8</v>
      </c>
      <c r="I1783" s="101">
        <f t="shared" si="1305"/>
        <v>31</v>
      </c>
      <c r="J1783" s="96">
        <f t="shared" si="1306"/>
        <v>1.0006959726937616</v>
      </c>
      <c r="K1783" s="96">
        <v>1</v>
      </c>
      <c r="L1783" s="96">
        <f t="shared" si="1307"/>
        <v>1.00069597</v>
      </c>
      <c r="M1783" s="96">
        <f t="shared" si="1308"/>
        <v>1128.14895312</v>
      </c>
      <c r="N1783" s="24">
        <f t="shared" si="1263"/>
        <v>0</v>
      </c>
      <c r="O1783" s="95">
        <f t="shared" si="1264"/>
        <v>0</v>
      </c>
      <c r="P1783" s="96">
        <f t="shared" si="1309"/>
        <v>0</v>
      </c>
      <c r="Q1783" s="5">
        <f t="shared" si="1261"/>
        <v>0.12</v>
      </c>
      <c r="R1783" s="8">
        <f t="shared" si="1310"/>
        <v>1.002440148</v>
      </c>
      <c r="S1783" s="3">
        <f t="shared" si="1311"/>
        <v>2.7528504100000002</v>
      </c>
      <c r="T1783" s="3">
        <f t="shared" si="1312"/>
        <v>0</v>
      </c>
      <c r="U1783" s="97" t="str">
        <f t="shared" ref="U1783" si="1323">U1782</f>
        <v>A+J=</v>
      </c>
      <c r="V1783" s="122">
        <f t="shared" si="1297"/>
        <v>46558</v>
      </c>
      <c r="W1783" s="4"/>
      <c r="X1783" s="17"/>
      <c r="Y1783" s="16"/>
      <c r="Z1783" s="16"/>
      <c r="AD1783" s="5"/>
    </row>
    <row r="1784" spans="1:30" x14ac:dyDescent="0.2">
      <c r="A1784" s="98">
        <f t="shared" si="1260"/>
        <v>46536</v>
      </c>
      <c r="B1784" s="96">
        <f t="shared" si="1299"/>
        <v>1131.3447658499999</v>
      </c>
      <c r="C1784" s="3">
        <f t="shared" si="1300"/>
        <v>1127.36434136</v>
      </c>
      <c r="D1784" s="99">
        <f t="shared" si="1301"/>
        <v>1088.3119999999999</v>
      </c>
      <c r="E1784" s="120">
        <f>IF(DAY(A1783)=$A$5,VLOOKUP(A1783,[1]A!$E$15:$G$200,3),E1783)</f>
        <v>1091.25</v>
      </c>
      <c r="F1784" s="100">
        <f t="shared" si="1302"/>
        <v>45312</v>
      </c>
      <c r="G1784" s="141">
        <f t="shared" si="1303"/>
        <v>2.6995934989231252E-3</v>
      </c>
      <c r="H1784" s="101">
        <f t="shared" si="1304"/>
        <v>9</v>
      </c>
      <c r="I1784" s="101">
        <f t="shared" si="1305"/>
        <v>31</v>
      </c>
      <c r="J1784" s="96">
        <f t="shared" si="1306"/>
        <v>1.000783003331398</v>
      </c>
      <c r="K1784" s="96">
        <v>1</v>
      </c>
      <c r="L1784" s="96">
        <f t="shared" si="1307"/>
        <v>1.000783</v>
      </c>
      <c r="M1784" s="96">
        <f t="shared" si="1308"/>
        <v>1128.2470676299999</v>
      </c>
      <c r="N1784" s="24">
        <f t="shared" si="1263"/>
        <v>0</v>
      </c>
      <c r="O1784" s="95">
        <f t="shared" si="1264"/>
        <v>0</v>
      </c>
      <c r="P1784" s="96">
        <f t="shared" si="1309"/>
        <v>0</v>
      </c>
      <c r="Q1784" s="5">
        <f t="shared" si="1261"/>
        <v>0.12</v>
      </c>
      <c r="R1784" s="8">
        <f t="shared" si="1310"/>
        <v>1.002745585</v>
      </c>
      <c r="S1784" s="3">
        <f t="shared" si="1311"/>
        <v>3.0976982199999998</v>
      </c>
      <c r="T1784" s="3">
        <f t="shared" si="1312"/>
        <v>0</v>
      </c>
      <c r="U1784" s="97" t="str">
        <f t="shared" ref="U1784" si="1324">U1783</f>
        <v>A+J=</v>
      </c>
      <c r="V1784" s="122">
        <f t="shared" si="1297"/>
        <v>46558</v>
      </c>
      <c r="W1784" s="4"/>
      <c r="X1784" s="17"/>
      <c r="Y1784" s="16"/>
      <c r="Z1784" s="16"/>
      <c r="AD1784" s="5"/>
    </row>
    <row r="1785" spans="1:30" x14ac:dyDescent="0.2">
      <c r="A1785" s="98">
        <f t="shared" si="1260"/>
        <v>46537</v>
      </c>
      <c r="B1785" s="96">
        <f t="shared" si="1299"/>
        <v>1131.7879043700002</v>
      </c>
      <c r="C1785" s="3">
        <f t="shared" si="1300"/>
        <v>1127.36434136</v>
      </c>
      <c r="D1785" s="99">
        <f t="shared" si="1301"/>
        <v>1088.3119999999999</v>
      </c>
      <c r="E1785" s="120">
        <f>IF(DAY(A1784)=$A$5,VLOOKUP(A1784,[1]A!$E$15:$G$200,3),E1784)</f>
        <v>1091.25</v>
      </c>
      <c r="F1785" s="100">
        <f t="shared" si="1302"/>
        <v>45312</v>
      </c>
      <c r="G1785" s="141">
        <f t="shared" si="1303"/>
        <v>2.6995934989231252E-3</v>
      </c>
      <c r="H1785" s="101">
        <f t="shared" si="1304"/>
        <v>10</v>
      </c>
      <c r="I1785" s="101">
        <f t="shared" si="1305"/>
        <v>31</v>
      </c>
      <c r="J1785" s="96">
        <f t="shared" si="1306"/>
        <v>1.0008700415380984</v>
      </c>
      <c r="K1785" s="96">
        <v>1</v>
      </c>
      <c r="L1785" s="96">
        <f t="shared" si="1307"/>
        <v>1.0008700399999999</v>
      </c>
      <c r="M1785" s="96">
        <f t="shared" si="1308"/>
        <v>1128.3451934300001</v>
      </c>
      <c r="N1785" s="24">
        <f t="shared" si="1263"/>
        <v>0</v>
      </c>
      <c r="O1785" s="95">
        <f t="shared" si="1264"/>
        <v>0</v>
      </c>
      <c r="P1785" s="96">
        <f t="shared" si="1309"/>
        <v>0</v>
      </c>
      <c r="Q1785" s="5">
        <f t="shared" si="1261"/>
        <v>0.12</v>
      </c>
      <c r="R1785" s="8">
        <f t="shared" si="1310"/>
        <v>1.0030511150000001</v>
      </c>
      <c r="S1785" s="3">
        <f t="shared" si="1311"/>
        <v>3.44271094</v>
      </c>
      <c r="T1785" s="3">
        <f t="shared" si="1312"/>
        <v>0</v>
      </c>
      <c r="U1785" s="97" t="str">
        <f t="shared" ref="U1785" si="1325">U1784</f>
        <v>A+J=</v>
      </c>
      <c r="V1785" s="122">
        <f t="shared" si="1297"/>
        <v>46558</v>
      </c>
      <c r="W1785" s="4"/>
      <c r="X1785" s="17"/>
      <c r="Y1785" s="16"/>
      <c r="Z1785" s="16"/>
      <c r="AD1785" s="5"/>
    </row>
    <row r="1786" spans="1:30" x14ac:dyDescent="0.2">
      <c r="A1786" s="98">
        <f t="shared" si="1260"/>
        <v>46538</v>
      </c>
      <c r="B1786" s="96">
        <f t="shared" si="1299"/>
        <v>1132.2312077899999</v>
      </c>
      <c r="C1786" s="3">
        <f t="shared" si="1300"/>
        <v>1127.36434136</v>
      </c>
      <c r="D1786" s="99">
        <f t="shared" si="1301"/>
        <v>1088.3119999999999</v>
      </c>
      <c r="E1786" s="120">
        <f>IF(DAY(A1785)=$A$5,VLOOKUP(A1785,[1]A!$E$15:$G$200,3),E1785)</f>
        <v>1091.25</v>
      </c>
      <c r="F1786" s="100">
        <f t="shared" si="1302"/>
        <v>45312</v>
      </c>
      <c r="G1786" s="141">
        <f t="shared" si="1303"/>
        <v>2.6995934989231252E-3</v>
      </c>
      <c r="H1786" s="101">
        <f t="shared" si="1304"/>
        <v>11</v>
      </c>
      <c r="I1786" s="101">
        <f t="shared" si="1305"/>
        <v>31</v>
      </c>
      <c r="J1786" s="96">
        <f t="shared" si="1306"/>
        <v>1.0009570873145213</v>
      </c>
      <c r="K1786" s="96">
        <v>1</v>
      </c>
      <c r="L1786" s="96">
        <f t="shared" si="1307"/>
        <v>1.0009570800000001</v>
      </c>
      <c r="M1786" s="96">
        <f t="shared" si="1308"/>
        <v>1128.4433192199999</v>
      </c>
      <c r="N1786" s="24">
        <f t="shared" si="1263"/>
        <v>0</v>
      </c>
      <c r="O1786" s="95">
        <f t="shared" si="1264"/>
        <v>0</v>
      </c>
      <c r="P1786" s="96">
        <f t="shared" si="1309"/>
        <v>0</v>
      </c>
      <c r="Q1786" s="5">
        <f t="shared" si="1261"/>
        <v>0.12</v>
      </c>
      <c r="R1786" s="8">
        <f t="shared" si="1310"/>
        <v>1.0033567379999999</v>
      </c>
      <c r="S1786" s="3">
        <f t="shared" si="1311"/>
        <v>3.7878885699999998</v>
      </c>
      <c r="T1786" s="3">
        <f t="shared" si="1312"/>
        <v>0</v>
      </c>
      <c r="U1786" s="97" t="str">
        <f t="shared" ref="U1786" si="1326">U1785</f>
        <v>A+J=</v>
      </c>
      <c r="V1786" s="122">
        <f t="shared" si="1297"/>
        <v>46558</v>
      </c>
      <c r="W1786" s="4"/>
      <c r="X1786" s="17"/>
      <c r="Y1786" s="16"/>
      <c r="Z1786" s="16"/>
      <c r="AD1786" s="5"/>
    </row>
    <row r="1787" spans="1:30" x14ac:dyDescent="0.2">
      <c r="A1787" s="98">
        <f t="shared" si="1260"/>
        <v>46539</v>
      </c>
      <c r="B1787" s="96">
        <f t="shared" si="1299"/>
        <v>1132.6746987700001</v>
      </c>
      <c r="C1787" s="3">
        <f t="shared" si="1300"/>
        <v>1127.36434136</v>
      </c>
      <c r="D1787" s="99">
        <f t="shared" si="1301"/>
        <v>1088.3119999999999</v>
      </c>
      <c r="E1787" s="120">
        <f>IF(DAY(A1786)=$A$5,VLOOKUP(A1786,[1]A!$E$15:$G$200,3),E1786)</f>
        <v>1091.25</v>
      </c>
      <c r="F1787" s="100">
        <f t="shared" si="1302"/>
        <v>45312</v>
      </c>
      <c r="G1787" s="141">
        <f t="shared" si="1303"/>
        <v>2.6995934989231252E-3</v>
      </c>
      <c r="H1787" s="101">
        <f t="shared" si="1304"/>
        <v>12</v>
      </c>
      <c r="I1787" s="101">
        <f t="shared" si="1305"/>
        <v>31</v>
      </c>
      <c r="J1787" s="96">
        <f t="shared" si="1306"/>
        <v>1.0010441406613246</v>
      </c>
      <c r="K1787" s="96">
        <v>1</v>
      </c>
      <c r="L1787" s="96">
        <f t="shared" si="1307"/>
        <v>1.0010441400000001</v>
      </c>
      <c r="M1787" s="96">
        <f t="shared" si="1308"/>
        <v>1128.54146756</v>
      </c>
      <c r="N1787" s="24">
        <f t="shared" si="1263"/>
        <v>0</v>
      </c>
      <c r="O1787" s="95">
        <f t="shared" si="1264"/>
        <v>0</v>
      </c>
      <c r="P1787" s="96">
        <f t="shared" si="1309"/>
        <v>0</v>
      </c>
      <c r="Q1787" s="5">
        <f t="shared" si="1261"/>
        <v>0.12</v>
      </c>
      <c r="R1787" s="8">
        <f t="shared" si="1310"/>
        <v>1.0036624540000001</v>
      </c>
      <c r="S1787" s="3">
        <f t="shared" si="1311"/>
        <v>4.1332312099999999</v>
      </c>
      <c r="T1787" s="3">
        <f t="shared" si="1312"/>
        <v>0</v>
      </c>
      <c r="U1787" s="97" t="str">
        <f t="shared" ref="U1787" si="1327">U1786</f>
        <v>A+J=</v>
      </c>
      <c r="V1787" s="122">
        <f t="shared" si="1297"/>
        <v>46558</v>
      </c>
      <c r="W1787" s="4"/>
      <c r="X1787" s="17"/>
      <c r="Y1787" s="16"/>
      <c r="Z1787" s="16"/>
      <c r="AD1787" s="5"/>
    </row>
    <row r="1788" spans="1:30" x14ac:dyDescent="0.2">
      <c r="A1788" s="98">
        <f t="shared" si="1260"/>
        <v>46540</v>
      </c>
      <c r="B1788" s="96">
        <f t="shared" si="1299"/>
        <v>1133.1183558500002</v>
      </c>
      <c r="C1788" s="3">
        <f t="shared" si="1300"/>
        <v>1127.36434136</v>
      </c>
      <c r="D1788" s="99">
        <f t="shared" si="1301"/>
        <v>1088.3119999999999</v>
      </c>
      <c r="E1788" s="120">
        <f>IF(DAY(A1787)=$A$5,VLOOKUP(A1787,[1]A!$E$15:$G$200,3),E1787)</f>
        <v>1091.25</v>
      </c>
      <c r="F1788" s="100">
        <f t="shared" si="1302"/>
        <v>45312</v>
      </c>
      <c r="G1788" s="141">
        <f t="shared" si="1303"/>
        <v>2.6995934989231252E-3</v>
      </c>
      <c r="H1788" s="101">
        <f t="shared" si="1304"/>
        <v>13</v>
      </c>
      <c r="I1788" s="101">
        <f t="shared" si="1305"/>
        <v>31</v>
      </c>
      <c r="J1788" s="96">
        <f t="shared" si="1306"/>
        <v>1.0011312015791671</v>
      </c>
      <c r="K1788" s="96">
        <v>1</v>
      </c>
      <c r="L1788" s="96">
        <f t="shared" si="1307"/>
        <v>1.0011312000000001</v>
      </c>
      <c r="M1788" s="96">
        <f t="shared" si="1308"/>
        <v>1128.6396159000001</v>
      </c>
      <c r="N1788" s="24">
        <f t="shared" si="1263"/>
        <v>0</v>
      </c>
      <c r="O1788" s="95">
        <f t="shared" si="1264"/>
        <v>0</v>
      </c>
      <c r="P1788" s="96">
        <f t="shared" si="1309"/>
        <v>0</v>
      </c>
      <c r="Q1788" s="5">
        <f t="shared" si="1261"/>
        <v>0.12</v>
      </c>
      <c r="R1788" s="8">
        <f t="shared" si="1310"/>
        <v>1.0039682640000001</v>
      </c>
      <c r="S1788" s="3">
        <f t="shared" si="1311"/>
        <v>4.4787399499999996</v>
      </c>
      <c r="T1788" s="3">
        <f t="shared" si="1312"/>
        <v>0</v>
      </c>
      <c r="U1788" s="97" t="str">
        <f t="shared" ref="U1788" si="1328">U1787</f>
        <v>A+J=</v>
      </c>
      <c r="V1788" s="122">
        <f t="shared" si="1297"/>
        <v>46558</v>
      </c>
      <c r="W1788" s="4"/>
      <c r="X1788" s="17"/>
      <c r="Y1788" s="16"/>
      <c r="Z1788" s="16"/>
      <c r="AD1788" s="5"/>
    </row>
    <row r="1789" spans="1:30" x14ac:dyDescent="0.2">
      <c r="A1789" s="98">
        <f t="shared" si="1260"/>
        <v>46541</v>
      </c>
      <c r="B1789" s="96">
        <f t="shared" si="1299"/>
        <v>1133.5621881299999</v>
      </c>
      <c r="C1789" s="3">
        <f t="shared" si="1300"/>
        <v>1127.36434136</v>
      </c>
      <c r="D1789" s="99">
        <f t="shared" si="1301"/>
        <v>1088.3119999999999</v>
      </c>
      <c r="E1789" s="120">
        <f>IF(DAY(A1788)=$A$5,VLOOKUP(A1788,[1]A!$E$15:$G$200,3),E1788)</f>
        <v>1091.25</v>
      </c>
      <c r="F1789" s="100">
        <f t="shared" si="1302"/>
        <v>45312</v>
      </c>
      <c r="G1789" s="141">
        <f t="shared" si="1303"/>
        <v>2.6995934989231252E-3</v>
      </c>
      <c r="H1789" s="101">
        <f t="shared" si="1304"/>
        <v>14</v>
      </c>
      <c r="I1789" s="101">
        <f t="shared" si="1305"/>
        <v>31</v>
      </c>
      <c r="J1789" s="96">
        <f t="shared" si="1306"/>
        <v>1.0012182700687071</v>
      </c>
      <c r="K1789" s="96">
        <v>1</v>
      </c>
      <c r="L1789" s="96">
        <f t="shared" si="1307"/>
        <v>1.0012182700000001</v>
      </c>
      <c r="M1789" s="96">
        <f t="shared" si="1308"/>
        <v>1128.7377755099999</v>
      </c>
      <c r="N1789" s="24">
        <f t="shared" si="1263"/>
        <v>0</v>
      </c>
      <c r="O1789" s="95">
        <f t="shared" si="1264"/>
        <v>0</v>
      </c>
      <c r="P1789" s="96">
        <f t="shared" si="1309"/>
        <v>0</v>
      </c>
      <c r="Q1789" s="5">
        <f t="shared" si="1261"/>
        <v>0.12</v>
      </c>
      <c r="R1789" s="8">
        <f t="shared" si="1310"/>
        <v>1.0042741660000001</v>
      </c>
      <c r="S1789" s="3">
        <f t="shared" si="1311"/>
        <v>4.8244126200000004</v>
      </c>
      <c r="T1789" s="3">
        <f t="shared" si="1312"/>
        <v>0</v>
      </c>
      <c r="U1789" s="97" t="str">
        <f t="shared" ref="U1789" si="1329">U1788</f>
        <v>A+J=</v>
      </c>
      <c r="V1789" s="122">
        <f t="shared" si="1297"/>
        <v>46558</v>
      </c>
      <c r="W1789" s="4"/>
      <c r="X1789" s="17"/>
      <c r="Y1789" s="16"/>
      <c r="Z1789" s="16"/>
      <c r="AD1789" s="5"/>
    </row>
    <row r="1790" spans="1:30" x14ac:dyDescent="0.2">
      <c r="A1790" s="98">
        <f t="shared" si="1260"/>
        <v>46542</v>
      </c>
      <c r="B1790" s="96">
        <f t="shared" si="1299"/>
        <v>1134.00618657</v>
      </c>
      <c r="C1790" s="3">
        <f t="shared" si="1300"/>
        <v>1127.36434136</v>
      </c>
      <c r="D1790" s="99">
        <f t="shared" si="1301"/>
        <v>1088.3119999999999</v>
      </c>
      <c r="E1790" s="120">
        <f>IF(DAY(A1789)=$A$5,VLOOKUP(A1789,[1]A!$E$15:$G$200,3),E1789)</f>
        <v>1091.25</v>
      </c>
      <c r="F1790" s="100">
        <f t="shared" si="1302"/>
        <v>45312</v>
      </c>
      <c r="G1790" s="141">
        <f t="shared" si="1303"/>
        <v>2.6995934989231252E-3</v>
      </c>
      <c r="H1790" s="101">
        <f t="shared" si="1304"/>
        <v>15</v>
      </c>
      <c r="I1790" s="101">
        <f t="shared" si="1305"/>
        <v>31</v>
      </c>
      <c r="J1790" s="96">
        <f t="shared" si="1306"/>
        <v>1.001305346130603</v>
      </c>
      <c r="K1790" s="96">
        <v>1</v>
      </c>
      <c r="L1790" s="96">
        <f t="shared" si="1307"/>
        <v>1.00130534</v>
      </c>
      <c r="M1790" s="96">
        <f t="shared" si="1308"/>
        <v>1128.8359351199999</v>
      </c>
      <c r="N1790" s="24">
        <f t="shared" si="1263"/>
        <v>0</v>
      </c>
      <c r="O1790" s="95">
        <f t="shared" si="1264"/>
        <v>0</v>
      </c>
      <c r="P1790" s="96">
        <f t="shared" si="1309"/>
        <v>0</v>
      </c>
      <c r="Q1790" s="5">
        <f t="shared" si="1261"/>
        <v>0.12</v>
      </c>
      <c r="R1790" s="8">
        <f t="shared" si="1310"/>
        <v>1.0045801620000001</v>
      </c>
      <c r="S1790" s="3">
        <f t="shared" si="1311"/>
        <v>5.1702514500000003</v>
      </c>
      <c r="T1790" s="3">
        <f t="shared" si="1312"/>
        <v>0</v>
      </c>
      <c r="U1790" s="97" t="str">
        <f t="shared" ref="U1790" si="1330">U1789</f>
        <v>A+J=</v>
      </c>
      <c r="V1790" s="122">
        <f t="shared" si="1297"/>
        <v>46558</v>
      </c>
      <c r="W1790" s="4"/>
      <c r="X1790" s="17"/>
      <c r="Y1790" s="16"/>
      <c r="Z1790" s="16"/>
      <c r="AD1790" s="5"/>
    </row>
    <row r="1791" spans="1:30" x14ac:dyDescent="0.2">
      <c r="A1791" s="98">
        <f t="shared" si="1260"/>
        <v>46543</v>
      </c>
      <c r="B1791" s="96">
        <f t="shared" si="1299"/>
        <v>1134.4503614100001</v>
      </c>
      <c r="C1791" s="3">
        <f t="shared" si="1300"/>
        <v>1127.36434136</v>
      </c>
      <c r="D1791" s="99">
        <f t="shared" si="1301"/>
        <v>1088.3119999999999</v>
      </c>
      <c r="E1791" s="120">
        <f>IF(DAY(A1790)=$A$5,VLOOKUP(A1790,[1]A!$E$15:$G$200,3),E1790)</f>
        <v>1091.25</v>
      </c>
      <c r="F1791" s="100">
        <f t="shared" si="1302"/>
        <v>45312</v>
      </c>
      <c r="G1791" s="141">
        <f t="shared" si="1303"/>
        <v>2.6995934989231252E-3</v>
      </c>
      <c r="H1791" s="101">
        <f t="shared" si="1304"/>
        <v>16</v>
      </c>
      <c r="I1791" s="101">
        <f t="shared" si="1305"/>
        <v>31</v>
      </c>
      <c r="J1791" s="96">
        <f t="shared" si="1306"/>
        <v>1.0013924297655135</v>
      </c>
      <c r="K1791" s="96">
        <v>1</v>
      </c>
      <c r="L1791" s="96">
        <f t="shared" si="1307"/>
        <v>1.0013924199999999</v>
      </c>
      <c r="M1791" s="96">
        <f t="shared" si="1308"/>
        <v>1128.9341060100001</v>
      </c>
      <c r="N1791" s="24">
        <f t="shared" si="1263"/>
        <v>0</v>
      </c>
      <c r="O1791" s="95">
        <f t="shared" si="1264"/>
        <v>0</v>
      </c>
      <c r="P1791" s="96">
        <f t="shared" si="1309"/>
        <v>0</v>
      </c>
      <c r="Q1791" s="5">
        <f t="shared" si="1261"/>
        <v>0.12</v>
      </c>
      <c r="R1791" s="8">
        <f t="shared" si="1310"/>
        <v>1.0048862510000001</v>
      </c>
      <c r="S1791" s="3">
        <f t="shared" si="1311"/>
        <v>5.5162554000000004</v>
      </c>
      <c r="T1791" s="3">
        <f t="shared" si="1312"/>
        <v>0</v>
      </c>
      <c r="U1791" s="97" t="str">
        <f t="shared" ref="U1791" si="1331">U1790</f>
        <v>A+J=</v>
      </c>
      <c r="V1791" s="122">
        <f t="shared" si="1297"/>
        <v>46558</v>
      </c>
      <c r="W1791" s="4"/>
      <c r="X1791" s="17"/>
      <c r="Y1791" s="16"/>
      <c r="Z1791" s="16"/>
      <c r="AD1791" s="5"/>
    </row>
    <row r="1792" spans="1:30" x14ac:dyDescent="0.2">
      <c r="A1792" s="98">
        <f t="shared" si="1260"/>
        <v>46544</v>
      </c>
      <c r="B1792" s="96">
        <f t="shared" si="1299"/>
        <v>1134.8947240099999</v>
      </c>
      <c r="C1792" s="3">
        <f t="shared" si="1300"/>
        <v>1127.36434136</v>
      </c>
      <c r="D1792" s="99">
        <f t="shared" si="1301"/>
        <v>1088.3119999999999</v>
      </c>
      <c r="E1792" s="120">
        <f>IF(DAY(A1791)=$A$5,VLOOKUP(A1791,[1]A!$E$15:$G$200,3),E1791)</f>
        <v>1091.25</v>
      </c>
      <c r="F1792" s="100">
        <f t="shared" si="1302"/>
        <v>45312</v>
      </c>
      <c r="G1792" s="141">
        <f t="shared" si="1303"/>
        <v>2.6995934989231252E-3</v>
      </c>
      <c r="H1792" s="101">
        <f t="shared" si="1304"/>
        <v>17</v>
      </c>
      <c r="I1792" s="101">
        <f t="shared" si="1305"/>
        <v>31</v>
      </c>
      <c r="J1792" s="96">
        <f t="shared" si="1306"/>
        <v>1.0014795209740972</v>
      </c>
      <c r="K1792" s="96">
        <v>1</v>
      </c>
      <c r="L1792" s="96">
        <f t="shared" si="1307"/>
        <v>1.00147952</v>
      </c>
      <c r="M1792" s="96">
        <f t="shared" si="1308"/>
        <v>1129.03229945</v>
      </c>
      <c r="N1792" s="24">
        <f t="shared" si="1263"/>
        <v>0</v>
      </c>
      <c r="O1792" s="95">
        <f t="shared" si="1264"/>
        <v>0</v>
      </c>
      <c r="P1792" s="96">
        <f t="shared" si="1309"/>
        <v>0</v>
      </c>
      <c r="Q1792" s="5">
        <f t="shared" si="1261"/>
        <v>0.12</v>
      </c>
      <c r="R1792" s="8">
        <f t="shared" si="1310"/>
        <v>1.0051924329999999</v>
      </c>
      <c r="S1792" s="3">
        <f t="shared" si="1311"/>
        <v>5.86242456</v>
      </c>
      <c r="T1792" s="3">
        <f t="shared" si="1312"/>
        <v>0</v>
      </c>
      <c r="U1792" s="97" t="str">
        <f t="shared" ref="U1792" si="1332">U1791</f>
        <v>A+J=</v>
      </c>
      <c r="V1792" s="122">
        <f t="shared" si="1297"/>
        <v>46558</v>
      </c>
      <c r="W1792" s="4"/>
      <c r="X1792" s="17"/>
      <c r="Y1792" s="16"/>
      <c r="Z1792" s="16"/>
      <c r="AD1792" s="5"/>
    </row>
    <row r="1793" spans="1:30" x14ac:dyDescent="0.2">
      <c r="A1793" s="98">
        <f t="shared" si="1260"/>
        <v>46545</v>
      </c>
      <c r="B1793" s="96">
        <f t="shared" si="1299"/>
        <v>1135.33924155</v>
      </c>
      <c r="C1793" s="3">
        <f t="shared" si="1300"/>
        <v>1127.36434136</v>
      </c>
      <c r="D1793" s="99">
        <f t="shared" si="1301"/>
        <v>1088.3119999999999</v>
      </c>
      <c r="E1793" s="120">
        <f>IF(DAY(A1792)=$A$5,VLOOKUP(A1792,[1]A!$E$15:$G$200,3),E1792)</f>
        <v>1091.25</v>
      </c>
      <c r="F1793" s="100">
        <f t="shared" si="1302"/>
        <v>45312</v>
      </c>
      <c r="G1793" s="141">
        <f t="shared" si="1303"/>
        <v>2.6995934989231252E-3</v>
      </c>
      <c r="H1793" s="101">
        <f t="shared" si="1304"/>
        <v>18</v>
      </c>
      <c r="I1793" s="101">
        <f t="shared" si="1305"/>
        <v>31</v>
      </c>
      <c r="J1793" s="96">
        <f t="shared" si="1306"/>
        <v>1.001566619757013</v>
      </c>
      <c r="K1793" s="96">
        <v>1</v>
      </c>
      <c r="L1793" s="96">
        <f t="shared" si="1307"/>
        <v>1.00156661</v>
      </c>
      <c r="M1793" s="96">
        <f t="shared" si="1308"/>
        <v>1129.1304816100001</v>
      </c>
      <c r="N1793" s="24">
        <f t="shared" si="1263"/>
        <v>0</v>
      </c>
      <c r="O1793" s="95">
        <f t="shared" si="1264"/>
        <v>0</v>
      </c>
      <c r="P1793" s="96">
        <f t="shared" si="1309"/>
        <v>0</v>
      </c>
      <c r="Q1793" s="5">
        <f t="shared" si="1261"/>
        <v>0.12</v>
      </c>
      <c r="R1793" s="8">
        <f t="shared" si="1310"/>
        <v>1.005498709</v>
      </c>
      <c r="S1793" s="3">
        <f t="shared" si="1311"/>
        <v>6.2087599400000002</v>
      </c>
      <c r="T1793" s="3">
        <f t="shared" si="1312"/>
        <v>0</v>
      </c>
      <c r="U1793" s="97" t="str">
        <f t="shared" ref="U1793" si="1333">U1792</f>
        <v>A+J=</v>
      </c>
      <c r="V1793" s="122">
        <f t="shared" si="1297"/>
        <v>46558</v>
      </c>
      <c r="W1793" s="4"/>
      <c r="X1793" s="17"/>
      <c r="Y1793" s="16"/>
      <c r="Z1793" s="16"/>
      <c r="AD1793" s="5"/>
    </row>
    <row r="1794" spans="1:30" x14ac:dyDescent="0.2">
      <c r="A1794" s="98">
        <f t="shared" si="1260"/>
        <v>46546</v>
      </c>
      <c r="B1794" s="96">
        <f t="shared" si="1299"/>
        <v>1135.7839469100002</v>
      </c>
      <c r="C1794" s="3">
        <f t="shared" si="1300"/>
        <v>1127.36434136</v>
      </c>
      <c r="D1794" s="99">
        <f t="shared" si="1301"/>
        <v>1088.3119999999999</v>
      </c>
      <c r="E1794" s="120">
        <f>IF(DAY(A1793)=$A$5,VLOOKUP(A1793,[1]A!$E$15:$G$200,3),E1793)</f>
        <v>1091.25</v>
      </c>
      <c r="F1794" s="100">
        <f t="shared" si="1302"/>
        <v>45312</v>
      </c>
      <c r="G1794" s="141">
        <f t="shared" si="1303"/>
        <v>2.6995934989231252E-3</v>
      </c>
      <c r="H1794" s="101">
        <f t="shared" si="1304"/>
        <v>19</v>
      </c>
      <c r="I1794" s="101">
        <f t="shared" si="1305"/>
        <v>31</v>
      </c>
      <c r="J1794" s="96">
        <f t="shared" si="1306"/>
        <v>1.0016537261149192</v>
      </c>
      <c r="K1794" s="96">
        <v>1</v>
      </c>
      <c r="L1794" s="96">
        <f t="shared" si="1307"/>
        <v>1.00165372</v>
      </c>
      <c r="M1794" s="96">
        <f t="shared" si="1308"/>
        <v>1129.2286863100001</v>
      </c>
      <c r="N1794" s="24">
        <f t="shared" si="1263"/>
        <v>0</v>
      </c>
      <c r="O1794" s="95">
        <f t="shared" si="1264"/>
        <v>0</v>
      </c>
      <c r="P1794" s="96">
        <f t="shared" si="1309"/>
        <v>0</v>
      </c>
      <c r="Q1794" s="5">
        <f t="shared" si="1261"/>
        <v>0.12</v>
      </c>
      <c r="R1794" s="8">
        <f t="shared" si="1310"/>
        <v>1.0058050780000001</v>
      </c>
      <c r="S1794" s="3">
        <f t="shared" si="1311"/>
        <v>6.5552606000000004</v>
      </c>
      <c r="T1794" s="3">
        <f t="shared" si="1312"/>
        <v>0</v>
      </c>
      <c r="U1794" s="97" t="str">
        <f t="shared" ref="U1794" si="1334">U1793</f>
        <v>A+J=</v>
      </c>
      <c r="V1794" s="122">
        <f t="shared" si="1297"/>
        <v>46558</v>
      </c>
      <c r="W1794" s="4"/>
      <c r="X1794" s="17"/>
      <c r="Y1794" s="16"/>
      <c r="Z1794" s="16"/>
      <c r="AD1794" s="5"/>
    </row>
    <row r="1795" spans="1:30" x14ac:dyDescent="0.2">
      <c r="A1795" s="98">
        <f t="shared" si="1260"/>
        <v>46547</v>
      </c>
      <c r="B1795" s="96">
        <f t="shared" si="1299"/>
        <v>1136.2288288300001</v>
      </c>
      <c r="C1795" s="3">
        <f t="shared" si="1300"/>
        <v>1127.36434136</v>
      </c>
      <c r="D1795" s="99">
        <f t="shared" si="1301"/>
        <v>1088.3119999999999</v>
      </c>
      <c r="E1795" s="120">
        <f>IF(DAY(A1794)=$A$5,VLOOKUP(A1794,[1]A!$E$15:$G$200,3),E1794)</f>
        <v>1091.25</v>
      </c>
      <c r="F1795" s="100">
        <f t="shared" si="1302"/>
        <v>45312</v>
      </c>
      <c r="G1795" s="141">
        <f t="shared" si="1303"/>
        <v>2.6995934989231252E-3</v>
      </c>
      <c r="H1795" s="101">
        <f t="shared" si="1304"/>
        <v>20</v>
      </c>
      <c r="I1795" s="101">
        <f t="shared" si="1305"/>
        <v>31</v>
      </c>
      <c r="J1795" s="96">
        <f t="shared" si="1306"/>
        <v>1.0017408400484749</v>
      </c>
      <c r="K1795" s="96">
        <v>1</v>
      </c>
      <c r="L1795" s="96">
        <f t="shared" si="1307"/>
        <v>1.0017408400000001</v>
      </c>
      <c r="M1795" s="96">
        <f t="shared" si="1308"/>
        <v>1129.3269023</v>
      </c>
      <c r="N1795" s="24">
        <f t="shared" si="1263"/>
        <v>0</v>
      </c>
      <c r="O1795" s="95">
        <f t="shared" si="1264"/>
        <v>0</v>
      </c>
      <c r="P1795" s="96">
        <f t="shared" si="1309"/>
        <v>0</v>
      </c>
      <c r="Q1795" s="5">
        <f t="shared" si="1261"/>
        <v>0.12</v>
      </c>
      <c r="R1795" s="8">
        <f t="shared" si="1310"/>
        <v>1.00611154</v>
      </c>
      <c r="S1795" s="3">
        <f t="shared" si="1311"/>
        <v>6.9019265299999999</v>
      </c>
      <c r="T1795" s="3">
        <f t="shared" si="1312"/>
        <v>0</v>
      </c>
      <c r="U1795" s="97" t="str">
        <f t="shared" ref="U1795" si="1335">U1794</f>
        <v>A+J=</v>
      </c>
      <c r="V1795" s="122">
        <f t="shared" si="1297"/>
        <v>46558</v>
      </c>
      <c r="W1795" s="4"/>
      <c r="X1795" s="17"/>
      <c r="Y1795" s="16"/>
      <c r="Z1795" s="16"/>
      <c r="AD1795" s="5"/>
    </row>
    <row r="1796" spans="1:30" x14ac:dyDescent="0.2">
      <c r="A1796" s="98">
        <f t="shared" si="1260"/>
        <v>46548</v>
      </c>
      <c r="B1796" s="96">
        <f t="shared" si="1299"/>
        <v>1136.67387598</v>
      </c>
      <c r="C1796" s="3">
        <f t="shared" si="1300"/>
        <v>1127.36434136</v>
      </c>
      <c r="D1796" s="99">
        <f t="shared" si="1301"/>
        <v>1088.3119999999999</v>
      </c>
      <c r="E1796" s="120">
        <f>IF(DAY(A1795)=$A$5,VLOOKUP(A1795,[1]A!$E$15:$G$200,3),E1795)</f>
        <v>1091.25</v>
      </c>
      <c r="F1796" s="100">
        <f t="shared" si="1302"/>
        <v>45312</v>
      </c>
      <c r="G1796" s="141">
        <f t="shared" si="1303"/>
        <v>2.6995934989231252E-3</v>
      </c>
      <c r="H1796" s="101">
        <f t="shared" si="1304"/>
        <v>21</v>
      </c>
      <c r="I1796" s="101">
        <f t="shared" si="1305"/>
        <v>31</v>
      </c>
      <c r="J1796" s="96">
        <f t="shared" si="1306"/>
        <v>1.001827961558339</v>
      </c>
      <c r="K1796" s="96">
        <v>1</v>
      </c>
      <c r="L1796" s="96">
        <f t="shared" si="1307"/>
        <v>1.00182796</v>
      </c>
      <c r="M1796" s="96">
        <f t="shared" si="1308"/>
        <v>1129.4251182800001</v>
      </c>
      <c r="N1796" s="24">
        <f t="shared" si="1263"/>
        <v>0</v>
      </c>
      <c r="O1796" s="95">
        <f t="shared" si="1264"/>
        <v>0</v>
      </c>
      <c r="P1796" s="96">
        <f t="shared" si="1309"/>
        <v>0</v>
      </c>
      <c r="Q1796" s="5">
        <f t="shared" si="1261"/>
        <v>0.12</v>
      </c>
      <c r="R1796" s="8">
        <f t="shared" si="1310"/>
        <v>1.0064180949999999</v>
      </c>
      <c r="S1796" s="3">
        <f t="shared" si="1311"/>
        <v>7.2487576999999996</v>
      </c>
      <c r="T1796" s="3">
        <f t="shared" si="1312"/>
        <v>0</v>
      </c>
      <c r="U1796" s="97" t="str">
        <f t="shared" ref="U1796" si="1336">U1795</f>
        <v>A+J=</v>
      </c>
      <c r="V1796" s="122">
        <f t="shared" si="1297"/>
        <v>46558</v>
      </c>
      <c r="W1796" s="4"/>
      <c r="X1796" s="17"/>
      <c r="Y1796" s="16"/>
      <c r="Z1796" s="16"/>
      <c r="AD1796" s="5"/>
    </row>
    <row r="1797" spans="1:30" x14ac:dyDescent="0.2">
      <c r="A1797" s="98">
        <f t="shared" si="1260"/>
        <v>46549</v>
      </c>
      <c r="B1797" s="96">
        <f t="shared" si="1299"/>
        <v>1137.11910087</v>
      </c>
      <c r="C1797" s="3">
        <f t="shared" si="1300"/>
        <v>1127.36434136</v>
      </c>
      <c r="D1797" s="99">
        <f t="shared" si="1301"/>
        <v>1088.3119999999999</v>
      </c>
      <c r="E1797" s="120">
        <f>IF(DAY(A1796)=$A$5,VLOOKUP(A1796,[1]A!$E$15:$G$200,3),E1796)</f>
        <v>1091.25</v>
      </c>
      <c r="F1797" s="100">
        <f t="shared" si="1302"/>
        <v>45312</v>
      </c>
      <c r="G1797" s="141">
        <f t="shared" si="1303"/>
        <v>2.6995934989231252E-3</v>
      </c>
      <c r="H1797" s="101">
        <f t="shared" si="1304"/>
        <v>22</v>
      </c>
      <c r="I1797" s="101">
        <f t="shared" si="1305"/>
        <v>31</v>
      </c>
      <c r="J1797" s="96">
        <f t="shared" si="1306"/>
        <v>1.0019150906451701</v>
      </c>
      <c r="K1797" s="96">
        <v>1</v>
      </c>
      <c r="L1797" s="96">
        <f t="shared" si="1307"/>
        <v>1.00191509</v>
      </c>
      <c r="M1797" s="96">
        <f t="shared" si="1308"/>
        <v>1129.5233455299999</v>
      </c>
      <c r="N1797" s="24">
        <f t="shared" si="1263"/>
        <v>0</v>
      </c>
      <c r="O1797" s="95">
        <f t="shared" si="1264"/>
        <v>0</v>
      </c>
      <c r="P1797" s="96">
        <f t="shared" si="1309"/>
        <v>0</v>
      </c>
      <c r="Q1797" s="5">
        <f t="shared" si="1261"/>
        <v>0.12</v>
      </c>
      <c r="R1797" s="8">
        <f t="shared" si="1310"/>
        <v>1.006724744</v>
      </c>
      <c r="S1797" s="3">
        <f t="shared" si="1311"/>
        <v>7.5957553400000002</v>
      </c>
      <c r="T1797" s="3">
        <f t="shared" si="1312"/>
        <v>0</v>
      </c>
      <c r="U1797" s="97" t="str">
        <f t="shared" ref="U1797" si="1337">U1796</f>
        <v>A+J=</v>
      </c>
      <c r="V1797" s="122">
        <f t="shared" si="1297"/>
        <v>46558</v>
      </c>
      <c r="W1797" s="4"/>
      <c r="X1797" s="17"/>
      <c r="Y1797" s="16"/>
      <c r="Z1797" s="16"/>
      <c r="AD1797" s="5"/>
    </row>
    <row r="1798" spans="1:30" x14ac:dyDescent="0.2">
      <c r="A1798" s="98">
        <f t="shared" si="1260"/>
        <v>46550</v>
      </c>
      <c r="B1798" s="96">
        <f t="shared" si="1299"/>
        <v>1137.56449219</v>
      </c>
      <c r="C1798" s="3">
        <f t="shared" si="1300"/>
        <v>1127.36434136</v>
      </c>
      <c r="D1798" s="99">
        <f t="shared" si="1301"/>
        <v>1088.3119999999999</v>
      </c>
      <c r="E1798" s="120">
        <f>IF(DAY(A1797)=$A$5,VLOOKUP(A1797,[1]A!$E$15:$G$200,3),E1797)</f>
        <v>1091.25</v>
      </c>
      <c r="F1798" s="100">
        <f t="shared" si="1302"/>
        <v>45312</v>
      </c>
      <c r="G1798" s="141">
        <f t="shared" si="1303"/>
        <v>2.6995934989231252E-3</v>
      </c>
      <c r="H1798" s="101">
        <f t="shared" si="1304"/>
        <v>23</v>
      </c>
      <c r="I1798" s="101">
        <f t="shared" si="1305"/>
        <v>31</v>
      </c>
      <c r="J1798" s="96">
        <f t="shared" si="1306"/>
        <v>1.0020022273096274</v>
      </c>
      <c r="K1798" s="96">
        <v>1</v>
      </c>
      <c r="L1798" s="96">
        <f t="shared" si="1307"/>
        <v>1.0020022200000001</v>
      </c>
      <c r="M1798" s="96">
        <f t="shared" si="1308"/>
        <v>1129.6215727900001</v>
      </c>
      <c r="N1798" s="24">
        <f t="shared" si="1263"/>
        <v>0</v>
      </c>
      <c r="O1798" s="95">
        <f t="shared" si="1264"/>
        <v>0</v>
      </c>
      <c r="P1798" s="96">
        <f t="shared" si="1309"/>
        <v>0</v>
      </c>
      <c r="Q1798" s="5">
        <f t="shared" si="1261"/>
        <v>0.12</v>
      </c>
      <c r="R1798" s="8">
        <f t="shared" si="1310"/>
        <v>1.0070314869999999</v>
      </c>
      <c r="S1798" s="3">
        <f t="shared" si="1311"/>
        <v>7.9429194000000001</v>
      </c>
      <c r="T1798" s="3">
        <f t="shared" si="1312"/>
        <v>0</v>
      </c>
      <c r="U1798" s="97" t="str">
        <f t="shared" ref="U1798" si="1338">U1797</f>
        <v>A+J=</v>
      </c>
      <c r="V1798" s="122">
        <f t="shared" si="1297"/>
        <v>46558</v>
      </c>
      <c r="W1798" s="4"/>
      <c r="X1798" s="17"/>
      <c r="Y1798" s="16"/>
      <c r="Z1798" s="16"/>
      <c r="AD1798" s="5"/>
    </row>
    <row r="1799" spans="1:30" x14ac:dyDescent="0.2">
      <c r="A1799" s="98">
        <f t="shared" si="1260"/>
        <v>46551</v>
      </c>
      <c r="B1799" s="96">
        <f t="shared" si="1299"/>
        <v>1138.0100715399999</v>
      </c>
      <c r="C1799" s="3">
        <f t="shared" si="1300"/>
        <v>1127.36434136</v>
      </c>
      <c r="D1799" s="99">
        <f t="shared" si="1301"/>
        <v>1088.3119999999999</v>
      </c>
      <c r="E1799" s="120">
        <f>IF(DAY(A1798)=$A$5,VLOOKUP(A1798,[1]A!$E$15:$G$200,3),E1798)</f>
        <v>1091.25</v>
      </c>
      <c r="F1799" s="100">
        <f t="shared" si="1302"/>
        <v>45312</v>
      </c>
      <c r="G1799" s="141">
        <f t="shared" si="1303"/>
        <v>2.6995934989231252E-3</v>
      </c>
      <c r="H1799" s="101">
        <f t="shared" si="1304"/>
        <v>24</v>
      </c>
      <c r="I1799" s="101">
        <f t="shared" si="1305"/>
        <v>31</v>
      </c>
      <c r="J1799" s="96">
        <f t="shared" si="1306"/>
        <v>1.00208937155237</v>
      </c>
      <c r="K1799" s="96">
        <v>1</v>
      </c>
      <c r="L1799" s="96">
        <f t="shared" si="1307"/>
        <v>1.00208937</v>
      </c>
      <c r="M1799" s="96">
        <f t="shared" si="1308"/>
        <v>1129.7198225899999</v>
      </c>
      <c r="N1799" s="24">
        <f t="shared" si="1263"/>
        <v>0</v>
      </c>
      <c r="O1799" s="95">
        <f t="shared" si="1264"/>
        <v>0</v>
      </c>
      <c r="P1799" s="96">
        <f t="shared" si="1309"/>
        <v>0</v>
      </c>
      <c r="Q1799" s="5">
        <f t="shared" si="1261"/>
        <v>0.12</v>
      </c>
      <c r="R1799" s="8">
        <f t="shared" si="1310"/>
        <v>1.0073383229999999</v>
      </c>
      <c r="S1799" s="3">
        <f t="shared" si="1311"/>
        <v>8.2902489500000005</v>
      </c>
      <c r="T1799" s="3">
        <f t="shared" si="1312"/>
        <v>0</v>
      </c>
      <c r="U1799" s="97" t="str">
        <f t="shared" ref="U1799" si="1339">U1798</f>
        <v>A+J=</v>
      </c>
      <c r="V1799" s="122">
        <f t="shared" si="1297"/>
        <v>46558</v>
      </c>
      <c r="W1799" s="4"/>
      <c r="X1799" s="17"/>
      <c r="Y1799" s="16"/>
      <c r="Z1799" s="16"/>
      <c r="AD1799" s="5"/>
    </row>
    <row r="1800" spans="1:30" x14ac:dyDescent="0.2">
      <c r="A1800" s="98">
        <f t="shared" si="1260"/>
        <v>46552</v>
      </c>
      <c r="B1800" s="96">
        <f t="shared" si="1299"/>
        <v>1138.4558162599999</v>
      </c>
      <c r="C1800" s="3">
        <f t="shared" si="1300"/>
        <v>1127.36434136</v>
      </c>
      <c r="D1800" s="99">
        <f t="shared" si="1301"/>
        <v>1088.3119999999999</v>
      </c>
      <c r="E1800" s="120">
        <f>IF(DAY(A1799)=$A$5,VLOOKUP(A1799,[1]A!$E$15:$G$200,3),E1799)</f>
        <v>1091.25</v>
      </c>
      <c r="F1800" s="100">
        <f t="shared" si="1302"/>
        <v>45312</v>
      </c>
      <c r="G1800" s="141">
        <f t="shared" si="1303"/>
        <v>2.6995934989231252E-3</v>
      </c>
      <c r="H1800" s="101">
        <f t="shared" si="1304"/>
        <v>25</v>
      </c>
      <c r="I1800" s="101">
        <f t="shared" si="1305"/>
        <v>31</v>
      </c>
      <c r="J1800" s="96">
        <f t="shared" si="1306"/>
        <v>1.0021765233740567</v>
      </c>
      <c r="K1800" s="96">
        <v>1</v>
      </c>
      <c r="L1800" s="96">
        <f t="shared" si="1307"/>
        <v>1.0021765199999999</v>
      </c>
      <c r="M1800" s="96">
        <f t="shared" si="1308"/>
        <v>1129.81807239</v>
      </c>
      <c r="N1800" s="24">
        <f t="shared" si="1263"/>
        <v>0</v>
      </c>
      <c r="O1800" s="95">
        <f t="shared" si="1264"/>
        <v>0</v>
      </c>
      <c r="P1800" s="96">
        <f t="shared" si="1309"/>
        <v>0</v>
      </c>
      <c r="Q1800" s="5">
        <f t="shared" si="1261"/>
        <v>0.12</v>
      </c>
      <c r="R1800" s="8">
        <f t="shared" si="1310"/>
        <v>1.0076452520000001</v>
      </c>
      <c r="S1800" s="3">
        <f t="shared" si="1311"/>
        <v>8.6377438699999995</v>
      </c>
      <c r="T1800" s="3">
        <f t="shared" si="1312"/>
        <v>0</v>
      </c>
      <c r="U1800" s="97" t="str">
        <f t="shared" ref="U1800" si="1340">U1799</f>
        <v>A+J=</v>
      </c>
      <c r="V1800" s="122">
        <f t="shared" si="1297"/>
        <v>46558</v>
      </c>
      <c r="W1800" s="4"/>
      <c r="X1800" s="17"/>
      <c r="Y1800" s="16"/>
      <c r="Z1800" s="16"/>
      <c r="AD1800" s="5"/>
    </row>
    <row r="1801" spans="1:30" x14ac:dyDescent="0.2">
      <c r="A1801" s="98">
        <f t="shared" si="1260"/>
        <v>46553</v>
      </c>
      <c r="B1801" s="96">
        <f t="shared" si="1299"/>
        <v>1138.90173888</v>
      </c>
      <c r="C1801" s="3">
        <f t="shared" si="1300"/>
        <v>1127.36434136</v>
      </c>
      <c r="D1801" s="99">
        <f t="shared" si="1301"/>
        <v>1088.3119999999999</v>
      </c>
      <c r="E1801" s="120">
        <f>IF(DAY(A1800)=$A$5,VLOOKUP(A1800,[1]A!$E$15:$G$200,3),E1800)</f>
        <v>1091.25</v>
      </c>
      <c r="F1801" s="100">
        <f t="shared" si="1302"/>
        <v>45312</v>
      </c>
      <c r="G1801" s="141">
        <f t="shared" si="1303"/>
        <v>2.6995934989231252E-3</v>
      </c>
      <c r="H1801" s="101">
        <f t="shared" si="1304"/>
        <v>26</v>
      </c>
      <c r="I1801" s="101">
        <f t="shared" si="1305"/>
        <v>31</v>
      </c>
      <c r="J1801" s="96">
        <f t="shared" si="1306"/>
        <v>1.0022636827753468</v>
      </c>
      <c r="K1801" s="96">
        <v>1</v>
      </c>
      <c r="L1801" s="96">
        <f t="shared" si="1307"/>
        <v>1.00226368</v>
      </c>
      <c r="M1801" s="96">
        <f t="shared" si="1308"/>
        <v>1129.9163334699999</v>
      </c>
      <c r="N1801" s="24">
        <f t="shared" si="1263"/>
        <v>0</v>
      </c>
      <c r="O1801" s="95">
        <f t="shared" si="1264"/>
        <v>0</v>
      </c>
      <c r="P1801" s="96">
        <f t="shared" si="1309"/>
        <v>0</v>
      </c>
      <c r="Q1801" s="5">
        <f t="shared" si="1261"/>
        <v>0.12</v>
      </c>
      <c r="R1801" s="8">
        <f t="shared" si="1310"/>
        <v>1.0079522750000001</v>
      </c>
      <c r="S1801" s="3">
        <f t="shared" si="1311"/>
        <v>8.9854054100000003</v>
      </c>
      <c r="T1801" s="3">
        <f t="shared" si="1312"/>
        <v>0</v>
      </c>
      <c r="U1801" s="97" t="str">
        <f t="shared" ref="U1801" si="1341">U1800</f>
        <v>A+J=</v>
      </c>
      <c r="V1801" s="122">
        <f t="shared" si="1297"/>
        <v>46558</v>
      </c>
      <c r="W1801" s="4"/>
      <c r="X1801" s="17"/>
      <c r="Y1801" s="16"/>
      <c r="Z1801" s="16"/>
      <c r="AD1801" s="5"/>
    </row>
    <row r="1802" spans="1:30" x14ac:dyDescent="0.2">
      <c r="A1802" s="98">
        <f t="shared" si="1260"/>
        <v>46554</v>
      </c>
      <c r="B1802" s="96">
        <f t="shared" si="1299"/>
        <v>1139.3478269099999</v>
      </c>
      <c r="C1802" s="3">
        <f t="shared" si="1300"/>
        <v>1127.36434136</v>
      </c>
      <c r="D1802" s="99">
        <f t="shared" si="1301"/>
        <v>1088.3119999999999</v>
      </c>
      <c r="E1802" s="120">
        <f>IF(DAY(A1801)=$A$5,VLOOKUP(A1801,[1]A!$E$15:$G$200,3),E1801)</f>
        <v>1091.25</v>
      </c>
      <c r="F1802" s="100">
        <f t="shared" si="1302"/>
        <v>45312</v>
      </c>
      <c r="G1802" s="141">
        <f t="shared" si="1303"/>
        <v>2.6995934989231252E-3</v>
      </c>
      <c r="H1802" s="101">
        <f t="shared" si="1304"/>
        <v>27</v>
      </c>
      <c r="I1802" s="101">
        <f t="shared" si="1305"/>
        <v>31</v>
      </c>
      <c r="J1802" s="96">
        <f t="shared" si="1306"/>
        <v>1.0023508497568998</v>
      </c>
      <c r="K1802" s="96">
        <v>1</v>
      </c>
      <c r="L1802" s="96">
        <f t="shared" si="1307"/>
        <v>1.0023508400000001</v>
      </c>
      <c r="M1802" s="96">
        <f t="shared" si="1308"/>
        <v>1130.01459454</v>
      </c>
      <c r="N1802" s="24">
        <f t="shared" si="1263"/>
        <v>0</v>
      </c>
      <c r="O1802" s="95">
        <f t="shared" si="1264"/>
        <v>0</v>
      </c>
      <c r="P1802" s="96">
        <f t="shared" si="1309"/>
        <v>0</v>
      </c>
      <c r="Q1802" s="5">
        <f t="shared" si="1261"/>
        <v>0.12</v>
      </c>
      <c r="R1802" s="8">
        <f t="shared" si="1310"/>
        <v>1.0082593909999999</v>
      </c>
      <c r="S1802" s="3">
        <f t="shared" si="1311"/>
        <v>9.3332323699999993</v>
      </c>
      <c r="T1802" s="3">
        <f t="shared" si="1312"/>
        <v>0</v>
      </c>
      <c r="U1802" s="97" t="str">
        <f t="shared" ref="U1802" si="1342">U1801</f>
        <v>A+J=</v>
      </c>
      <c r="V1802" s="122">
        <f t="shared" si="1297"/>
        <v>46558</v>
      </c>
      <c r="W1802" s="4"/>
      <c r="X1802" s="17"/>
      <c r="Y1802" s="16"/>
      <c r="Z1802" s="16"/>
      <c r="AD1802" s="5"/>
    </row>
    <row r="1803" spans="1:30" x14ac:dyDescent="0.2">
      <c r="A1803" s="98">
        <f t="shared" ref="A1803:A1836" si="1343">(A1802+1)</f>
        <v>46555</v>
      </c>
      <c r="B1803" s="96">
        <f t="shared" si="1299"/>
        <v>1139.7941042799998</v>
      </c>
      <c r="C1803" s="3">
        <f t="shared" si="1300"/>
        <v>1127.36434136</v>
      </c>
      <c r="D1803" s="99">
        <f t="shared" si="1301"/>
        <v>1088.3119999999999</v>
      </c>
      <c r="E1803" s="120">
        <f>IF(DAY(A1802)=$A$5,VLOOKUP(A1802,[1]A!$E$15:$G$200,3),E1802)</f>
        <v>1091.25</v>
      </c>
      <c r="F1803" s="100">
        <f t="shared" si="1302"/>
        <v>45312</v>
      </c>
      <c r="G1803" s="141">
        <f t="shared" si="1303"/>
        <v>2.6995934989231252E-3</v>
      </c>
      <c r="H1803" s="101">
        <f t="shared" si="1304"/>
        <v>28</v>
      </c>
      <c r="I1803" s="101">
        <f t="shared" si="1305"/>
        <v>31</v>
      </c>
      <c r="J1803" s="96">
        <f t="shared" si="1306"/>
        <v>1.0024380243193745</v>
      </c>
      <c r="K1803" s="96">
        <v>1</v>
      </c>
      <c r="L1803" s="96">
        <f t="shared" si="1307"/>
        <v>1.00243802</v>
      </c>
      <c r="M1803" s="96">
        <f t="shared" si="1308"/>
        <v>1130.1128781699999</v>
      </c>
      <c r="N1803" s="24">
        <f t="shared" si="1263"/>
        <v>0</v>
      </c>
      <c r="O1803" s="95">
        <f t="shared" si="1264"/>
        <v>0</v>
      </c>
      <c r="P1803" s="96">
        <f t="shared" si="1309"/>
        <v>0</v>
      </c>
      <c r="Q1803" s="5">
        <f t="shared" ref="Q1803:Q1836" si="1344">(Q1802)</f>
        <v>0.12</v>
      </c>
      <c r="R1803" s="8">
        <f t="shared" si="1310"/>
        <v>1.0085666010000001</v>
      </c>
      <c r="S1803" s="3">
        <f t="shared" si="1311"/>
        <v>9.6812261100000008</v>
      </c>
      <c r="T1803" s="3">
        <f t="shared" si="1312"/>
        <v>0</v>
      </c>
      <c r="U1803" s="97" t="str">
        <f t="shared" ref="U1803" si="1345">U1802</f>
        <v>A+J=</v>
      </c>
      <c r="V1803" s="122">
        <f t="shared" si="1297"/>
        <v>46558</v>
      </c>
      <c r="W1803" s="4"/>
      <c r="X1803" s="17"/>
      <c r="Y1803" s="16"/>
      <c r="Z1803" s="16"/>
      <c r="AD1803" s="5"/>
    </row>
    <row r="1804" spans="1:30" x14ac:dyDescent="0.2">
      <c r="A1804" s="98">
        <f t="shared" si="1343"/>
        <v>46556</v>
      </c>
      <c r="B1804" s="96">
        <f t="shared" si="1299"/>
        <v>1140.24054826</v>
      </c>
      <c r="C1804" s="3">
        <f t="shared" si="1300"/>
        <v>1127.36434136</v>
      </c>
      <c r="D1804" s="99">
        <f t="shared" si="1301"/>
        <v>1088.3119999999999</v>
      </c>
      <c r="E1804" s="120">
        <f>IF(DAY(A1803)=$A$5,VLOOKUP(A1803,[1]A!$E$15:$G$200,3),E1803)</f>
        <v>1091.25</v>
      </c>
      <c r="F1804" s="100">
        <f t="shared" si="1302"/>
        <v>45312</v>
      </c>
      <c r="G1804" s="141">
        <f t="shared" si="1303"/>
        <v>2.6995934989231252E-3</v>
      </c>
      <c r="H1804" s="101">
        <f t="shared" si="1304"/>
        <v>29</v>
      </c>
      <c r="I1804" s="101">
        <f t="shared" si="1305"/>
        <v>31</v>
      </c>
      <c r="J1804" s="96">
        <f t="shared" si="1306"/>
        <v>1.0025252064634302</v>
      </c>
      <c r="K1804" s="96">
        <v>1</v>
      </c>
      <c r="L1804" s="96">
        <f t="shared" si="1307"/>
        <v>1.0025252</v>
      </c>
      <c r="M1804" s="96">
        <f t="shared" si="1308"/>
        <v>1130.21116179</v>
      </c>
      <c r="N1804" s="24">
        <f t="shared" ref="N1804:N1836" si="1346">IF(DAY(A1804)=A$5,VLOOKUP(A1804,$Y$10:$AG$80,8),0)</f>
        <v>0</v>
      </c>
      <c r="O1804" s="95">
        <f t="shared" ref="O1804:O1836" si="1347">IF(N1804&gt;0,VLOOKUP(N1804,$X$10:$AD$117,7),0)</f>
        <v>0</v>
      </c>
      <c r="P1804" s="96">
        <f t="shared" si="1309"/>
        <v>0</v>
      </c>
      <c r="Q1804" s="5">
        <f t="shared" si="1344"/>
        <v>0.12</v>
      </c>
      <c r="R1804" s="8">
        <f t="shared" si="1310"/>
        <v>1.008873905</v>
      </c>
      <c r="S1804" s="3">
        <f t="shared" si="1311"/>
        <v>10.02938647</v>
      </c>
      <c r="T1804" s="3">
        <f t="shared" si="1312"/>
        <v>0</v>
      </c>
      <c r="U1804" s="97" t="str">
        <f t="shared" ref="U1804" si="1348">U1803</f>
        <v>A+J=</v>
      </c>
      <c r="V1804" s="122">
        <f t="shared" si="1297"/>
        <v>46558</v>
      </c>
      <c r="W1804" s="4"/>
      <c r="X1804" s="17"/>
      <c r="Y1804" s="16"/>
      <c r="Z1804" s="16"/>
      <c r="AD1804" s="5"/>
    </row>
    <row r="1805" spans="1:30" x14ac:dyDescent="0.2">
      <c r="A1805" s="98">
        <f t="shared" si="1343"/>
        <v>46557</v>
      </c>
      <c r="B1805" s="96">
        <f t="shared" si="1299"/>
        <v>1140.6871691599999</v>
      </c>
      <c r="C1805" s="3">
        <f t="shared" si="1300"/>
        <v>1127.36434136</v>
      </c>
      <c r="D1805" s="99">
        <f t="shared" si="1301"/>
        <v>1088.3119999999999</v>
      </c>
      <c r="E1805" s="120">
        <f>IF(DAY(A1804)=$A$5,VLOOKUP(A1804,[1]A!$E$15:$G$200,3),E1804)</f>
        <v>1091.25</v>
      </c>
      <c r="F1805" s="100">
        <f t="shared" si="1302"/>
        <v>45312</v>
      </c>
      <c r="G1805" s="141">
        <f t="shared" si="1303"/>
        <v>2.6995934989231252E-3</v>
      </c>
      <c r="H1805" s="101">
        <f t="shared" si="1304"/>
        <v>30</v>
      </c>
      <c r="I1805" s="101">
        <f t="shared" si="1305"/>
        <v>31</v>
      </c>
      <c r="J1805" s="96">
        <f t="shared" si="1306"/>
        <v>1.0026123961897266</v>
      </c>
      <c r="K1805" s="96">
        <v>1</v>
      </c>
      <c r="L1805" s="96">
        <f t="shared" si="1307"/>
        <v>1.0026123899999999</v>
      </c>
      <c r="M1805" s="96">
        <f t="shared" si="1308"/>
        <v>1130.3094566899999</v>
      </c>
      <c r="N1805" s="24">
        <f t="shared" si="1346"/>
        <v>0</v>
      </c>
      <c r="O1805" s="95">
        <f t="shared" si="1347"/>
        <v>0</v>
      </c>
      <c r="P1805" s="96">
        <f t="shared" si="1309"/>
        <v>0</v>
      </c>
      <c r="Q1805" s="5">
        <f t="shared" si="1344"/>
        <v>0.12</v>
      </c>
      <c r="R1805" s="8">
        <f t="shared" si="1310"/>
        <v>1.009181302</v>
      </c>
      <c r="S1805" s="3">
        <f t="shared" si="1311"/>
        <v>10.377712470000001</v>
      </c>
      <c r="T1805" s="3">
        <f t="shared" si="1312"/>
        <v>0</v>
      </c>
      <c r="U1805" s="97" t="str">
        <f t="shared" ref="U1805" si="1349">U1804</f>
        <v>A+J=</v>
      </c>
      <c r="V1805" s="122">
        <f t="shared" si="1297"/>
        <v>46558</v>
      </c>
      <c r="W1805" s="4"/>
      <c r="X1805" s="17"/>
      <c r="Y1805" s="16"/>
      <c r="Z1805" s="16"/>
      <c r="AD1805" s="5"/>
    </row>
    <row r="1806" spans="1:30" x14ac:dyDescent="0.2">
      <c r="A1806" s="98">
        <f t="shared" si="1343"/>
        <v>46558</v>
      </c>
      <c r="B1806" s="96">
        <f t="shared" si="1299"/>
        <v>1141.13396812</v>
      </c>
      <c r="C1806" s="3">
        <f t="shared" si="1300"/>
        <v>1127.36434136</v>
      </c>
      <c r="D1806" s="99">
        <f t="shared" si="1301"/>
        <v>1088.3119999999999</v>
      </c>
      <c r="E1806" s="120">
        <f>IF(DAY(A1805)=$A$5,VLOOKUP(A1805,[1]A!$E$15:$G$200,3),E1805)</f>
        <v>1091.25</v>
      </c>
      <c r="F1806" s="100">
        <f t="shared" si="1302"/>
        <v>45312</v>
      </c>
      <c r="G1806" s="141">
        <f t="shared" si="1303"/>
        <v>2.6995934989231252E-3</v>
      </c>
      <c r="H1806" s="101">
        <f t="shared" si="1304"/>
        <v>31</v>
      </c>
      <c r="I1806" s="101">
        <f t="shared" si="1305"/>
        <v>31</v>
      </c>
      <c r="J1806" s="96">
        <f t="shared" si="1306"/>
        <v>1.0026995934989231</v>
      </c>
      <c r="K1806" s="96">
        <v>1</v>
      </c>
      <c r="L1806" s="96">
        <f t="shared" si="1307"/>
        <v>1.00269959</v>
      </c>
      <c r="M1806" s="96">
        <f t="shared" si="1308"/>
        <v>1130.40776286</v>
      </c>
      <c r="N1806" s="24">
        <f t="shared" si="1346"/>
        <v>59</v>
      </c>
      <c r="O1806" s="95">
        <f t="shared" si="1347"/>
        <v>5.0000000000000001E-3</v>
      </c>
      <c r="P1806" s="96">
        <f t="shared" si="1309"/>
        <v>5.6520388099999996</v>
      </c>
      <c r="Q1806" s="5">
        <f t="shared" si="1344"/>
        <v>0.12</v>
      </c>
      <c r="R1806" s="8">
        <f t="shared" si="1310"/>
        <v>1.0094887930000001</v>
      </c>
      <c r="S1806" s="3">
        <f t="shared" si="1311"/>
        <v>10.72620526</v>
      </c>
      <c r="T1806" s="3">
        <f t="shared" si="1312"/>
        <v>16.378244070000001</v>
      </c>
      <c r="U1806" s="97" t="str">
        <f t="shared" ref="U1806" si="1350">U1805</f>
        <v>A+J=</v>
      </c>
      <c r="V1806" s="122">
        <f t="shared" si="1297"/>
        <v>46558</v>
      </c>
      <c r="W1806" s="4"/>
      <c r="X1806" s="17"/>
      <c r="Y1806" s="16"/>
      <c r="Z1806" s="16"/>
      <c r="AD1806" s="5"/>
    </row>
    <row r="1807" spans="1:30" x14ac:dyDescent="0.2">
      <c r="A1807" s="98">
        <f t="shared" si="1343"/>
        <v>46559</v>
      </c>
      <c r="B1807" s="96">
        <f t="shared" si="1299"/>
        <v>1125.21095687</v>
      </c>
      <c r="C1807" s="3">
        <f t="shared" si="1300"/>
        <v>1124.75572405</v>
      </c>
      <c r="D1807" s="99">
        <f t="shared" si="1301"/>
        <v>1088.3119999999999</v>
      </c>
      <c r="E1807" s="120">
        <f>IF(DAY(A1806)=$A$5,VLOOKUP(A1806,[1]A!$E$15:$G$200,3),E1806)</f>
        <v>1091.25</v>
      </c>
      <c r="F1807" s="100">
        <f t="shared" si="1302"/>
        <v>45312</v>
      </c>
      <c r="G1807" s="141">
        <f t="shared" si="1303"/>
        <v>2.6995934989231252E-3</v>
      </c>
      <c r="H1807" s="101">
        <f t="shared" si="1304"/>
        <v>1</v>
      </c>
      <c r="I1807" s="101">
        <f t="shared" si="1305"/>
        <v>30</v>
      </c>
      <c r="J1807" s="96">
        <f t="shared" si="1306"/>
        <v>1.0000898692427045</v>
      </c>
      <c r="K1807" s="96">
        <v>1</v>
      </c>
      <c r="L1807" s="96">
        <f t="shared" si="1307"/>
        <v>1.0000898600000001</v>
      </c>
      <c r="M1807" s="96">
        <f t="shared" si="1308"/>
        <v>1124.8567945899999</v>
      </c>
      <c r="N1807" s="24">
        <f t="shared" si="1346"/>
        <v>0</v>
      </c>
      <c r="O1807" s="95">
        <f t="shared" si="1347"/>
        <v>0</v>
      </c>
      <c r="P1807" s="96">
        <f t="shared" si="1309"/>
        <v>0</v>
      </c>
      <c r="Q1807" s="5">
        <f t="shared" si="1344"/>
        <v>0.12</v>
      </c>
      <c r="R1807" s="8">
        <f t="shared" si="1310"/>
        <v>1.0003148509999999</v>
      </c>
      <c r="S1807" s="3">
        <f t="shared" si="1311"/>
        <v>0.35416228</v>
      </c>
      <c r="T1807" s="3">
        <f t="shared" si="1312"/>
        <v>0</v>
      </c>
      <c r="U1807" s="97" t="str">
        <f t="shared" ref="U1807" si="1351">U1806</f>
        <v>A+J=</v>
      </c>
      <c r="V1807" s="122">
        <f t="shared" si="1297"/>
        <v>46588</v>
      </c>
      <c r="W1807" s="4"/>
      <c r="X1807" s="17"/>
      <c r="Y1807" s="16"/>
      <c r="Z1807" s="16"/>
      <c r="AD1807" s="5"/>
    </row>
    <row r="1808" spans="1:30" x14ac:dyDescent="0.2">
      <c r="A1808" s="98">
        <f t="shared" si="1343"/>
        <v>46560</v>
      </c>
      <c r="B1808" s="96">
        <f t="shared" si="1299"/>
        <v>1125.6663883600002</v>
      </c>
      <c r="C1808" s="3">
        <f t="shared" si="1300"/>
        <v>1124.75572405</v>
      </c>
      <c r="D1808" s="99">
        <f t="shared" si="1301"/>
        <v>1088.3119999999999</v>
      </c>
      <c r="E1808" s="120">
        <f>IF(DAY(A1807)=$A$5,VLOOKUP(A1807,[1]A!$E$15:$G$200,3),E1807)</f>
        <v>1091.25</v>
      </c>
      <c r="F1808" s="100">
        <f t="shared" si="1302"/>
        <v>45312</v>
      </c>
      <c r="G1808" s="141">
        <f t="shared" si="1303"/>
        <v>2.6995934989231252E-3</v>
      </c>
      <c r="H1808" s="101">
        <f t="shared" si="1304"/>
        <v>2</v>
      </c>
      <c r="I1808" s="101">
        <f t="shared" si="1305"/>
        <v>30</v>
      </c>
      <c r="J1808" s="96">
        <f t="shared" si="1306"/>
        <v>1.0001797465618898</v>
      </c>
      <c r="K1808" s="96">
        <v>1</v>
      </c>
      <c r="L1808" s="96">
        <f t="shared" si="1307"/>
        <v>1.0001797400000001</v>
      </c>
      <c r="M1808" s="96">
        <f t="shared" si="1308"/>
        <v>1124.9578876400001</v>
      </c>
      <c r="N1808" s="24">
        <f t="shared" si="1346"/>
        <v>0</v>
      </c>
      <c r="O1808" s="95">
        <f t="shared" si="1347"/>
        <v>0</v>
      </c>
      <c r="P1808" s="96">
        <f t="shared" si="1309"/>
        <v>0</v>
      </c>
      <c r="Q1808" s="5">
        <f t="shared" si="1344"/>
        <v>0.12</v>
      </c>
      <c r="R1808" s="8">
        <f t="shared" si="1310"/>
        <v>1.000629802</v>
      </c>
      <c r="S1808" s="3">
        <f t="shared" si="1311"/>
        <v>0.70850071999999997</v>
      </c>
      <c r="T1808" s="3">
        <f t="shared" si="1312"/>
        <v>0</v>
      </c>
      <c r="U1808" s="97" t="str">
        <f t="shared" ref="U1808" si="1352">U1807</f>
        <v>A+J=</v>
      </c>
      <c r="V1808" s="122">
        <f t="shared" si="1297"/>
        <v>46588</v>
      </c>
      <c r="W1808" s="4"/>
      <c r="X1808" s="17"/>
      <c r="Y1808" s="16"/>
      <c r="Z1808" s="16"/>
      <c r="AD1808" s="5"/>
    </row>
    <row r="1809" spans="1:30" x14ac:dyDescent="0.2">
      <c r="A1809" s="98">
        <f t="shared" si="1343"/>
        <v>46561</v>
      </c>
      <c r="B1809" s="96">
        <f t="shared" si="1299"/>
        <v>1126.12200616</v>
      </c>
      <c r="C1809" s="3">
        <f t="shared" si="1300"/>
        <v>1124.75572405</v>
      </c>
      <c r="D1809" s="99">
        <f t="shared" si="1301"/>
        <v>1088.3119999999999</v>
      </c>
      <c r="E1809" s="120">
        <f>IF(DAY(A1808)=$A$5,VLOOKUP(A1808,[1]A!$E$15:$G$200,3),E1808)</f>
        <v>1091.25</v>
      </c>
      <c r="F1809" s="100">
        <f t="shared" si="1302"/>
        <v>45312</v>
      </c>
      <c r="G1809" s="141">
        <f t="shared" si="1303"/>
        <v>2.6995934989231252E-3</v>
      </c>
      <c r="H1809" s="101">
        <f t="shared" si="1304"/>
        <v>3</v>
      </c>
      <c r="I1809" s="101">
        <f t="shared" si="1305"/>
        <v>30</v>
      </c>
      <c r="J1809" s="96">
        <f t="shared" si="1306"/>
        <v>1.0002696319582818</v>
      </c>
      <c r="K1809" s="96">
        <v>1</v>
      </c>
      <c r="L1809" s="96">
        <f t="shared" si="1307"/>
        <v>1.00026963</v>
      </c>
      <c r="M1809" s="96">
        <f t="shared" si="1308"/>
        <v>1125.05899193</v>
      </c>
      <c r="N1809" s="24">
        <f t="shared" si="1346"/>
        <v>0</v>
      </c>
      <c r="O1809" s="95">
        <f t="shared" si="1347"/>
        <v>0</v>
      </c>
      <c r="P1809" s="96">
        <f t="shared" si="1309"/>
        <v>0</v>
      </c>
      <c r="Q1809" s="5">
        <f t="shared" si="1344"/>
        <v>0.12</v>
      </c>
      <c r="R1809" s="8">
        <f t="shared" si="1310"/>
        <v>1.0009448519999999</v>
      </c>
      <c r="S1809" s="3">
        <f t="shared" si="1311"/>
        <v>1.0630142300000001</v>
      </c>
      <c r="T1809" s="3">
        <f t="shared" si="1312"/>
        <v>0</v>
      </c>
      <c r="U1809" s="97" t="str">
        <f t="shared" ref="U1809" si="1353">U1808</f>
        <v>A+J=</v>
      </c>
      <c r="V1809" s="122">
        <f t="shared" si="1297"/>
        <v>46588</v>
      </c>
      <c r="W1809" s="4"/>
      <c r="X1809" s="17"/>
      <c r="Y1809" s="16"/>
      <c r="Z1809" s="16"/>
      <c r="AD1809" s="5"/>
    </row>
    <row r="1810" spans="1:30" x14ac:dyDescent="0.2">
      <c r="A1810" s="98">
        <f t="shared" si="1343"/>
        <v>46562</v>
      </c>
      <c r="B1810" s="96">
        <f t="shared" si="1299"/>
        <v>1126.57779906</v>
      </c>
      <c r="C1810" s="3">
        <f t="shared" si="1300"/>
        <v>1124.75572405</v>
      </c>
      <c r="D1810" s="99">
        <f t="shared" si="1301"/>
        <v>1088.3119999999999</v>
      </c>
      <c r="E1810" s="120">
        <f>IF(DAY(A1809)=$A$5,VLOOKUP(A1809,[1]A!$E$15:$G$200,3),E1809)</f>
        <v>1091.25</v>
      </c>
      <c r="F1810" s="100">
        <f t="shared" si="1302"/>
        <v>45312</v>
      </c>
      <c r="G1810" s="141">
        <f t="shared" si="1303"/>
        <v>2.6995934989231252E-3</v>
      </c>
      <c r="H1810" s="101">
        <f t="shared" si="1304"/>
        <v>4</v>
      </c>
      <c r="I1810" s="101">
        <f t="shared" si="1305"/>
        <v>30</v>
      </c>
      <c r="J1810" s="96">
        <f t="shared" si="1306"/>
        <v>1.0003595254326061</v>
      </c>
      <c r="K1810" s="96">
        <v>1</v>
      </c>
      <c r="L1810" s="96">
        <f t="shared" si="1307"/>
        <v>1.0003595199999999</v>
      </c>
      <c r="M1810" s="96">
        <f t="shared" si="1308"/>
        <v>1125.16009622</v>
      </c>
      <c r="N1810" s="24">
        <f t="shared" si="1346"/>
        <v>0</v>
      </c>
      <c r="O1810" s="95">
        <f t="shared" si="1347"/>
        <v>0</v>
      </c>
      <c r="P1810" s="96">
        <f t="shared" si="1309"/>
        <v>0</v>
      </c>
      <c r="Q1810" s="5">
        <f t="shared" si="1344"/>
        <v>0.12</v>
      </c>
      <c r="R1810" s="8">
        <f t="shared" si="1310"/>
        <v>1.0012600009999999</v>
      </c>
      <c r="S1810" s="3">
        <f t="shared" si="1311"/>
        <v>1.41770284</v>
      </c>
      <c r="T1810" s="3">
        <f t="shared" si="1312"/>
        <v>0</v>
      </c>
      <c r="U1810" s="97" t="str">
        <f t="shared" ref="U1810" si="1354">U1809</f>
        <v>A+J=</v>
      </c>
      <c r="V1810" s="122">
        <f t="shared" si="1297"/>
        <v>46588</v>
      </c>
      <c r="W1810" s="4"/>
      <c r="X1810" s="17"/>
      <c r="Y1810" s="16"/>
      <c r="Z1810" s="16"/>
      <c r="AD1810" s="5"/>
    </row>
    <row r="1811" spans="1:30" x14ac:dyDescent="0.2">
      <c r="A1811" s="98">
        <f t="shared" si="1343"/>
        <v>46563</v>
      </c>
      <c r="B1811" s="96">
        <f t="shared" si="1299"/>
        <v>1127.0337783499999</v>
      </c>
      <c r="C1811" s="3">
        <f t="shared" si="1300"/>
        <v>1124.75572405</v>
      </c>
      <c r="D1811" s="99">
        <f t="shared" si="1301"/>
        <v>1088.3119999999999</v>
      </c>
      <c r="E1811" s="120">
        <f>IF(DAY(A1810)=$A$5,VLOOKUP(A1810,[1]A!$E$15:$G$200,3),E1810)</f>
        <v>1091.25</v>
      </c>
      <c r="F1811" s="100">
        <f t="shared" si="1302"/>
        <v>45312</v>
      </c>
      <c r="G1811" s="141">
        <f t="shared" si="1303"/>
        <v>2.6995934989231252E-3</v>
      </c>
      <c r="H1811" s="101">
        <f t="shared" si="1304"/>
        <v>5</v>
      </c>
      <c r="I1811" s="101">
        <f t="shared" si="1305"/>
        <v>30</v>
      </c>
      <c r="J1811" s="96">
        <f t="shared" si="1306"/>
        <v>1.000449426985589</v>
      </c>
      <c r="K1811" s="96">
        <v>1</v>
      </c>
      <c r="L1811" s="96">
        <f t="shared" si="1307"/>
        <v>1.00044942</v>
      </c>
      <c r="M1811" s="96">
        <f t="shared" si="1308"/>
        <v>1125.2612117599999</v>
      </c>
      <c r="N1811" s="24">
        <f t="shared" si="1346"/>
        <v>0</v>
      </c>
      <c r="O1811" s="95">
        <f t="shared" si="1347"/>
        <v>0</v>
      </c>
      <c r="P1811" s="96">
        <f t="shared" si="1309"/>
        <v>0</v>
      </c>
      <c r="Q1811" s="5">
        <f t="shared" si="1344"/>
        <v>0.12</v>
      </c>
      <c r="R1811" s="8">
        <f t="shared" si="1310"/>
        <v>1.0015752490000001</v>
      </c>
      <c r="S1811" s="3">
        <f t="shared" si="1311"/>
        <v>1.7725665900000001</v>
      </c>
      <c r="T1811" s="3">
        <f t="shared" si="1312"/>
        <v>0</v>
      </c>
      <c r="U1811" s="97" t="str">
        <f t="shared" ref="U1811" si="1355">U1810</f>
        <v>A+J=</v>
      </c>
      <c r="V1811" s="122">
        <f t="shared" si="1297"/>
        <v>46588</v>
      </c>
      <c r="W1811" s="4"/>
      <c r="X1811" s="17"/>
      <c r="Y1811" s="16"/>
      <c r="Z1811" s="16"/>
      <c r="AD1811" s="5"/>
    </row>
    <row r="1812" spans="1:30" x14ac:dyDescent="0.2">
      <c r="A1812" s="98">
        <f t="shared" si="1343"/>
        <v>46564</v>
      </c>
      <c r="B1812" s="96">
        <f t="shared" si="1299"/>
        <v>1127.48994408</v>
      </c>
      <c r="C1812" s="3">
        <f t="shared" si="1300"/>
        <v>1124.75572405</v>
      </c>
      <c r="D1812" s="99">
        <f t="shared" si="1301"/>
        <v>1088.3119999999999</v>
      </c>
      <c r="E1812" s="120">
        <f>IF(DAY(A1811)=$A$5,VLOOKUP(A1811,[1]A!$E$15:$G$200,3),E1811)</f>
        <v>1091.25</v>
      </c>
      <c r="F1812" s="100">
        <f t="shared" si="1302"/>
        <v>45312</v>
      </c>
      <c r="G1812" s="141">
        <f t="shared" si="1303"/>
        <v>2.6995934989231252E-3</v>
      </c>
      <c r="H1812" s="101">
        <f t="shared" si="1304"/>
        <v>6</v>
      </c>
      <c r="I1812" s="101">
        <f t="shared" si="1305"/>
        <v>30</v>
      </c>
      <c r="J1812" s="96">
        <f t="shared" si="1306"/>
        <v>1.0005393366179562</v>
      </c>
      <c r="K1812" s="96">
        <v>1</v>
      </c>
      <c r="L1812" s="96">
        <f t="shared" si="1307"/>
        <v>1.0005393300000001</v>
      </c>
      <c r="M1812" s="96">
        <f t="shared" si="1308"/>
        <v>1125.36233855</v>
      </c>
      <c r="N1812" s="24">
        <f t="shared" si="1346"/>
        <v>0</v>
      </c>
      <c r="O1812" s="95">
        <f t="shared" si="1347"/>
        <v>0</v>
      </c>
      <c r="P1812" s="96">
        <f t="shared" si="1309"/>
        <v>0</v>
      </c>
      <c r="Q1812" s="5">
        <f t="shared" si="1344"/>
        <v>0.12</v>
      </c>
      <c r="R1812" s="8">
        <f t="shared" si="1310"/>
        <v>1.001890596</v>
      </c>
      <c r="S1812" s="3">
        <f t="shared" si="1311"/>
        <v>2.1276055299999999</v>
      </c>
      <c r="T1812" s="3">
        <f t="shared" si="1312"/>
        <v>0</v>
      </c>
      <c r="U1812" s="97" t="str">
        <f t="shared" ref="U1812" si="1356">U1811</f>
        <v>A+J=</v>
      </c>
      <c r="V1812" s="122">
        <f t="shared" si="1297"/>
        <v>46588</v>
      </c>
      <c r="W1812" s="4"/>
      <c r="X1812" s="17"/>
      <c r="Y1812" s="16"/>
      <c r="Z1812" s="16"/>
      <c r="AD1812" s="5"/>
    </row>
    <row r="1813" spans="1:30" x14ac:dyDescent="0.2">
      <c r="A1813" s="98">
        <f t="shared" si="1343"/>
        <v>46565</v>
      </c>
      <c r="B1813" s="96">
        <f t="shared" si="1299"/>
        <v>1127.9462973999998</v>
      </c>
      <c r="C1813" s="3">
        <f t="shared" si="1300"/>
        <v>1124.75572405</v>
      </c>
      <c r="D1813" s="99">
        <f t="shared" si="1301"/>
        <v>1088.3119999999999</v>
      </c>
      <c r="E1813" s="120">
        <f>IF(DAY(A1812)=$A$5,VLOOKUP(A1812,[1]A!$E$15:$G$200,3),E1812)</f>
        <v>1091.25</v>
      </c>
      <c r="F1813" s="100">
        <f t="shared" si="1302"/>
        <v>45312</v>
      </c>
      <c r="G1813" s="141">
        <f t="shared" si="1303"/>
        <v>2.6995934989231252E-3</v>
      </c>
      <c r="H1813" s="101">
        <f t="shared" si="1304"/>
        <v>7</v>
      </c>
      <c r="I1813" s="101">
        <f t="shared" si="1305"/>
        <v>30</v>
      </c>
      <c r="J1813" s="96">
        <f t="shared" si="1306"/>
        <v>1.0006292543304343</v>
      </c>
      <c r="K1813" s="96">
        <v>1</v>
      </c>
      <c r="L1813" s="96">
        <f t="shared" si="1307"/>
        <v>1.00062925</v>
      </c>
      <c r="M1813" s="96">
        <f t="shared" si="1308"/>
        <v>1125.4634765799999</v>
      </c>
      <c r="N1813" s="24">
        <f t="shared" si="1346"/>
        <v>0</v>
      </c>
      <c r="O1813" s="95">
        <f t="shared" si="1347"/>
        <v>0</v>
      </c>
      <c r="P1813" s="96">
        <f t="shared" si="1309"/>
        <v>0</v>
      </c>
      <c r="Q1813" s="5">
        <f t="shared" si="1344"/>
        <v>0.12</v>
      </c>
      <c r="R1813" s="8">
        <f t="shared" si="1310"/>
        <v>1.0022060429999999</v>
      </c>
      <c r="S1813" s="3">
        <f t="shared" si="1311"/>
        <v>2.4828208200000002</v>
      </c>
      <c r="T1813" s="3">
        <f t="shared" si="1312"/>
        <v>0</v>
      </c>
      <c r="U1813" s="97" t="str">
        <f t="shared" ref="U1813" si="1357">U1812</f>
        <v>A+J=</v>
      </c>
      <c r="V1813" s="122">
        <f t="shared" si="1297"/>
        <v>46588</v>
      </c>
      <c r="W1813" s="4"/>
      <c r="X1813" s="17"/>
      <c r="Y1813" s="16"/>
      <c r="Z1813" s="16"/>
      <c r="AD1813" s="5"/>
    </row>
    <row r="1814" spans="1:30" x14ac:dyDescent="0.2">
      <c r="A1814" s="98">
        <f t="shared" si="1343"/>
        <v>46566</v>
      </c>
      <c r="B1814" s="96">
        <f t="shared" si="1299"/>
        <v>1128.4028372400001</v>
      </c>
      <c r="C1814" s="3">
        <f t="shared" si="1300"/>
        <v>1124.75572405</v>
      </c>
      <c r="D1814" s="99">
        <f t="shared" si="1301"/>
        <v>1088.3119999999999</v>
      </c>
      <c r="E1814" s="120">
        <f>IF(DAY(A1813)=$A$5,VLOOKUP(A1813,[1]A!$E$15:$G$200,3),E1813)</f>
        <v>1091.25</v>
      </c>
      <c r="F1814" s="100">
        <f t="shared" si="1302"/>
        <v>45312</v>
      </c>
      <c r="G1814" s="141">
        <f t="shared" si="1303"/>
        <v>2.6995934989231252E-3</v>
      </c>
      <c r="H1814" s="101">
        <f t="shared" si="1304"/>
        <v>8</v>
      </c>
      <c r="I1814" s="101">
        <f t="shared" si="1305"/>
        <v>30</v>
      </c>
      <c r="J1814" s="96">
        <f t="shared" si="1306"/>
        <v>1.0007191801237489</v>
      </c>
      <c r="K1814" s="96">
        <v>1</v>
      </c>
      <c r="L1814" s="96">
        <f t="shared" si="1307"/>
        <v>1.0007191799999999</v>
      </c>
      <c r="M1814" s="96">
        <f t="shared" si="1308"/>
        <v>1125.5646258700001</v>
      </c>
      <c r="N1814" s="24">
        <f t="shared" si="1346"/>
        <v>0</v>
      </c>
      <c r="O1814" s="95">
        <f t="shared" si="1347"/>
        <v>0</v>
      </c>
      <c r="P1814" s="96">
        <f t="shared" si="1309"/>
        <v>0</v>
      </c>
      <c r="Q1814" s="5">
        <f t="shared" si="1344"/>
        <v>0.12</v>
      </c>
      <c r="R1814" s="8">
        <f t="shared" si="1310"/>
        <v>1.0025215890000001</v>
      </c>
      <c r="S1814" s="3">
        <f t="shared" si="1311"/>
        <v>2.8382113699999998</v>
      </c>
      <c r="T1814" s="3">
        <f t="shared" si="1312"/>
        <v>0</v>
      </c>
      <c r="U1814" s="97" t="str">
        <f t="shared" ref="U1814" si="1358">U1813</f>
        <v>A+J=</v>
      </c>
      <c r="V1814" s="122">
        <f t="shared" si="1297"/>
        <v>46588</v>
      </c>
      <c r="W1814" s="4"/>
      <c r="X1814" s="17"/>
      <c r="Y1814" s="16"/>
      <c r="Z1814" s="16"/>
      <c r="AD1814" s="5"/>
    </row>
    <row r="1815" spans="1:30" x14ac:dyDescent="0.2">
      <c r="A1815" s="98">
        <f t="shared" si="1343"/>
        <v>46567</v>
      </c>
      <c r="B1815" s="96">
        <f t="shared" si="1299"/>
        <v>1128.8595523500001</v>
      </c>
      <c r="C1815" s="3">
        <f t="shared" si="1300"/>
        <v>1124.75572405</v>
      </c>
      <c r="D1815" s="99">
        <f t="shared" si="1301"/>
        <v>1088.3119999999999</v>
      </c>
      <c r="E1815" s="120">
        <f>IF(DAY(A1814)=$A$5,VLOOKUP(A1814,[1]A!$E$15:$G$200,3),E1814)</f>
        <v>1091.25</v>
      </c>
      <c r="F1815" s="100">
        <f t="shared" si="1302"/>
        <v>45312</v>
      </c>
      <c r="G1815" s="141">
        <f t="shared" si="1303"/>
        <v>2.6995934989231252E-3</v>
      </c>
      <c r="H1815" s="101">
        <f t="shared" si="1304"/>
        <v>9</v>
      </c>
      <c r="I1815" s="101">
        <f t="shared" si="1305"/>
        <v>30</v>
      </c>
      <c r="J1815" s="96">
        <f t="shared" si="1306"/>
        <v>1.0008091139986264</v>
      </c>
      <c r="K1815" s="96">
        <v>1</v>
      </c>
      <c r="L1815" s="96">
        <f t="shared" si="1307"/>
        <v>1.0008091100000001</v>
      </c>
      <c r="M1815" s="96">
        <f t="shared" si="1308"/>
        <v>1125.6657751499999</v>
      </c>
      <c r="N1815" s="24">
        <f t="shared" si="1346"/>
        <v>0</v>
      </c>
      <c r="O1815" s="95">
        <f t="shared" si="1347"/>
        <v>0</v>
      </c>
      <c r="P1815" s="96">
        <f t="shared" si="1309"/>
        <v>0</v>
      </c>
      <c r="Q1815" s="5">
        <f t="shared" si="1344"/>
        <v>0.12</v>
      </c>
      <c r="R1815" s="8">
        <f t="shared" si="1310"/>
        <v>1.002837234</v>
      </c>
      <c r="S1815" s="3">
        <f t="shared" si="1311"/>
        <v>3.1937772</v>
      </c>
      <c r="T1815" s="3">
        <f t="shared" si="1312"/>
        <v>0</v>
      </c>
      <c r="U1815" s="97" t="str">
        <f t="shared" ref="U1815" si="1359">U1814</f>
        <v>A+J=</v>
      </c>
      <c r="V1815" s="122">
        <f t="shared" si="1297"/>
        <v>46588</v>
      </c>
      <c r="W1815" s="4"/>
      <c r="X1815" s="17"/>
      <c r="Y1815" s="16"/>
      <c r="Z1815" s="16"/>
      <c r="AD1815" s="5"/>
    </row>
    <row r="1816" spans="1:30" x14ac:dyDescent="0.2">
      <c r="A1816" s="98">
        <f t="shared" si="1343"/>
        <v>46568</v>
      </c>
      <c r="B1816" s="96">
        <f t="shared" si="1299"/>
        <v>1129.31645518</v>
      </c>
      <c r="C1816" s="3">
        <f t="shared" si="1300"/>
        <v>1124.75572405</v>
      </c>
      <c r="D1816" s="99">
        <f t="shared" si="1301"/>
        <v>1088.3119999999999</v>
      </c>
      <c r="E1816" s="120">
        <f>IF(DAY(A1815)=$A$5,VLOOKUP(A1815,[1]A!$E$15:$G$200,3),E1815)</f>
        <v>1091.25</v>
      </c>
      <c r="F1816" s="100">
        <f t="shared" si="1302"/>
        <v>45312</v>
      </c>
      <c r="G1816" s="141">
        <f t="shared" si="1303"/>
        <v>2.6995934989231252E-3</v>
      </c>
      <c r="H1816" s="101">
        <f t="shared" si="1304"/>
        <v>10</v>
      </c>
      <c r="I1816" s="101">
        <f t="shared" si="1305"/>
        <v>30</v>
      </c>
      <c r="J1816" s="96">
        <f t="shared" si="1306"/>
        <v>1.0008990559557933</v>
      </c>
      <c r="K1816" s="96">
        <v>1</v>
      </c>
      <c r="L1816" s="96">
        <f t="shared" si="1307"/>
        <v>1.0008990499999999</v>
      </c>
      <c r="M1816" s="96">
        <f t="shared" si="1308"/>
        <v>1125.76693568</v>
      </c>
      <c r="N1816" s="24">
        <f t="shared" si="1346"/>
        <v>0</v>
      </c>
      <c r="O1816" s="95">
        <f t="shared" si="1347"/>
        <v>0</v>
      </c>
      <c r="P1816" s="96">
        <f t="shared" si="1309"/>
        <v>0</v>
      </c>
      <c r="Q1816" s="5">
        <f t="shared" si="1344"/>
        <v>0.12</v>
      </c>
      <c r="R1816" s="8">
        <f t="shared" si="1310"/>
        <v>1.003152979</v>
      </c>
      <c r="S1816" s="3">
        <f t="shared" si="1311"/>
        <v>3.5495195000000002</v>
      </c>
      <c r="T1816" s="3">
        <f t="shared" si="1312"/>
        <v>0</v>
      </c>
      <c r="U1816" s="97" t="str">
        <f t="shared" ref="U1816" si="1360">U1815</f>
        <v>A+J=</v>
      </c>
      <c r="V1816" s="122">
        <f t="shared" si="1297"/>
        <v>46588</v>
      </c>
      <c r="W1816" s="4"/>
      <c r="X1816" s="17"/>
      <c r="Y1816" s="16"/>
      <c r="Z1816" s="16"/>
      <c r="AD1816" s="5"/>
    </row>
    <row r="1817" spans="1:30" x14ac:dyDescent="0.2">
      <c r="A1817" s="98">
        <f t="shared" si="1343"/>
        <v>46569</v>
      </c>
      <c r="B1817" s="96">
        <f t="shared" si="1299"/>
        <v>1129.77354464</v>
      </c>
      <c r="C1817" s="3">
        <f t="shared" si="1300"/>
        <v>1124.75572405</v>
      </c>
      <c r="D1817" s="99">
        <f t="shared" si="1301"/>
        <v>1088.3119999999999</v>
      </c>
      <c r="E1817" s="120">
        <f>IF(DAY(A1816)=$A$5,VLOOKUP(A1816,[1]A!$E$15:$G$200,3),E1816)</f>
        <v>1091.25</v>
      </c>
      <c r="F1817" s="100">
        <f t="shared" si="1302"/>
        <v>45312</v>
      </c>
      <c r="G1817" s="141">
        <f t="shared" si="1303"/>
        <v>2.6995934989231252E-3</v>
      </c>
      <c r="H1817" s="101">
        <f t="shared" si="1304"/>
        <v>11</v>
      </c>
      <c r="I1817" s="101">
        <f t="shared" si="1305"/>
        <v>30</v>
      </c>
      <c r="J1817" s="96">
        <f t="shared" si="1306"/>
        <v>1.0009890059959756</v>
      </c>
      <c r="K1817" s="96">
        <v>1</v>
      </c>
      <c r="L1817" s="96">
        <f t="shared" si="1307"/>
        <v>1.0009889999999999</v>
      </c>
      <c r="M1817" s="96">
        <f t="shared" si="1308"/>
        <v>1125.8681074599999</v>
      </c>
      <c r="N1817" s="24">
        <f t="shared" si="1346"/>
        <v>0</v>
      </c>
      <c r="O1817" s="95">
        <f t="shared" si="1347"/>
        <v>0</v>
      </c>
      <c r="P1817" s="96">
        <f t="shared" si="1309"/>
        <v>0</v>
      </c>
      <c r="Q1817" s="5">
        <f t="shared" si="1344"/>
        <v>0.12</v>
      </c>
      <c r="R1817" s="8">
        <f t="shared" si="1310"/>
        <v>1.003468823</v>
      </c>
      <c r="S1817" s="3">
        <f t="shared" si="1311"/>
        <v>3.9054371799999998</v>
      </c>
      <c r="T1817" s="3">
        <f t="shared" si="1312"/>
        <v>0</v>
      </c>
      <c r="U1817" s="97" t="str">
        <f t="shared" ref="U1817" si="1361">U1816</f>
        <v>A+J=</v>
      </c>
      <c r="V1817" s="122">
        <f t="shared" si="1297"/>
        <v>46588</v>
      </c>
      <c r="W1817" s="4"/>
      <c r="X1817" s="17"/>
      <c r="Y1817" s="16"/>
      <c r="Z1817" s="16"/>
      <c r="AD1817" s="5"/>
    </row>
    <row r="1818" spans="1:30" x14ac:dyDescent="0.2">
      <c r="A1818" s="98">
        <f t="shared" si="1343"/>
        <v>46570</v>
      </c>
      <c r="B1818" s="96">
        <f t="shared" si="1299"/>
        <v>1130.23082189</v>
      </c>
      <c r="C1818" s="3">
        <f t="shared" si="1300"/>
        <v>1124.75572405</v>
      </c>
      <c r="D1818" s="99">
        <f t="shared" si="1301"/>
        <v>1088.3119999999999</v>
      </c>
      <c r="E1818" s="120">
        <f>IF(DAY(A1817)=$A$5,VLOOKUP(A1817,[1]A!$E$15:$G$200,3),E1817)</f>
        <v>1091.25</v>
      </c>
      <c r="F1818" s="100">
        <f t="shared" si="1302"/>
        <v>45312</v>
      </c>
      <c r="G1818" s="141">
        <f t="shared" si="1303"/>
        <v>2.6995934989231252E-3</v>
      </c>
      <c r="H1818" s="101">
        <f t="shared" si="1304"/>
        <v>12</v>
      </c>
      <c r="I1818" s="101">
        <f t="shared" si="1305"/>
        <v>30</v>
      </c>
      <c r="J1818" s="96">
        <f t="shared" si="1306"/>
        <v>1.0010789641199</v>
      </c>
      <c r="K1818" s="96">
        <v>1</v>
      </c>
      <c r="L1818" s="96">
        <f t="shared" si="1307"/>
        <v>1.0010789600000001</v>
      </c>
      <c r="M1818" s="96">
        <f t="shared" si="1308"/>
        <v>1125.9692904799999</v>
      </c>
      <c r="N1818" s="24">
        <f t="shared" si="1346"/>
        <v>0</v>
      </c>
      <c r="O1818" s="95">
        <f t="shared" si="1347"/>
        <v>0</v>
      </c>
      <c r="P1818" s="96">
        <f t="shared" si="1309"/>
        <v>0</v>
      </c>
      <c r="Q1818" s="5">
        <f t="shared" si="1344"/>
        <v>0.12</v>
      </c>
      <c r="R1818" s="8">
        <f t="shared" si="1310"/>
        <v>1.003784767</v>
      </c>
      <c r="S1818" s="3">
        <f t="shared" si="1311"/>
        <v>4.2615314099999999</v>
      </c>
      <c r="T1818" s="3">
        <f t="shared" si="1312"/>
        <v>0</v>
      </c>
      <c r="U1818" s="97" t="str">
        <f t="shared" ref="U1818" si="1362">U1817</f>
        <v>A+J=</v>
      </c>
      <c r="V1818" s="122">
        <f t="shared" si="1297"/>
        <v>46588</v>
      </c>
      <c r="W1818" s="4"/>
      <c r="X1818" s="17"/>
      <c r="Y1818" s="16"/>
      <c r="Z1818" s="16"/>
      <c r="AD1818" s="5"/>
    </row>
    <row r="1819" spans="1:30" x14ac:dyDescent="0.2">
      <c r="A1819" s="98">
        <f t="shared" si="1343"/>
        <v>46571</v>
      </c>
      <c r="B1819" s="96">
        <f t="shared" si="1299"/>
        <v>1130.6882858500001</v>
      </c>
      <c r="C1819" s="3">
        <f t="shared" si="1300"/>
        <v>1124.75572405</v>
      </c>
      <c r="D1819" s="99">
        <f t="shared" si="1301"/>
        <v>1088.3119999999999</v>
      </c>
      <c r="E1819" s="120">
        <f>IF(DAY(A1818)=$A$5,VLOOKUP(A1818,[1]A!$E$15:$G$200,3),E1818)</f>
        <v>1091.25</v>
      </c>
      <c r="F1819" s="100">
        <f t="shared" si="1302"/>
        <v>45312</v>
      </c>
      <c r="G1819" s="141">
        <f t="shared" si="1303"/>
        <v>2.6995934989231252E-3</v>
      </c>
      <c r="H1819" s="101">
        <f t="shared" si="1304"/>
        <v>13</v>
      </c>
      <c r="I1819" s="101">
        <f t="shared" si="1305"/>
        <v>30</v>
      </c>
      <c r="J1819" s="96">
        <f t="shared" si="1306"/>
        <v>1.0011689303282929</v>
      </c>
      <c r="K1819" s="96">
        <v>1</v>
      </c>
      <c r="L1819" s="96">
        <f t="shared" si="1307"/>
        <v>1.00116893</v>
      </c>
      <c r="M1819" s="96">
        <f t="shared" si="1308"/>
        <v>1126.0704847500001</v>
      </c>
      <c r="N1819" s="24">
        <f t="shared" si="1346"/>
        <v>0</v>
      </c>
      <c r="O1819" s="95">
        <f t="shared" si="1347"/>
        <v>0</v>
      </c>
      <c r="P1819" s="96">
        <f t="shared" si="1309"/>
        <v>0</v>
      </c>
      <c r="Q1819" s="5">
        <f t="shared" si="1344"/>
        <v>0.12</v>
      </c>
      <c r="R1819" s="8">
        <f t="shared" si="1310"/>
        <v>1.00410081</v>
      </c>
      <c r="S1819" s="3">
        <f t="shared" si="1311"/>
        <v>4.6178011000000003</v>
      </c>
      <c r="T1819" s="3">
        <f t="shared" si="1312"/>
        <v>0</v>
      </c>
      <c r="U1819" s="97" t="str">
        <f t="shared" ref="U1819" si="1363">U1818</f>
        <v>A+J=</v>
      </c>
      <c r="V1819" s="122">
        <f t="shared" si="1297"/>
        <v>46588</v>
      </c>
      <c r="W1819" s="4"/>
      <c r="X1819" s="17"/>
      <c r="Y1819" s="16"/>
      <c r="Z1819" s="16"/>
      <c r="AD1819" s="5"/>
    </row>
    <row r="1820" spans="1:30" x14ac:dyDescent="0.2">
      <c r="A1820" s="98">
        <f t="shared" si="1343"/>
        <v>46572</v>
      </c>
      <c r="B1820" s="96">
        <f t="shared" si="1299"/>
        <v>1131.1459264</v>
      </c>
      <c r="C1820" s="3">
        <f t="shared" si="1300"/>
        <v>1124.75572405</v>
      </c>
      <c r="D1820" s="99">
        <f t="shared" si="1301"/>
        <v>1088.3119999999999</v>
      </c>
      <c r="E1820" s="120">
        <f>IF(DAY(A1819)=$A$5,VLOOKUP(A1819,[1]A!$E$15:$G$200,3),E1819)</f>
        <v>1091.25</v>
      </c>
      <c r="F1820" s="100">
        <f t="shared" si="1302"/>
        <v>45312</v>
      </c>
      <c r="G1820" s="141">
        <f t="shared" si="1303"/>
        <v>2.6995934989231252E-3</v>
      </c>
      <c r="H1820" s="101">
        <f t="shared" si="1304"/>
        <v>14</v>
      </c>
      <c r="I1820" s="101">
        <f t="shared" si="1305"/>
        <v>30</v>
      </c>
      <c r="J1820" s="96">
        <f t="shared" si="1306"/>
        <v>1.0012589046218807</v>
      </c>
      <c r="K1820" s="96">
        <v>1</v>
      </c>
      <c r="L1820" s="96">
        <f t="shared" si="1307"/>
        <v>1.0012589000000001</v>
      </c>
      <c r="M1820" s="96">
        <f t="shared" si="1308"/>
        <v>1126.17167903</v>
      </c>
      <c r="N1820" s="24">
        <f t="shared" si="1346"/>
        <v>0</v>
      </c>
      <c r="O1820" s="95">
        <f t="shared" si="1347"/>
        <v>0</v>
      </c>
      <c r="P1820" s="96">
        <f t="shared" si="1309"/>
        <v>0</v>
      </c>
      <c r="Q1820" s="5">
        <f t="shared" si="1344"/>
        <v>0.12</v>
      </c>
      <c r="R1820" s="8">
        <f t="shared" si="1310"/>
        <v>1.004416953</v>
      </c>
      <c r="S1820" s="3">
        <f t="shared" si="1311"/>
        <v>4.9742473699999996</v>
      </c>
      <c r="T1820" s="3">
        <f t="shared" si="1312"/>
        <v>0</v>
      </c>
      <c r="U1820" s="97" t="str">
        <f t="shared" ref="U1820" si="1364">U1819</f>
        <v>A+J=</v>
      </c>
      <c r="V1820" s="122">
        <f t="shared" si="1297"/>
        <v>46588</v>
      </c>
      <c r="W1820" s="4"/>
      <c r="X1820" s="17"/>
      <c r="Y1820" s="16"/>
      <c r="Z1820" s="16"/>
      <c r="AD1820" s="5"/>
    </row>
    <row r="1821" spans="1:30" x14ac:dyDescent="0.2">
      <c r="A1821" s="98">
        <f t="shared" si="1343"/>
        <v>46573</v>
      </c>
      <c r="B1821" s="96">
        <f t="shared" si="1299"/>
        <v>1131.6037537300001</v>
      </c>
      <c r="C1821" s="3">
        <f t="shared" si="1300"/>
        <v>1124.75572405</v>
      </c>
      <c r="D1821" s="99">
        <f t="shared" si="1301"/>
        <v>1088.3119999999999</v>
      </c>
      <c r="E1821" s="120">
        <f>IF(DAY(A1820)=$A$5,VLOOKUP(A1820,[1]A!$E$15:$G$200,3),E1820)</f>
        <v>1091.25</v>
      </c>
      <c r="F1821" s="100">
        <f t="shared" si="1302"/>
        <v>45312</v>
      </c>
      <c r="G1821" s="141">
        <f t="shared" si="1303"/>
        <v>2.6995934989231252E-3</v>
      </c>
      <c r="H1821" s="101">
        <f t="shared" si="1304"/>
        <v>15</v>
      </c>
      <c r="I1821" s="101">
        <f t="shared" si="1305"/>
        <v>30</v>
      </c>
      <c r="J1821" s="96">
        <f t="shared" si="1306"/>
        <v>1.0013488870013902</v>
      </c>
      <c r="K1821" s="96">
        <v>1</v>
      </c>
      <c r="L1821" s="96">
        <f t="shared" si="1307"/>
        <v>1.0013488800000001</v>
      </c>
      <c r="M1821" s="96">
        <f t="shared" si="1308"/>
        <v>1126.2728845500001</v>
      </c>
      <c r="N1821" s="24">
        <f t="shared" si="1346"/>
        <v>0</v>
      </c>
      <c r="O1821" s="95">
        <f t="shared" si="1347"/>
        <v>0</v>
      </c>
      <c r="P1821" s="96">
        <f t="shared" si="1309"/>
        <v>0</v>
      </c>
      <c r="Q1821" s="5">
        <f t="shared" si="1344"/>
        <v>0.12</v>
      </c>
      <c r="R1821" s="8">
        <f t="shared" si="1310"/>
        <v>1.004733195</v>
      </c>
      <c r="S1821" s="3">
        <f t="shared" si="1311"/>
        <v>5.3308691799999997</v>
      </c>
      <c r="T1821" s="3">
        <f t="shared" si="1312"/>
        <v>0</v>
      </c>
      <c r="U1821" s="97" t="str">
        <f t="shared" ref="U1821" si="1365">U1820</f>
        <v>A+J=</v>
      </c>
      <c r="V1821" s="122">
        <f t="shared" si="1297"/>
        <v>46588</v>
      </c>
      <c r="W1821" s="4"/>
      <c r="X1821" s="17"/>
      <c r="Y1821" s="16"/>
      <c r="Z1821" s="16"/>
      <c r="AD1821" s="5"/>
    </row>
    <row r="1822" spans="1:30" x14ac:dyDescent="0.2">
      <c r="A1822" s="98">
        <f t="shared" si="1343"/>
        <v>46574</v>
      </c>
      <c r="B1822" s="96">
        <f t="shared" si="1299"/>
        <v>1132.06176901</v>
      </c>
      <c r="C1822" s="3">
        <f t="shared" si="1300"/>
        <v>1124.75572405</v>
      </c>
      <c r="D1822" s="99">
        <f t="shared" si="1301"/>
        <v>1088.3119999999999</v>
      </c>
      <c r="E1822" s="120">
        <f>IF(DAY(A1821)=$A$5,VLOOKUP(A1821,[1]A!$E$15:$G$200,3),E1821)</f>
        <v>1091.25</v>
      </c>
      <c r="F1822" s="100">
        <f t="shared" si="1302"/>
        <v>45312</v>
      </c>
      <c r="G1822" s="141">
        <f t="shared" si="1303"/>
        <v>2.6995934989231252E-3</v>
      </c>
      <c r="H1822" s="101">
        <f t="shared" si="1304"/>
        <v>16</v>
      </c>
      <c r="I1822" s="101">
        <f t="shared" si="1305"/>
        <v>30</v>
      </c>
      <c r="J1822" s="96">
        <f t="shared" si="1306"/>
        <v>1.001438877467548</v>
      </c>
      <c r="K1822" s="96">
        <v>1</v>
      </c>
      <c r="L1822" s="96">
        <f t="shared" si="1307"/>
        <v>1.0014388700000001</v>
      </c>
      <c r="M1822" s="96">
        <f t="shared" si="1308"/>
        <v>1126.37410131</v>
      </c>
      <c r="N1822" s="24">
        <f t="shared" si="1346"/>
        <v>0</v>
      </c>
      <c r="O1822" s="95">
        <f t="shared" si="1347"/>
        <v>0</v>
      </c>
      <c r="P1822" s="96">
        <f t="shared" si="1309"/>
        <v>0</v>
      </c>
      <c r="Q1822" s="5">
        <f t="shared" si="1344"/>
        <v>0.12</v>
      </c>
      <c r="R1822" s="8">
        <f t="shared" si="1310"/>
        <v>1.0050495370000001</v>
      </c>
      <c r="S1822" s="3">
        <f t="shared" si="1311"/>
        <v>5.6876677000000004</v>
      </c>
      <c r="T1822" s="3">
        <f t="shared" si="1312"/>
        <v>0</v>
      </c>
      <c r="U1822" s="97" t="str">
        <f t="shared" ref="U1822" si="1366">U1821</f>
        <v>A+J=</v>
      </c>
      <c r="V1822" s="122">
        <f t="shared" si="1297"/>
        <v>46588</v>
      </c>
      <c r="W1822" s="4"/>
      <c r="X1822" s="17"/>
      <c r="Y1822" s="16"/>
      <c r="Z1822" s="16"/>
      <c r="AD1822" s="5"/>
    </row>
    <row r="1823" spans="1:30" x14ac:dyDescent="0.2">
      <c r="A1823" s="98">
        <f t="shared" si="1343"/>
        <v>46575</v>
      </c>
      <c r="B1823" s="96">
        <f t="shared" si="1299"/>
        <v>1132.5199711600001</v>
      </c>
      <c r="C1823" s="3">
        <f t="shared" si="1300"/>
        <v>1124.75572405</v>
      </c>
      <c r="D1823" s="99">
        <f t="shared" si="1301"/>
        <v>1088.3119999999999</v>
      </c>
      <c r="E1823" s="120">
        <f>IF(DAY(A1822)=$A$5,VLOOKUP(A1822,[1]A!$E$15:$G$200,3),E1822)</f>
        <v>1091.25</v>
      </c>
      <c r="F1823" s="100">
        <f t="shared" si="1302"/>
        <v>45312</v>
      </c>
      <c r="G1823" s="141">
        <f t="shared" si="1303"/>
        <v>2.6995934989231252E-3</v>
      </c>
      <c r="H1823" s="101">
        <f t="shared" si="1304"/>
        <v>17</v>
      </c>
      <c r="I1823" s="101">
        <f t="shared" si="1305"/>
        <v>30</v>
      </c>
      <c r="J1823" s="96">
        <f t="shared" si="1306"/>
        <v>1.001528876021081</v>
      </c>
      <c r="K1823" s="96">
        <v>1</v>
      </c>
      <c r="L1823" s="96">
        <f t="shared" si="1307"/>
        <v>1.00152887</v>
      </c>
      <c r="M1823" s="96">
        <f t="shared" si="1308"/>
        <v>1126.47532933</v>
      </c>
      <c r="N1823" s="24">
        <f t="shared" si="1346"/>
        <v>0</v>
      </c>
      <c r="O1823" s="95">
        <f t="shared" si="1347"/>
        <v>0</v>
      </c>
      <c r="P1823" s="96">
        <f t="shared" si="1309"/>
        <v>0</v>
      </c>
      <c r="Q1823" s="5">
        <f t="shared" si="1344"/>
        <v>0.12</v>
      </c>
      <c r="R1823" s="8">
        <f t="shared" si="1310"/>
        <v>1.0053659779999999</v>
      </c>
      <c r="S1823" s="3">
        <f t="shared" si="1311"/>
        <v>6.0446418299999998</v>
      </c>
      <c r="T1823" s="3">
        <f t="shared" si="1312"/>
        <v>0</v>
      </c>
      <c r="U1823" s="97" t="str">
        <f t="shared" ref="U1823" si="1367">U1822</f>
        <v>A+J=</v>
      </c>
      <c r="V1823" s="122">
        <f t="shared" si="1297"/>
        <v>46588</v>
      </c>
      <c r="W1823" s="4"/>
      <c r="X1823" s="17"/>
      <c r="Y1823" s="16"/>
      <c r="Z1823" s="16"/>
      <c r="AD1823" s="5"/>
    </row>
    <row r="1824" spans="1:30" x14ac:dyDescent="0.2">
      <c r="A1824" s="98">
        <f t="shared" si="1343"/>
        <v>46576</v>
      </c>
      <c r="B1824" s="96">
        <f t="shared" si="1299"/>
        <v>1132.97836134</v>
      </c>
      <c r="C1824" s="3">
        <f t="shared" si="1300"/>
        <v>1124.75572405</v>
      </c>
      <c r="D1824" s="99">
        <f t="shared" si="1301"/>
        <v>1088.3119999999999</v>
      </c>
      <c r="E1824" s="120">
        <f>IF(DAY(A1823)=$A$5,VLOOKUP(A1823,[1]A!$E$15:$G$200,3),E1823)</f>
        <v>1091.25</v>
      </c>
      <c r="F1824" s="100">
        <f t="shared" si="1302"/>
        <v>45312</v>
      </c>
      <c r="G1824" s="141">
        <f t="shared" si="1303"/>
        <v>2.6995934989231252E-3</v>
      </c>
      <c r="H1824" s="101">
        <f t="shared" si="1304"/>
        <v>18</v>
      </c>
      <c r="I1824" s="101">
        <f t="shared" si="1305"/>
        <v>30</v>
      </c>
      <c r="J1824" s="96">
        <f t="shared" si="1306"/>
        <v>1.0016188826627157</v>
      </c>
      <c r="K1824" s="96">
        <v>1</v>
      </c>
      <c r="L1824" s="96">
        <f t="shared" si="1307"/>
        <v>1.0016188800000001</v>
      </c>
      <c r="M1824" s="96">
        <f t="shared" si="1308"/>
        <v>1126.5765685900001</v>
      </c>
      <c r="N1824" s="24">
        <f t="shared" si="1346"/>
        <v>0</v>
      </c>
      <c r="O1824" s="95">
        <f t="shared" si="1347"/>
        <v>0</v>
      </c>
      <c r="P1824" s="96">
        <f t="shared" si="1309"/>
        <v>0</v>
      </c>
      <c r="Q1824" s="5">
        <f t="shared" si="1344"/>
        <v>0.12</v>
      </c>
      <c r="R1824" s="8">
        <f t="shared" si="1310"/>
        <v>1.0056825190000001</v>
      </c>
      <c r="S1824" s="3">
        <f t="shared" si="1311"/>
        <v>6.4017927500000003</v>
      </c>
      <c r="T1824" s="3">
        <f t="shared" si="1312"/>
        <v>0</v>
      </c>
      <c r="U1824" s="97" t="str">
        <f t="shared" ref="U1824" si="1368">U1823</f>
        <v>A+J=</v>
      </c>
      <c r="V1824" s="122">
        <f t="shared" si="1297"/>
        <v>46588</v>
      </c>
      <c r="W1824" s="4"/>
      <c r="X1824" s="17"/>
      <c r="Y1824" s="16"/>
      <c r="Z1824" s="16"/>
      <c r="AD1824" s="5"/>
    </row>
    <row r="1825" spans="1:30" x14ac:dyDescent="0.2">
      <c r="A1825" s="98">
        <f t="shared" si="1343"/>
        <v>46577</v>
      </c>
      <c r="B1825" s="96">
        <f t="shared" si="1299"/>
        <v>1133.4369271599999</v>
      </c>
      <c r="C1825" s="3">
        <f t="shared" si="1300"/>
        <v>1124.75572405</v>
      </c>
      <c r="D1825" s="99">
        <f t="shared" si="1301"/>
        <v>1088.3119999999999</v>
      </c>
      <c r="E1825" s="120">
        <f>IF(DAY(A1824)=$A$5,VLOOKUP(A1824,[1]A!$E$15:$G$200,3),E1824)</f>
        <v>1091.25</v>
      </c>
      <c r="F1825" s="100">
        <f t="shared" si="1302"/>
        <v>45312</v>
      </c>
      <c r="G1825" s="141">
        <f t="shared" si="1303"/>
        <v>2.6995934989231252E-3</v>
      </c>
      <c r="H1825" s="101">
        <f t="shared" si="1304"/>
        <v>19</v>
      </c>
      <c r="I1825" s="101">
        <f t="shared" si="1305"/>
        <v>30</v>
      </c>
      <c r="J1825" s="96">
        <f t="shared" si="1306"/>
        <v>1.0017088973931791</v>
      </c>
      <c r="K1825" s="96">
        <v>1</v>
      </c>
      <c r="L1825" s="96">
        <f t="shared" si="1307"/>
        <v>1.00170889</v>
      </c>
      <c r="M1825" s="96">
        <f t="shared" si="1308"/>
        <v>1126.6778078499999</v>
      </c>
      <c r="N1825" s="24">
        <f t="shared" si="1346"/>
        <v>0</v>
      </c>
      <c r="O1825" s="95">
        <f t="shared" si="1347"/>
        <v>0</v>
      </c>
      <c r="P1825" s="96">
        <f t="shared" si="1309"/>
        <v>0</v>
      </c>
      <c r="Q1825" s="5">
        <f t="shared" si="1344"/>
        <v>0.12</v>
      </c>
      <c r="R1825" s="8">
        <f t="shared" si="1310"/>
        <v>1.0059991589999999</v>
      </c>
      <c r="S1825" s="3">
        <f t="shared" si="1311"/>
        <v>6.75911931</v>
      </c>
      <c r="T1825" s="3">
        <f t="shared" si="1312"/>
        <v>0</v>
      </c>
      <c r="U1825" s="97" t="str">
        <f t="shared" ref="U1825" si="1369">U1824</f>
        <v>A+J=</v>
      </c>
      <c r="V1825" s="122">
        <f t="shared" si="1297"/>
        <v>46588</v>
      </c>
      <c r="W1825" s="4"/>
      <c r="X1825" s="17"/>
      <c r="Y1825" s="16"/>
      <c r="Z1825" s="16"/>
      <c r="AD1825" s="5"/>
    </row>
    <row r="1826" spans="1:30" x14ac:dyDescent="0.2">
      <c r="A1826" s="98">
        <f t="shared" si="1343"/>
        <v>46578</v>
      </c>
      <c r="B1826" s="96">
        <f t="shared" si="1299"/>
        <v>1133.89569353</v>
      </c>
      <c r="C1826" s="3">
        <f t="shared" si="1300"/>
        <v>1124.75572405</v>
      </c>
      <c r="D1826" s="99">
        <f t="shared" si="1301"/>
        <v>1088.3119999999999</v>
      </c>
      <c r="E1826" s="120">
        <f>IF(DAY(A1825)=$A$5,VLOOKUP(A1825,[1]A!$E$15:$G$200,3),E1825)</f>
        <v>1091.25</v>
      </c>
      <c r="F1826" s="100">
        <f t="shared" si="1302"/>
        <v>45312</v>
      </c>
      <c r="G1826" s="141">
        <f t="shared" si="1303"/>
        <v>2.6995934989231252E-3</v>
      </c>
      <c r="H1826" s="101">
        <f t="shared" si="1304"/>
        <v>20</v>
      </c>
      <c r="I1826" s="101">
        <f t="shared" si="1305"/>
        <v>30</v>
      </c>
      <c r="J1826" s="96">
        <f t="shared" si="1306"/>
        <v>1.0017989202131983</v>
      </c>
      <c r="K1826" s="96">
        <v>1</v>
      </c>
      <c r="L1826" s="96">
        <f t="shared" si="1307"/>
        <v>1.0017989199999999</v>
      </c>
      <c r="M1826" s="96">
        <f t="shared" si="1308"/>
        <v>1126.7790696100001</v>
      </c>
      <c r="N1826" s="24">
        <f t="shared" si="1346"/>
        <v>0</v>
      </c>
      <c r="O1826" s="95">
        <f t="shared" si="1347"/>
        <v>0</v>
      </c>
      <c r="P1826" s="96">
        <f t="shared" si="1309"/>
        <v>0</v>
      </c>
      <c r="Q1826" s="5">
        <f t="shared" si="1344"/>
        <v>0.12</v>
      </c>
      <c r="R1826" s="8">
        <f t="shared" si="1310"/>
        <v>1.0063158999999999</v>
      </c>
      <c r="S1826" s="3">
        <f t="shared" si="1311"/>
        <v>7.1166239200000003</v>
      </c>
      <c r="T1826" s="3">
        <f t="shared" si="1312"/>
        <v>0</v>
      </c>
      <c r="U1826" s="97" t="str">
        <f t="shared" ref="U1826" si="1370">U1825</f>
        <v>A+J=</v>
      </c>
      <c r="V1826" s="122">
        <f t="shared" si="1297"/>
        <v>46588</v>
      </c>
      <c r="W1826" s="4"/>
      <c r="X1826" s="17"/>
      <c r="Y1826" s="16"/>
      <c r="Z1826" s="16"/>
      <c r="AD1826" s="5"/>
    </row>
    <row r="1827" spans="1:30" x14ac:dyDescent="0.2">
      <c r="A1827" s="98">
        <f t="shared" si="1343"/>
        <v>46579</v>
      </c>
      <c r="B1827" s="96">
        <f t="shared" si="1299"/>
        <v>1134.3546356100001</v>
      </c>
      <c r="C1827" s="3">
        <f t="shared" si="1300"/>
        <v>1124.75572405</v>
      </c>
      <c r="D1827" s="99">
        <f t="shared" si="1301"/>
        <v>1088.3119999999999</v>
      </c>
      <c r="E1827" s="120">
        <f>IF(DAY(A1826)=$A$5,VLOOKUP(A1826,[1]A!$E$15:$G$200,3),E1826)</f>
        <v>1091.25</v>
      </c>
      <c r="F1827" s="100">
        <f t="shared" si="1302"/>
        <v>45312</v>
      </c>
      <c r="G1827" s="141">
        <f t="shared" si="1303"/>
        <v>2.6995934989231252E-3</v>
      </c>
      <c r="H1827" s="101">
        <f t="shared" si="1304"/>
        <v>21</v>
      </c>
      <c r="I1827" s="101">
        <f t="shared" si="1305"/>
        <v>30</v>
      </c>
      <c r="J1827" s="96">
        <f t="shared" si="1306"/>
        <v>1.0018889511234998</v>
      </c>
      <c r="K1827" s="96">
        <v>1</v>
      </c>
      <c r="L1827" s="96">
        <f t="shared" si="1307"/>
        <v>1.0018889499999999</v>
      </c>
      <c r="M1827" s="96">
        <f t="shared" si="1308"/>
        <v>1126.88033137</v>
      </c>
      <c r="N1827" s="24">
        <f t="shared" si="1346"/>
        <v>0</v>
      </c>
      <c r="O1827" s="95">
        <f t="shared" si="1347"/>
        <v>0</v>
      </c>
      <c r="P1827" s="96">
        <f t="shared" si="1309"/>
        <v>0</v>
      </c>
      <c r="Q1827" s="5">
        <f t="shared" si="1344"/>
        <v>0.12</v>
      </c>
      <c r="R1827" s="8">
        <f t="shared" si="1310"/>
        <v>1.0066327399999999</v>
      </c>
      <c r="S1827" s="3">
        <f t="shared" si="1311"/>
        <v>7.4743042400000004</v>
      </c>
      <c r="T1827" s="3">
        <f t="shared" si="1312"/>
        <v>0</v>
      </c>
      <c r="U1827" s="97" t="str">
        <f t="shared" ref="U1827" si="1371">U1826</f>
        <v>A+J=</v>
      </c>
      <c r="V1827" s="122">
        <f t="shared" si="1297"/>
        <v>46588</v>
      </c>
      <c r="W1827" s="4"/>
      <c r="X1827" s="17"/>
      <c r="Y1827" s="16"/>
      <c r="Z1827" s="16"/>
      <c r="AD1827" s="5"/>
    </row>
    <row r="1828" spans="1:30" x14ac:dyDescent="0.2">
      <c r="A1828" s="98">
        <f t="shared" si="1343"/>
        <v>46580</v>
      </c>
      <c r="B1828" s="96">
        <f t="shared" si="1299"/>
        <v>1134.81376589</v>
      </c>
      <c r="C1828" s="3">
        <f t="shared" si="1300"/>
        <v>1124.75572405</v>
      </c>
      <c r="D1828" s="99">
        <f t="shared" si="1301"/>
        <v>1088.3119999999999</v>
      </c>
      <c r="E1828" s="120">
        <f>IF(DAY(A1827)=$A$5,VLOOKUP(A1827,[1]A!$E$15:$G$200,3),E1827)</f>
        <v>1091.25</v>
      </c>
      <c r="F1828" s="100">
        <f t="shared" si="1302"/>
        <v>45312</v>
      </c>
      <c r="G1828" s="141">
        <f t="shared" si="1303"/>
        <v>2.6995934989231252E-3</v>
      </c>
      <c r="H1828" s="101">
        <f t="shared" si="1304"/>
        <v>22</v>
      </c>
      <c r="I1828" s="101">
        <f t="shared" si="1305"/>
        <v>30</v>
      </c>
      <c r="J1828" s="96">
        <f t="shared" si="1306"/>
        <v>1.0019789901248115</v>
      </c>
      <c r="K1828" s="96">
        <v>1</v>
      </c>
      <c r="L1828" s="96">
        <f t="shared" si="1307"/>
        <v>1.00197899</v>
      </c>
      <c r="M1828" s="96">
        <f t="shared" si="1308"/>
        <v>1126.9816043799999</v>
      </c>
      <c r="N1828" s="24">
        <f t="shared" si="1346"/>
        <v>0</v>
      </c>
      <c r="O1828" s="95">
        <f t="shared" si="1347"/>
        <v>0</v>
      </c>
      <c r="P1828" s="96">
        <f t="shared" si="1309"/>
        <v>0</v>
      </c>
      <c r="Q1828" s="5">
        <f t="shared" si="1344"/>
        <v>0.12</v>
      </c>
      <c r="R1828" s="8">
        <f t="shared" si="1310"/>
        <v>1.00694968</v>
      </c>
      <c r="S1828" s="3">
        <f t="shared" si="1311"/>
        <v>7.8321615099999997</v>
      </c>
      <c r="T1828" s="3">
        <f t="shared" si="1312"/>
        <v>0</v>
      </c>
      <c r="U1828" s="97" t="str">
        <f t="shared" ref="U1828" si="1372">U1827</f>
        <v>A+J=</v>
      </c>
      <c r="V1828" s="122">
        <f t="shared" si="1297"/>
        <v>46588</v>
      </c>
      <c r="W1828" s="4"/>
      <c r="X1828" s="17"/>
      <c r="Y1828" s="16"/>
      <c r="Z1828" s="16"/>
      <c r="AD1828" s="5"/>
    </row>
    <row r="1829" spans="1:30" x14ac:dyDescent="0.2">
      <c r="A1829" s="98">
        <f t="shared" si="1343"/>
        <v>46581</v>
      </c>
      <c r="B1829" s="96">
        <f t="shared" si="1299"/>
        <v>1135.2730719299998</v>
      </c>
      <c r="C1829" s="3">
        <f t="shared" si="1300"/>
        <v>1124.75572405</v>
      </c>
      <c r="D1829" s="99">
        <f t="shared" si="1301"/>
        <v>1088.3119999999999</v>
      </c>
      <c r="E1829" s="120">
        <f>IF(DAY(A1828)=$A$5,VLOOKUP(A1828,[1]A!$E$15:$G$200,3),E1828)</f>
        <v>1091.25</v>
      </c>
      <c r="F1829" s="100">
        <f t="shared" si="1302"/>
        <v>45312</v>
      </c>
      <c r="G1829" s="141">
        <f t="shared" si="1303"/>
        <v>2.6995934989231252E-3</v>
      </c>
      <c r="H1829" s="101">
        <f t="shared" si="1304"/>
        <v>23</v>
      </c>
      <c r="I1829" s="101">
        <f t="shared" si="1305"/>
        <v>30</v>
      </c>
      <c r="J1829" s="96">
        <f t="shared" si="1306"/>
        <v>1.0020690372178598</v>
      </c>
      <c r="K1829" s="96">
        <v>1</v>
      </c>
      <c r="L1829" s="96">
        <f t="shared" si="1307"/>
        <v>1.0020690299999999</v>
      </c>
      <c r="M1829" s="96">
        <f t="shared" si="1308"/>
        <v>1127.0828773799999</v>
      </c>
      <c r="N1829" s="24">
        <f t="shared" si="1346"/>
        <v>0</v>
      </c>
      <c r="O1829" s="95">
        <f t="shared" si="1347"/>
        <v>0</v>
      </c>
      <c r="P1829" s="96">
        <f t="shared" si="1309"/>
        <v>0</v>
      </c>
      <c r="Q1829" s="5">
        <f t="shared" si="1344"/>
        <v>0.12</v>
      </c>
      <c r="R1829" s="8">
        <f t="shared" si="1310"/>
        <v>1.007266719</v>
      </c>
      <c r="S1829" s="3">
        <f t="shared" si="1311"/>
        <v>8.1901945499999993</v>
      </c>
      <c r="T1829" s="3">
        <f t="shared" si="1312"/>
        <v>0</v>
      </c>
      <c r="U1829" s="97" t="str">
        <f t="shared" ref="U1829" si="1373">U1828</f>
        <v>A+J=</v>
      </c>
      <c r="V1829" s="122">
        <f t="shared" si="1297"/>
        <v>46588</v>
      </c>
      <c r="W1829" s="4"/>
      <c r="X1829" s="17"/>
      <c r="Y1829" s="16"/>
      <c r="Z1829" s="16"/>
      <c r="AD1829" s="5"/>
    </row>
    <row r="1830" spans="1:30" x14ac:dyDescent="0.2">
      <c r="A1830" s="98">
        <f t="shared" si="1343"/>
        <v>46582</v>
      </c>
      <c r="B1830" s="96">
        <f t="shared" si="1299"/>
        <v>1135.7325787100001</v>
      </c>
      <c r="C1830" s="3">
        <f t="shared" si="1300"/>
        <v>1124.75572405</v>
      </c>
      <c r="D1830" s="99">
        <f t="shared" si="1301"/>
        <v>1088.3119999999999</v>
      </c>
      <c r="E1830" s="120">
        <f>IF(DAY(A1829)=$A$5,VLOOKUP(A1829,[1]A!$E$15:$G$200,3),E1829)</f>
        <v>1091.25</v>
      </c>
      <c r="F1830" s="100">
        <f t="shared" si="1302"/>
        <v>45312</v>
      </c>
      <c r="G1830" s="141">
        <f t="shared" si="1303"/>
        <v>2.6995934989231252E-3</v>
      </c>
      <c r="H1830" s="101">
        <f t="shared" si="1304"/>
        <v>24</v>
      </c>
      <c r="I1830" s="101">
        <f t="shared" si="1305"/>
        <v>30</v>
      </c>
      <c r="J1830" s="96">
        <f t="shared" si="1306"/>
        <v>1.0021590924033721</v>
      </c>
      <c r="K1830" s="96">
        <v>1</v>
      </c>
      <c r="L1830" s="96">
        <f t="shared" si="1307"/>
        <v>1.0021590899999999</v>
      </c>
      <c r="M1830" s="96">
        <f t="shared" si="1308"/>
        <v>1127.18417288</v>
      </c>
      <c r="N1830" s="24">
        <f t="shared" si="1346"/>
        <v>0</v>
      </c>
      <c r="O1830" s="95">
        <f t="shared" si="1347"/>
        <v>0</v>
      </c>
      <c r="P1830" s="96">
        <f t="shared" si="1309"/>
        <v>0</v>
      </c>
      <c r="Q1830" s="5">
        <f t="shared" si="1344"/>
        <v>0.12</v>
      </c>
      <c r="R1830" s="8">
        <f t="shared" si="1310"/>
        <v>1.0075838589999999</v>
      </c>
      <c r="S1830" s="3">
        <f t="shared" si="1311"/>
        <v>8.5484058300000001</v>
      </c>
      <c r="T1830" s="3">
        <f t="shared" si="1312"/>
        <v>0</v>
      </c>
      <c r="U1830" s="97" t="str">
        <f t="shared" ref="U1830" si="1374">U1829</f>
        <v>A+J=</v>
      </c>
      <c r="V1830" s="122">
        <f t="shared" si="1297"/>
        <v>46588</v>
      </c>
      <c r="W1830" s="4"/>
      <c r="X1830" s="17"/>
      <c r="Y1830" s="16"/>
      <c r="Z1830" s="16"/>
      <c r="AD1830" s="5"/>
    </row>
    <row r="1831" spans="1:30" x14ac:dyDescent="0.2">
      <c r="A1831" s="98">
        <f t="shared" si="1343"/>
        <v>46583</v>
      </c>
      <c r="B1831" s="96">
        <f t="shared" si="1299"/>
        <v>1136.1922613300001</v>
      </c>
      <c r="C1831" s="3">
        <f t="shared" si="1300"/>
        <v>1124.75572405</v>
      </c>
      <c r="D1831" s="99">
        <f t="shared" si="1301"/>
        <v>1088.3119999999999</v>
      </c>
      <c r="E1831" s="120">
        <f>IF(DAY(A1830)=$A$5,VLOOKUP(A1830,[1]A!$E$15:$G$200,3),E1830)</f>
        <v>1091.25</v>
      </c>
      <c r="F1831" s="100">
        <f t="shared" si="1302"/>
        <v>45312</v>
      </c>
      <c r="G1831" s="141">
        <f t="shared" si="1303"/>
        <v>2.6995934989231252E-3</v>
      </c>
      <c r="H1831" s="101">
        <f t="shared" si="1304"/>
        <v>25</v>
      </c>
      <c r="I1831" s="101">
        <f t="shared" si="1305"/>
        <v>30</v>
      </c>
      <c r="J1831" s="96">
        <f t="shared" si="1306"/>
        <v>1.0022491556820758</v>
      </c>
      <c r="K1831" s="96">
        <v>1</v>
      </c>
      <c r="L1831" s="96">
        <f t="shared" si="1307"/>
        <v>1.0022491499999999</v>
      </c>
      <c r="M1831" s="96">
        <f t="shared" si="1308"/>
        <v>1127.2854683800001</v>
      </c>
      <c r="N1831" s="24">
        <f t="shared" si="1346"/>
        <v>0</v>
      </c>
      <c r="O1831" s="95">
        <f t="shared" si="1347"/>
        <v>0</v>
      </c>
      <c r="P1831" s="96">
        <f t="shared" si="1309"/>
        <v>0</v>
      </c>
      <c r="Q1831" s="5">
        <f t="shared" si="1344"/>
        <v>0.12</v>
      </c>
      <c r="R1831" s="8">
        <f t="shared" si="1310"/>
        <v>1.0079010980000001</v>
      </c>
      <c r="S1831" s="3">
        <f t="shared" si="1311"/>
        <v>8.9067929499999998</v>
      </c>
      <c r="T1831" s="3">
        <f t="shared" si="1312"/>
        <v>0</v>
      </c>
      <c r="U1831" s="97" t="str">
        <f t="shared" ref="U1831" si="1375">U1830</f>
        <v>A+J=</v>
      </c>
      <c r="V1831" s="122">
        <f t="shared" si="1297"/>
        <v>46588</v>
      </c>
      <c r="W1831" s="4"/>
      <c r="X1831" s="17"/>
      <c r="Y1831" s="16"/>
      <c r="Z1831" s="16"/>
      <c r="AD1831" s="5"/>
    </row>
    <row r="1832" spans="1:30" x14ac:dyDescent="0.2">
      <c r="A1832" s="98">
        <f t="shared" si="1343"/>
        <v>46584</v>
      </c>
      <c r="B1832" s="96">
        <f t="shared" si="1299"/>
        <v>1136.6521323099998</v>
      </c>
      <c r="C1832" s="3">
        <f t="shared" si="1300"/>
        <v>1124.75572405</v>
      </c>
      <c r="D1832" s="99">
        <f t="shared" si="1301"/>
        <v>1088.3119999999999</v>
      </c>
      <c r="E1832" s="120">
        <f>IF(DAY(A1831)=$A$5,VLOOKUP(A1831,[1]A!$E$15:$G$200,3),E1831)</f>
        <v>1091.25</v>
      </c>
      <c r="F1832" s="100">
        <f t="shared" si="1302"/>
        <v>45312</v>
      </c>
      <c r="G1832" s="141">
        <f t="shared" si="1303"/>
        <v>2.6995934989231252E-3</v>
      </c>
      <c r="H1832" s="101">
        <f t="shared" si="1304"/>
        <v>26</v>
      </c>
      <c r="I1832" s="101">
        <f t="shared" si="1305"/>
        <v>30</v>
      </c>
      <c r="J1832" s="96">
        <f t="shared" si="1306"/>
        <v>1.0023392270546982</v>
      </c>
      <c r="K1832" s="96">
        <v>1</v>
      </c>
      <c r="L1832" s="96">
        <f t="shared" si="1307"/>
        <v>1.0023392200000001</v>
      </c>
      <c r="M1832" s="96">
        <f t="shared" si="1308"/>
        <v>1127.3867751299999</v>
      </c>
      <c r="N1832" s="24">
        <f t="shared" si="1346"/>
        <v>0</v>
      </c>
      <c r="O1832" s="95">
        <f t="shared" si="1347"/>
        <v>0</v>
      </c>
      <c r="P1832" s="96">
        <f t="shared" si="1309"/>
        <v>0</v>
      </c>
      <c r="Q1832" s="5">
        <f t="shared" si="1344"/>
        <v>0.12</v>
      </c>
      <c r="R1832" s="8">
        <f t="shared" si="1310"/>
        <v>1.008218437</v>
      </c>
      <c r="S1832" s="3">
        <f t="shared" si="1311"/>
        <v>9.2653571800000005</v>
      </c>
      <c r="T1832" s="3">
        <f t="shared" si="1312"/>
        <v>0</v>
      </c>
      <c r="U1832" s="97" t="str">
        <f t="shared" ref="U1832" si="1376">U1831</f>
        <v>A+J=</v>
      </c>
      <c r="V1832" s="122">
        <f t="shared" si="1297"/>
        <v>46588</v>
      </c>
      <c r="W1832" s="4"/>
      <c r="X1832" s="17"/>
      <c r="Y1832" s="16"/>
      <c r="Z1832" s="16"/>
      <c r="AD1832" s="5"/>
    </row>
    <row r="1833" spans="1:30" x14ac:dyDescent="0.2">
      <c r="A1833" s="98">
        <f t="shared" si="1343"/>
        <v>46585</v>
      </c>
      <c r="B1833" s="96">
        <f t="shared" si="1299"/>
        <v>1137.11219168</v>
      </c>
      <c r="C1833" s="3">
        <f t="shared" si="1300"/>
        <v>1124.75572405</v>
      </c>
      <c r="D1833" s="99">
        <f t="shared" si="1301"/>
        <v>1088.3119999999999</v>
      </c>
      <c r="E1833" s="120">
        <f>IF(DAY(A1832)=$A$5,VLOOKUP(A1832,[1]A!$E$15:$G$200,3),E1832)</f>
        <v>1091.25</v>
      </c>
      <c r="F1833" s="100">
        <f t="shared" si="1302"/>
        <v>45312</v>
      </c>
      <c r="G1833" s="141">
        <f t="shared" si="1303"/>
        <v>2.6995934989231252E-3</v>
      </c>
      <c r="H1833" s="101">
        <f t="shared" si="1304"/>
        <v>27</v>
      </c>
      <c r="I1833" s="101">
        <f t="shared" si="1305"/>
        <v>30</v>
      </c>
      <c r="J1833" s="96">
        <f t="shared" si="1306"/>
        <v>1.0024293065219667</v>
      </c>
      <c r="K1833" s="96">
        <v>1</v>
      </c>
      <c r="L1833" s="96">
        <f t="shared" si="1307"/>
        <v>1.0024293</v>
      </c>
      <c r="M1833" s="96">
        <f t="shared" si="1308"/>
        <v>1127.4880931299999</v>
      </c>
      <c r="N1833" s="24">
        <f t="shared" si="1346"/>
        <v>0</v>
      </c>
      <c r="O1833" s="95">
        <f t="shared" si="1347"/>
        <v>0</v>
      </c>
      <c r="P1833" s="96">
        <f t="shared" si="1309"/>
        <v>0</v>
      </c>
      <c r="Q1833" s="5">
        <f t="shared" si="1344"/>
        <v>0.12</v>
      </c>
      <c r="R1833" s="8">
        <f t="shared" si="1310"/>
        <v>1.0085358760000001</v>
      </c>
      <c r="S1833" s="3">
        <f t="shared" si="1311"/>
        <v>9.6240985499999994</v>
      </c>
      <c r="T1833" s="3">
        <f t="shared" si="1312"/>
        <v>0</v>
      </c>
      <c r="U1833" s="97" t="str">
        <f t="shared" ref="U1833" si="1377">U1832</f>
        <v>A+J=</v>
      </c>
      <c r="V1833" s="122">
        <f t="shared" si="1297"/>
        <v>46588</v>
      </c>
      <c r="W1833" s="4"/>
      <c r="X1833" s="17"/>
      <c r="Y1833" s="16"/>
      <c r="Z1833" s="16"/>
      <c r="AD1833" s="5"/>
    </row>
    <row r="1834" spans="1:30" x14ac:dyDescent="0.2">
      <c r="A1834" s="98">
        <f t="shared" si="1343"/>
        <v>46586</v>
      </c>
      <c r="B1834" s="96">
        <f t="shared" si="1299"/>
        <v>1137.5724394700001</v>
      </c>
      <c r="C1834" s="3">
        <f t="shared" si="1300"/>
        <v>1124.75572405</v>
      </c>
      <c r="D1834" s="99">
        <f t="shared" si="1301"/>
        <v>1088.3119999999999</v>
      </c>
      <c r="E1834" s="120">
        <f>IF(DAY(A1833)=$A$5,VLOOKUP(A1833,[1]A!$E$15:$G$200,3),E1833)</f>
        <v>1091.25</v>
      </c>
      <c r="F1834" s="100">
        <f t="shared" si="1302"/>
        <v>45312</v>
      </c>
      <c r="G1834" s="141">
        <f t="shared" si="1303"/>
        <v>2.6995934989231252E-3</v>
      </c>
      <c r="H1834" s="101">
        <f t="shared" si="1304"/>
        <v>28</v>
      </c>
      <c r="I1834" s="101">
        <f t="shared" si="1305"/>
        <v>30</v>
      </c>
      <c r="J1834" s="96">
        <f t="shared" si="1306"/>
        <v>1.0025193940846087</v>
      </c>
      <c r="K1834" s="96">
        <v>1</v>
      </c>
      <c r="L1834" s="96">
        <f t="shared" si="1307"/>
        <v>1.00251939</v>
      </c>
      <c r="M1834" s="96">
        <f t="shared" si="1308"/>
        <v>1127.58942237</v>
      </c>
      <c r="N1834" s="24">
        <f t="shared" si="1346"/>
        <v>0</v>
      </c>
      <c r="O1834" s="95">
        <f t="shared" si="1347"/>
        <v>0</v>
      </c>
      <c r="P1834" s="96">
        <f t="shared" si="1309"/>
        <v>0</v>
      </c>
      <c r="Q1834" s="5">
        <f t="shared" si="1344"/>
        <v>0.12</v>
      </c>
      <c r="R1834" s="8">
        <f t="shared" si="1310"/>
        <v>1.0088534149999999</v>
      </c>
      <c r="S1834" s="3">
        <f t="shared" si="1311"/>
        <v>9.9830170999999996</v>
      </c>
      <c r="T1834" s="3">
        <f t="shared" si="1312"/>
        <v>0</v>
      </c>
      <c r="U1834" s="97" t="str">
        <f t="shared" ref="U1834" si="1378">U1833</f>
        <v>A+J=</v>
      </c>
      <c r="V1834" s="122">
        <f t="shared" si="1297"/>
        <v>46588</v>
      </c>
      <c r="W1834" s="4"/>
      <c r="X1834" s="17"/>
      <c r="Y1834" s="16"/>
      <c r="Z1834" s="16"/>
      <c r="AD1834" s="5"/>
    </row>
    <row r="1835" spans="1:30" x14ac:dyDescent="0.2">
      <c r="A1835" s="98">
        <f t="shared" si="1343"/>
        <v>46587</v>
      </c>
      <c r="B1835" s="96">
        <f t="shared" si="1299"/>
        <v>1138.0328643800001</v>
      </c>
      <c r="C1835" s="3">
        <f t="shared" si="1300"/>
        <v>1124.75572405</v>
      </c>
      <c r="D1835" s="99">
        <f t="shared" si="1301"/>
        <v>1088.3119999999999</v>
      </c>
      <c r="E1835" s="120">
        <f>IF(DAY(A1834)=$A$5,VLOOKUP(A1834,[1]A!$E$15:$G$200,3),E1834)</f>
        <v>1091.25</v>
      </c>
      <c r="F1835" s="100">
        <f t="shared" si="1302"/>
        <v>45312</v>
      </c>
      <c r="G1835" s="141">
        <f t="shared" si="1303"/>
        <v>2.6995934989231252E-3</v>
      </c>
      <c r="H1835" s="101">
        <f t="shared" si="1304"/>
        <v>29</v>
      </c>
      <c r="I1835" s="101">
        <f t="shared" si="1305"/>
        <v>30</v>
      </c>
      <c r="J1835" s="96">
        <f t="shared" si="1306"/>
        <v>1.0026094897433515</v>
      </c>
      <c r="K1835" s="96">
        <v>1</v>
      </c>
      <c r="L1835" s="96">
        <f t="shared" si="1307"/>
        <v>1.0026094800000001</v>
      </c>
      <c r="M1835" s="96">
        <f t="shared" si="1308"/>
        <v>1127.69075161</v>
      </c>
      <c r="N1835" s="24">
        <f t="shared" si="1346"/>
        <v>0</v>
      </c>
      <c r="O1835" s="95">
        <f t="shared" si="1347"/>
        <v>0</v>
      </c>
      <c r="P1835" s="96">
        <f t="shared" si="1309"/>
        <v>0</v>
      </c>
      <c r="Q1835" s="5">
        <f t="shared" si="1344"/>
        <v>0.12</v>
      </c>
      <c r="R1835" s="8">
        <f t="shared" si="1310"/>
        <v>1.0091710540000001</v>
      </c>
      <c r="S1835" s="3">
        <f t="shared" si="1311"/>
        <v>10.34211277</v>
      </c>
      <c r="T1835" s="3">
        <f t="shared" si="1312"/>
        <v>0</v>
      </c>
      <c r="U1835" s="97" t="str">
        <f t="shared" ref="U1835" si="1379">U1834</f>
        <v>A+J=</v>
      </c>
      <c r="V1835" s="122">
        <f t="shared" ref="V1835:V1836" si="1380">IF(N1834&gt;0,EDATE(V1834,1),V1834)</f>
        <v>46588</v>
      </c>
      <c r="W1835" s="4"/>
      <c r="X1835" s="17"/>
      <c r="Y1835" s="16"/>
      <c r="Z1835" s="16"/>
      <c r="AD1835" s="5"/>
    </row>
    <row r="1836" spans="1:30" x14ac:dyDescent="0.2">
      <c r="A1836" s="98">
        <f t="shared" si="1343"/>
        <v>46588</v>
      </c>
      <c r="B1836" s="96">
        <f t="shared" si="1299"/>
        <v>1138.4934891599999</v>
      </c>
      <c r="C1836" s="3">
        <f t="shared" si="1300"/>
        <v>1124.75572405</v>
      </c>
      <c r="D1836" s="99">
        <f t="shared" si="1301"/>
        <v>1088.3119999999999</v>
      </c>
      <c r="E1836" s="120">
        <f>IF(DAY(A1835)=$A$5,VLOOKUP(A1835,[1]A!$E$15:$G$200,3),E1835)</f>
        <v>1091.25</v>
      </c>
      <c r="F1836" s="100">
        <f t="shared" si="1302"/>
        <v>45312</v>
      </c>
      <c r="G1836" s="141">
        <f t="shared" si="1303"/>
        <v>2.6995934989231252E-3</v>
      </c>
      <c r="H1836" s="101">
        <f t="shared" si="1304"/>
        <v>30</v>
      </c>
      <c r="I1836" s="101">
        <f t="shared" si="1305"/>
        <v>30</v>
      </c>
      <c r="J1836" s="96">
        <f t="shared" si="1306"/>
        <v>1.0026995934989231</v>
      </c>
      <c r="K1836" s="96">
        <v>1</v>
      </c>
      <c r="L1836" s="96">
        <f t="shared" si="1307"/>
        <v>1.00269959</v>
      </c>
      <c r="M1836" s="96">
        <f t="shared" si="1308"/>
        <v>1127.7921033499999</v>
      </c>
      <c r="N1836" s="24">
        <f t="shared" si="1346"/>
        <v>60</v>
      </c>
      <c r="O1836" s="95">
        <f t="shared" si="1347"/>
        <v>1</v>
      </c>
      <c r="P1836" s="96">
        <f t="shared" si="1309"/>
        <v>1127.7921033499999</v>
      </c>
      <c r="Q1836" s="5">
        <f t="shared" si="1344"/>
        <v>0.12</v>
      </c>
      <c r="R1836" s="8">
        <f t="shared" si="1310"/>
        <v>1.0094887930000001</v>
      </c>
      <c r="S1836" s="3">
        <f t="shared" si="1311"/>
        <v>10.70138581</v>
      </c>
      <c r="T1836" s="3">
        <f t="shared" si="1312"/>
        <v>1138.4934891599999</v>
      </c>
      <c r="U1836" s="97" t="str">
        <f t="shared" ref="U1836" si="1381">U1835</f>
        <v>A+J=</v>
      </c>
      <c r="V1836" s="122">
        <f t="shared" si="1380"/>
        <v>46588</v>
      </c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A13:M36 O12:V42 N12:N1836 F12:M12 F10:V11 A10:E12 O43:U1132 V43:V1836 D37:M1132 E12:E1836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3:M1836 O1133:U1836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2025-04-29T11:08:57Z</dcterms:modified>
</cp:coreProperties>
</file>